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JO7" i="1" l="1"/>
  <c r="JC7" i="1"/>
  <c r="IQ7" i="1"/>
  <c r="IE7" i="1"/>
  <c r="HS7" i="1"/>
  <c r="HG7" i="1"/>
  <c r="GU7" i="1"/>
  <c r="FR7" i="1"/>
  <c r="FF7" i="1"/>
  <c r="EL7" i="1"/>
  <c r="DZ7" i="1"/>
  <c r="DN7" i="1"/>
  <c r="DB7" i="1"/>
  <c r="CP7" i="1"/>
  <c r="CD7" i="1"/>
  <c r="BR7" i="1"/>
  <c r="BF7" i="1"/>
  <c r="IQ6" i="1"/>
  <c r="IE6" i="1"/>
  <c r="HS6" i="1"/>
  <c r="HG6" i="1"/>
  <c r="GU6" i="1"/>
  <c r="FR6" i="1"/>
  <c r="FF6" i="1"/>
  <c r="EL6" i="1"/>
  <c r="DZ6" i="1"/>
  <c r="DN6" i="1"/>
  <c r="DB6" i="1"/>
  <c r="CP6" i="1"/>
  <c r="CD6" i="1"/>
  <c r="BR6" i="1"/>
  <c r="BF6" i="1"/>
  <c r="IQ5" i="1"/>
  <c r="IE5" i="1"/>
  <c r="HS5" i="1"/>
  <c r="HG5" i="1"/>
  <c r="GU5" i="1"/>
  <c r="FR5" i="1"/>
  <c r="FF5" i="1"/>
  <c r="EL5" i="1"/>
  <c r="DZ5" i="1"/>
  <c r="DN5" i="1"/>
  <c r="DB5" i="1"/>
  <c r="CP5" i="1"/>
  <c r="CD5" i="1"/>
  <c r="BR5" i="1"/>
  <c r="BF5" i="1"/>
  <c r="JO128" i="1"/>
  <c r="JC128" i="1"/>
  <c r="IQ128" i="1"/>
  <c r="IE128" i="1"/>
  <c r="HS128" i="1"/>
  <c r="HG128" i="1"/>
  <c r="GU128" i="1"/>
  <c r="FR128" i="1"/>
  <c r="FF128" i="1"/>
  <c r="EL128" i="1"/>
  <c r="DZ128" i="1"/>
  <c r="DN128" i="1"/>
  <c r="DB128" i="1"/>
  <c r="CP128" i="1"/>
  <c r="CD128" i="1"/>
  <c r="BR128" i="1"/>
  <c r="BF128" i="1"/>
  <c r="JO127" i="1"/>
  <c r="JC127" i="1"/>
  <c r="IQ127" i="1"/>
  <c r="IE127" i="1"/>
  <c r="HS127" i="1"/>
  <c r="HG127" i="1"/>
  <c r="GU127" i="1"/>
  <c r="FR127" i="1"/>
  <c r="FF127" i="1"/>
  <c r="EL127" i="1"/>
  <c r="DZ127" i="1"/>
  <c r="DN127" i="1"/>
  <c r="DB127" i="1"/>
  <c r="CP127" i="1"/>
  <c r="CD127" i="1"/>
  <c r="BR127" i="1"/>
  <c r="BF127" i="1"/>
  <c r="JO126" i="1"/>
  <c r="JC126" i="1"/>
  <c r="IQ126" i="1"/>
  <c r="IE126" i="1"/>
  <c r="HS126" i="1"/>
  <c r="HG126" i="1"/>
  <c r="GU126" i="1"/>
  <c r="FR126" i="1"/>
  <c r="FF126" i="1"/>
  <c r="EL126" i="1"/>
  <c r="DZ126" i="1"/>
  <c r="DN126" i="1"/>
  <c r="DB126" i="1"/>
  <c r="CP126" i="1"/>
  <c r="CD126" i="1"/>
  <c r="BR126" i="1"/>
  <c r="BF126" i="1"/>
  <c r="JO121" i="1"/>
  <c r="JC121" i="1"/>
  <c r="IQ121" i="1"/>
  <c r="IE121" i="1"/>
  <c r="HS121" i="1"/>
  <c r="HG121" i="1"/>
  <c r="GU121" i="1"/>
  <c r="FR121" i="1"/>
  <c r="FF121" i="1"/>
  <c r="EL121" i="1"/>
  <c r="DZ121" i="1"/>
  <c r="DN121" i="1"/>
  <c r="DB121" i="1"/>
  <c r="CP121" i="1"/>
  <c r="CD121" i="1"/>
  <c r="BR121" i="1"/>
  <c r="BF121" i="1"/>
  <c r="JO120" i="1"/>
  <c r="JC120" i="1"/>
  <c r="IQ120" i="1"/>
  <c r="IE120" i="1"/>
  <c r="HS120" i="1"/>
  <c r="HG120" i="1"/>
  <c r="GU120" i="1"/>
  <c r="FR120" i="1"/>
  <c r="FF120" i="1"/>
  <c r="EL120" i="1"/>
  <c r="DZ120" i="1"/>
  <c r="DN120" i="1"/>
  <c r="DB120" i="1"/>
  <c r="CP120" i="1"/>
  <c r="CD120" i="1"/>
  <c r="BR120" i="1"/>
  <c r="BF120" i="1"/>
  <c r="JO119" i="1"/>
  <c r="JC119" i="1"/>
  <c r="IQ119" i="1"/>
  <c r="IE119" i="1"/>
  <c r="HS119" i="1"/>
  <c r="HG119" i="1"/>
  <c r="GU119" i="1"/>
  <c r="FR119" i="1"/>
  <c r="FF119" i="1"/>
  <c r="EL119" i="1"/>
  <c r="DZ119" i="1"/>
  <c r="DN119" i="1"/>
  <c r="DB119" i="1"/>
  <c r="CP119" i="1"/>
  <c r="CD119" i="1"/>
  <c r="BR119" i="1"/>
  <c r="BF119" i="1"/>
  <c r="JO116" i="1"/>
  <c r="JC116" i="1"/>
  <c r="IQ116" i="1"/>
  <c r="IE116" i="1"/>
  <c r="HS116" i="1"/>
  <c r="HG116" i="1"/>
  <c r="GU116" i="1"/>
  <c r="FR116" i="1"/>
  <c r="FF116" i="1"/>
  <c r="EL116" i="1"/>
  <c r="DZ116" i="1"/>
  <c r="DN116" i="1"/>
  <c r="DB116" i="1"/>
  <c r="CP116" i="1"/>
  <c r="CD116" i="1"/>
  <c r="BR116" i="1"/>
  <c r="BF116" i="1"/>
  <c r="JO115" i="1"/>
  <c r="JC115" i="1"/>
  <c r="IQ115" i="1"/>
  <c r="IE115" i="1"/>
  <c r="HS115" i="1"/>
  <c r="HG115" i="1"/>
  <c r="GU115" i="1"/>
  <c r="FR115" i="1"/>
  <c r="FF115" i="1"/>
  <c r="EL115" i="1"/>
  <c r="DZ115" i="1"/>
  <c r="DN115" i="1"/>
  <c r="DB115" i="1"/>
  <c r="CP115" i="1"/>
  <c r="CD115" i="1"/>
  <c r="BR115" i="1"/>
  <c r="BF115" i="1"/>
  <c r="JO112" i="1"/>
  <c r="JC112" i="1"/>
  <c r="IQ112" i="1"/>
  <c r="IE112" i="1"/>
  <c r="HS112" i="1"/>
  <c r="HG112" i="1"/>
  <c r="GU112" i="1"/>
  <c r="FR112" i="1"/>
  <c r="FF112" i="1"/>
  <c r="EL112" i="1"/>
  <c r="DZ112" i="1"/>
  <c r="DN112" i="1"/>
  <c r="DB112" i="1"/>
  <c r="CP112" i="1"/>
  <c r="CD112" i="1"/>
  <c r="BR112" i="1"/>
  <c r="BF112" i="1"/>
  <c r="JO111" i="1"/>
  <c r="JC111" i="1"/>
  <c r="IQ111" i="1"/>
  <c r="IE111" i="1"/>
  <c r="HS111" i="1"/>
  <c r="HG111" i="1"/>
  <c r="GU111" i="1"/>
  <c r="FR111" i="1"/>
  <c r="FF111" i="1"/>
  <c r="EL111" i="1"/>
  <c r="DZ111" i="1"/>
  <c r="DN111" i="1"/>
  <c r="DB111" i="1"/>
  <c r="CP111" i="1"/>
  <c r="CD111" i="1"/>
  <c r="BR111" i="1"/>
  <c r="BF111" i="1"/>
  <c r="JO108" i="1"/>
  <c r="JC108" i="1"/>
  <c r="IQ108" i="1"/>
  <c r="IE108" i="1"/>
  <c r="HS108" i="1"/>
  <c r="HG108" i="1"/>
  <c r="GU108" i="1"/>
  <c r="FR108" i="1"/>
  <c r="FF108" i="1"/>
  <c r="EL108" i="1"/>
  <c r="DZ108" i="1"/>
  <c r="DN108" i="1"/>
  <c r="DB108" i="1"/>
  <c r="CP108" i="1"/>
  <c r="CD108" i="1"/>
  <c r="BR108" i="1"/>
  <c r="BF108" i="1"/>
  <c r="JO107" i="1"/>
  <c r="JC107" i="1"/>
  <c r="IQ107" i="1"/>
  <c r="IE107" i="1"/>
  <c r="HS107" i="1"/>
  <c r="HG107" i="1"/>
  <c r="GU107" i="1"/>
  <c r="FR107" i="1"/>
  <c r="FF107" i="1"/>
  <c r="EL107" i="1"/>
  <c r="DZ107" i="1"/>
  <c r="DN107" i="1"/>
  <c r="DB107" i="1"/>
  <c r="CP107" i="1"/>
  <c r="CD107" i="1"/>
  <c r="BR107" i="1"/>
  <c r="BF107" i="1"/>
  <c r="JS103" i="1"/>
  <c r="JR103" i="1"/>
  <c r="JQ103" i="1"/>
  <c r="JP103" i="1"/>
  <c r="JO103" i="1"/>
  <c r="JG103" i="1"/>
  <c r="JF103" i="1"/>
  <c r="JE103" i="1"/>
  <c r="JD103" i="1"/>
  <c r="JC103" i="1"/>
  <c r="IU103" i="1"/>
  <c r="IT103" i="1"/>
  <c r="IS103" i="1"/>
  <c r="IR103" i="1"/>
  <c r="IQ103" i="1"/>
  <c r="II103" i="1"/>
  <c r="IH103" i="1"/>
  <c r="IG103" i="1"/>
  <c r="IF103" i="1"/>
  <c r="IE103" i="1"/>
  <c r="HW103" i="1"/>
  <c r="HV103" i="1"/>
  <c r="HU103" i="1"/>
  <c r="HT103" i="1"/>
  <c r="HS103" i="1"/>
  <c r="HK103" i="1"/>
  <c r="HJ103" i="1"/>
  <c r="HI103" i="1"/>
  <c r="HH103" i="1"/>
  <c r="HG103" i="1"/>
  <c r="GY103" i="1"/>
  <c r="GX103" i="1"/>
  <c r="GW103" i="1"/>
  <c r="GV103" i="1"/>
  <c r="GU103" i="1"/>
  <c r="FV103" i="1"/>
  <c r="FU103" i="1"/>
  <c r="FT103" i="1"/>
  <c r="FS103" i="1"/>
  <c r="FR103" i="1"/>
  <c r="FJ103" i="1"/>
  <c r="FI103" i="1"/>
  <c r="FH103" i="1"/>
  <c r="FG103" i="1"/>
  <c r="FF103" i="1"/>
  <c r="EP103" i="1"/>
  <c r="EO103" i="1"/>
  <c r="EN103" i="1"/>
  <c r="EM103" i="1"/>
  <c r="EL103" i="1"/>
  <c r="ED103" i="1"/>
  <c r="EC103" i="1"/>
  <c r="EB103" i="1"/>
  <c r="EA103" i="1"/>
  <c r="DZ103" i="1"/>
  <c r="DR103" i="1"/>
  <c r="DQ103" i="1"/>
  <c r="DP103" i="1"/>
  <c r="DO103" i="1"/>
  <c r="DN103" i="1"/>
  <c r="DF103" i="1"/>
  <c r="DE103" i="1"/>
  <c r="DD103" i="1"/>
  <c r="DC103" i="1"/>
  <c r="DB103" i="1"/>
  <c r="CT103" i="1"/>
  <c r="CS103" i="1"/>
  <c r="CR103" i="1"/>
  <c r="CQ103" i="1"/>
  <c r="CP103" i="1"/>
  <c r="CH103" i="1"/>
  <c r="CG103" i="1"/>
  <c r="CF103" i="1"/>
  <c r="CE103" i="1"/>
  <c r="CD103" i="1"/>
  <c r="BV103" i="1"/>
  <c r="BU103" i="1"/>
  <c r="BT103" i="1"/>
  <c r="BS103" i="1"/>
  <c r="BR103" i="1"/>
  <c r="BJ103" i="1"/>
  <c r="BI103" i="1"/>
  <c r="BH103" i="1"/>
  <c r="BG103" i="1"/>
  <c r="BF103" i="1"/>
  <c r="JS102" i="1"/>
  <c r="JR102" i="1"/>
  <c r="JQ102" i="1"/>
  <c r="JP102" i="1"/>
  <c r="JO102" i="1"/>
  <c r="JG102" i="1"/>
  <c r="JF102" i="1"/>
  <c r="JE102" i="1"/>
  <c r="JD102" i="1"/>
  <c r="JC102" i="1"/>
  <c r="IU102" i="1"/>
  <c r="IT102" i="1"/>
  <c r="IS102" i="1"/>
  <c r="IR102" i="1"/>
  <c r="IQ102" i="1"/>
  <c r="II102" i="1"/>
  <c r="IH102" i="1"/>
  <c r="IG102" i="1"/>
  <c r="IF102" i="1"/>
  <c r="IE102" i="1"/>
  <c r="HW102" i="1"/>
  <c r="HV102" i="1"/>
  <c r="HU102" i="1"/>
  <c r="HT102" i="1"/>
  <c r="HS102" i="1"/>
  <c r="HK102" i="1"/>
  <c r="HJ102" i="1"/>
  <c r="HI102" i="1"/>
  <c r="HH102" i="1"/>
  <c r="HG102" i="1"/>
  <c r="GY102" i="1"/>
  <c r="GX102" i="1"/>
  <c r="GW102" i="1"/>
  <c r="GV102" i="1"/>
  <c r="GU102" i="1"/>
  <c r="FV102" i="1"/>
  <c r="FU102" i="1"/>
  <c r="FT102" i="1"/>
  <c r="FS102" i="1"/>
  <c r="FR102" i="1"/>
  <c r="FJ102" i="1"/>
  <c r="FI102" i="1"/>
  <c r="FH102" i="1"/>
  <c r="FG102" i="1"/>
  <c r="FF102" i="1"/>
  <c r="EP102" i="1"/>
  <c r="EO102" i="1"/>
  <c r="EN102" i="1"/>
  <c r="EM102" i="1"/>
  <c r="EL102" i="1"/>
  <c r="ED102" i="1"/>
  <c r="EC102" i="1"/>
  <c r="EB102" i="1"/>
  <c r="EA102" i="1"/>
  <c r="DZ102" i="1"/>
  <c r="DR102" i="1"/>
  <c r="DQ102" i="1"/>
  <c r="DP102" i="1"/>
  <c r="DO102" i="1"/>
  <c r="DN102" i="1"/>
  <c r="DF102" i="1"/>
  <c r="DE102" i="1"/>
  <c r="DD102" i="1"/>
  <c r="DC102" i="1"/>
  <c r="DB102" i="1"/>
  <c r="CT102" i="1"/>
  <c r="CS102" i="1"/>
  <c r="CR102" i="1"/>
  <c r="CQ102" i="1"/>
  <c r="CP102" i="1"/>
  <c r="CH102" i="1"/>
  <c r="CG102" i="1"/>
  <c r="CF102" i="1"/>
  <c r="CE102" i="1"/>
  <c r="CD102" i="1"/>
  <c r="BV102" i="1"/>
  <c r="BU102" i="1"/>
  <c r="BT102" i="1"/>
  <c r="BS102" i="1"/>
  <c r="BR102" i="1"/>
  <c r="BJ102" i="1"/>
  <c r="BI102" i="1"/>
  <c r="BH102" i="1"/>
  <c r="BG102" i="1"/>
  <c r="BF102" i="1"/>
  <c r="JS101" i="1"/>
  <c r="JR101" i="1"/>
  <c r="JQ101" i="1"/>
  <c r="JP101" i="1"/>
  <c r="JO101" i="1"/>
  <c r="JG101" i="1"/>
  <c r="JF101" i="1"/>
  <c r="JE101" i="1"/>
  <c r="JD101" i="1"/>
  <c r="JC101" i="1"/>
  <c r="IU101" i="1"/>
  <c r="IT101" i="1"/>
  <c r="IS101" i="1"/>
  <c r="IR101" i="1"/>
  <c r="IQ101" i="1"/>
  <c r="II101" i="1"/>
  <c r="IH101" i="1"/>
  <c r="IG101" i="1"/>
  <c r="IF101" i="1"/>
  <c r="IE101" i="1"/>
  <c r="HW101" i="1"/>
  <c r="HV101" i="1"/>
  <c r="HU101" i="1"/>
  <c r="HT101" i="1"/>
  <c r="HS101" i="1"/>
  <c r="HK101" i="1"/>
  <c r="HJ101" i="1"/>
  <c r="HI101" i="1"/>
  <c r="HH101" i="1"/>
  <c r="HG101" i="1"/>
  <c r="GY101" i="1"/>
  <c r="GX101" i="1"/>
  <c r="GW101" i="1"/>
  <c r="GV101" i="1"/>
  <c r="GU101" i="1"/>
  <c r="FV101" i="1"/>
  <c r="FU101" i="1"/>
  <c r="FT101" i="1"/>
  <c r="FS101" i="1"/>
  <c r="FR101" i="1"/>
  <c r="FJ101" i="1"/>
  <c r="FI101" i="1"/>
  <c r="FH101" i="1"/>
  <c r="FG101" i="1"/>
  <c r="FF101" i="1"/>
  <c r="EP101" i="1"/>
  <c r="EO101" i="1"/>
  <c r="EN101" i="1"/>
  <c r="EM101" i="1"/>
  <c r="EL101" i="1"/>
  <c r="ED101" i="1"/>
  <c r="EC101" i="1"/>
  <c r="EB101" i="1"/>
  <c r="EA101" i="1"/>
  <c r="DZ101" i="1"/>
  <c r="DR101" i="1"/>
  <c r="DQ101" i="1"/>
  <c r="DP101" i="1"/>
  <c r="DO101" i="1"/>
  <c r="DN101" i="1"/>
  <c r="DF101" i="1"/>
  <c r="DE101" i="1"/>
  <c r="DD101" i="1"/>
  <c r="DC101" i="1"/>
  <c r="DB101" i="1"/>
  <c r="CT101" i="1"/>
  <c r="CS101" i="1"/>
  <c r="CR101" i="1"/>
  <c r="CQ101" i="1"/>
  <c r="CP101" i="1"/>
  <c r="CH101" i="1"/>
  <c r="CG101" i="1"/>
  <c r="CF101" i="1"/>
  <c r="CE101" i="1"/>
  <c r="CD101" i="1"/>
  <c r="BV101" i="1"/>
  <c r="BU101" i="1"/>
  <c r="BT101" i="1"/>
  <c r="BS101" i="1"/>
  <c r="BR101" i="1"/>
  <c r="BJ101" i="1"/>
  <c r="BI101" i="1"/>
  <c r="BH101" i="1"/>
  <c r="BG101" i="1"/>
  <c r="BF101" i="1"/>
  <c r="JS100" i="1"/>
  <c r="JR100" i="1"/>
  <c r="JQ100" i="1"/>
  <c r="JP100" i="1"/>
  <c r="JO100" i="1"/>
  <c r="JG100" i="1"/>
  <c r="JF100" i="1"/>
  <c r="JE100" i="1"/>
  <c r="JD100" i="1"/>
  <c r="JC100" i="1"/>
  <c r="IU100" i="1"/>
  <c r="IT100" i="1"/>
  <c r="IS100" i="1"/>
  <c r="IR100" i="1"/>
  <c r="IQ100" i="1"/>
  <c r="II100" i="1"/>
  <c r="IH100" i="1"/>
  <c r="IG100" i="1"/>
  <c r="IF100" i="1"/>
  <c r="IE100" i="1"/>
  <c r="HW100" i="1"/>
  <c r="HV100" i="1"/>
  <c r="HU100" i="1"/>
  <c r="HT100" i="1"/>
  <c r="HS100" i="1"/>
  <c r="HK100" i="1"/>
  <c r="HJ100" i="1"/>
  <c r="HI100" i="1"/>
  <c r="HH100" i="1"/>
  <c r="HG100" i="1"/>
  <c r="GY100" i="1"/>
  <c r="GX100" i="1"/>
  <c r="GW100" i="1"/>
  <c r="GV100" i="1"/>
  <c r="GU100" i="1"/>
  <c r="FV100" i="1"/>
  <c r="FU100" i="1"/>
  <c r="FT100" i="1"/>
  <c r="FS100" i="1"/>
  <c r="FR100" i="1"/>
  <c r="FJ100" i="1"/>
  <c r="FI100" i="1"/>
  <c r="FH100" i="1"/>
  <c r="FG100" i="1"/>
  <c r="FF100" i="1"/>
  <c r="EP100" i="1"/>
  <c r="EO100" i="1"/>
  <c r="EN100" i="1"/>
  <c r="EM100" i="1"/>
  <c r="EL100" i="1"/>
  <c r="ED100" i="1"/>
  <c r="EC100" i="1"/>
  <c r="EB100" i="1"/>
  <c r="EA100" i="1"/>
  <c r="DZ100" i="1"/>
  <c r="DR100" i="1"/>
  <c r="DQ100" i="1"/>
  <c r="DP100" i="1"/>
  <c r="DO100" i="1"/>
  <c r="DN100" i="1"/>
  <c r="DF100" i="1"/>
  <c r="DE100" i="1"/>
  <c r="DD100" i="1"/>
  <c r="DC100" i="1"/>
  <c r="DB100" i="1"/>
  <c r="CT100" i="1"/>
  <c r="CS100" i="1"/>
  <c r="CR100" i="1"/>
  <c r="CQ100" i="1"/>
  <c r="CP100" i="1"/>
  <c r="CH100" i="1"/>
  <c r="CG100" i="1"/>
  <c r="CF100" i="1"/>
  <c r="CE100" i="1"/>
  <c r="CD100" i="1"/>
  <c r="BV100" i="1"/>
  <c r="BU100" i="1"/>
  <c r="BT100" i="1"/>
  <c r="BS100" i="1"/>
  <c r="BR100" i="1"/>
  <c r="BJ100" i="1"/>
  <c r="BI100" i="1"/>
  <c r="BH100" i="1"/>
  <c r="BG100" i="1"/>
  <c r="BF100" i="1"/>
  <c r="JS99" i="1"/>
  <c r="JR99" i="1"/>
  <c r="JQ99" i="1"/>
  <c r="JP99" i="1"/>
  <c r="JO99" i="1"/>
  <c r="JG99" i="1"/>
  <c r="JF99" i="1"/>
  <c r="JE99" i="1"/>
  <c r="JD99" i="1"/>
  <c r="JC99" i="1"/>
  <c r="IU99" i="1"/>
  <c r="IT99" i="1"/>
  <c r="IS99" i="1"/>
  <c r="IR99" i="1"/>
  <c r="IQ99" i="1"/>
  <c r="II99" i="1"/>
  <c r="IH99" i="1"/>
  <c r="IG99" i="1"/>
  <c r="IF99" i="1"/>
  <c r="IE99" i="1"/>
  <c r="HW99" i="1"/>
  <c r="HV99" i="1"/>
  <c r="HU99" i="1"/>
  <c r="HT99" i="1"/>
  <c r="HS99" i="1"/>
  <c r="HK99" i="1"/>
  <c r="HJ99" i="1"/>
  <c r="HI99" i="1"/>
  <c r="HH99" i="1"/>
  <c r="HG99" i="1"/>
  <c r="GY99" i="1"/>
  <c r="GX99" i="1"/>
  <c r="GW99" i="1"/>
  <c r="GV99" i="1"/>
  <c r="GU99" i="1"/>
  <c r="FV99" i="1"/>
  <c r="FU99" i="1"/>
  <c r="FT99" i="1"/>
  <c r="FS99" i="1"/>
  <c r="FR99" i="1"/>
  <c r="FJ99" i="1"/>
  <c r="FI99" i="1"/>
  <c r="FH99" i="1"/>
  <c r="FG99" i="1"/>
  <c r="FF99" i="1"/>
  <c r="EP99" i="1"/>
  <c r="EO99" i="1"/>
  <c r="EN99" i="1"/>
  <c r="EM99" i="1"/>
  <c r="EL99" i="1"/>
  <c r="ED99" i="1"/>
  <c r="EC99" i="1"/>
  <c r="EB99" i="1"/>
  <c r="EA99" i="1"/>
  <c r="DZ99" i="1"/>
  <c r="DR99" i="1"/>
  <c r="DQ99" i="1"/>
  <c r="DP99" i="1"/>
  <c r="DO99" i="1"/>
  <c r="DN99" i="1"/>
  <c r="DF99" i="1"/>
  <c r="DE99" i="1"/>
  <c r="DD99" i="1"/>
  <c r="DC99" i="1"/>
  <c r="DB99" i="1"/>
  <c r="CT99" i="1"/>
  <c r="CS99" i="1"/>
  <c r="CR99" i="1"/>
  <c r="CQ99" i="1"/>
  <c r="CP99" i="1"/>
  <c r="CH99" i="1"/>
  <c r="CG99" i="1"/>
  <c r="CF99" i="1"/>
  <c r="CE99" i="1"/>
  <c r="CD99" i="1"/>
  <c r="BV99" i="1"/>
  <c r="BU99" i="1"/>
  <c r="BT99" i="1"/>
  <c r="BS99" i="1"/>
  <c r="BR99" i="1"/>
  <c r="BJ99" i="1"/>
  <c r="BI99" i="1"/>
  <c r="BH99" i="1"/>
  <c r="BG99" i="1"/>
  <c r="BF99" i="1"/>
  <c r="JS98" i="1"/>
  <c r="JR98" i="1"/>
  <c r="JQ98" i="1"/>
  <c r="JP98" i="1"/>
  <c r="JO98" i="1"/>
  <c r="JG98" i="1"/>
  <c r="JF98" i="1"/>
  <c r="JE98" i="1"/>
  <c r="JD98" i="1"/>
  <c r="JC98" i="1"/>
  <c r="IU98" i="1"/>
  <c r="IT98" i="1"/>
  <c r="IS98" i="1"/>
  <c r="IR98" i="1"/>
  <c r="IQ98" i="1"/>
  <c r="II98" i="1"/>
  <c r="IH98" i="1"/>
  <c r="IG98" i="1"/>
  <c r="IF98" i="1"/>
  <c r="IE98" i="1"/>
  <c r="HW98" i="1"/>
  <c r="HV98" i="1"/>
  <c r="HU98" i="1"/>
  <c r="HT98" i="1"/>
  <c r="HS98" i="1"/>
  <c r="HK98" i="1"/>
  <c r="HJ98" i="1"/>
  <c r="HI98" i="1"/>
  <c r="HH98" i="1"/>
  <c r="HG98" i="1"/>
  <c r="GY98" i="1"/>
  <c r="GX98" i="1"/>
  <c r="GW98" i="1"/>
  <c r="GV98" i="1"/>
  <c r="GU98" i="1"/>
  <c r="FV98" i="1"/>
  <c r="FU98" i="1"/>
  <c r="FT98" i="1"/>
  <c r="FS98" i="1"/>
  <c r="FR98" i="1"/>
  <c r="FJ98" i="1"/>
  <c r="FI98" i="1"/>
  <c r="FH98" i="1"/>
  <c r="FG98" i="1"/>
  <c r="FF98" i="1"/>
  <c r="EP98" i="1"/>
  <c r="EO98" i="1"/>
  <c r="EN98" i="1"/>
  <c r="EM98" i="1"/>
  <c r="EL98" i="1"/>
  <c r="ED98" i="1"/>
  <c r="EC98" i="1"/>
  <c r="EB98" i="1"/>
  <c r="EA98" i="1"/>
  <c r="DZ98" i="1"/>
  <c r="DR98" i="1"/>
  <c r="DQ98" i="1"/>
  <c r="DP98" i="1"/>
  <c r="DO98" i="1"/>
  <c r="DN98" i="1"/>
  <c r="DF98" i="1"/>
  <c r="DE98" i="1"/>
  <c r="DD98" i="1"/>
  <c r="DC98" i="1"/>
  <c r="DB98" i="1"/>
  <c r="CT98" i="1"/>
  <c r="CS98" i="1"/>
  <c r="CR98" i="1"/>
  <c r="CQ98" i="1"/>
  <c r="CP98" i="1"/>
  <c r="CH98" i="1"/>
  <c r="CG98" i="1"/>
  <c r="CF98" i="1"/>
  <c r="CE98" i="1"/>
  <c r="CD98" i="1"/>
  <c r="BV98" i="1"/>
  <c r="BU98" i="1"/>
  <c r="BT98" i="1"/>
  <c r="BS98" i="1"/>
  <c r="BR98" i="1"/>
  <c r="BJ98" i="1"/>
  <c r="BI98" i="1"/>
  <c r="BH98" i="1"/>
  <c r="BG98" i="1"/>
  <c r="BF98" i="1"/>
  <c r="JS97" i="1"/>
  <c r="JR97" i="1"/>
  <c r="JQ97" i="1"/>
  <c r="JP97" i="1"/>
  <c r="JO97" i="1"/>
  <c r="JG97" i="1"/>
  <c r="JF97" i="1"/>
  <c r="JE97" i="1"/>
  <c r="JD97" i="1"/>
  <c r="JC97" i="1"/>
  <c r="IU97" i="1"/>
  <c r="IT97" i="1"/>
  <c r="IS97" i="1"/>
  <c r="IR97" i="1"/>
  <c r="IQ97" i="1"/>
  <c r="II97" i="1"/>
  <c r="IH97" i="1"/>
  <c r="IG97" i="1"/>
  <c r="IF97" i="1"/>
  <c r="IE97" i="1"/>
  <c r="HW97" i="1"/>
  <c r="HV97" i="1"/>
  <c r="HU97" i="1"/>
  <c r="HT97" i="1"/>
  <c r="HS97" i="1"/>
  <c r="HK97" i="1"/>
  <c r="HJ97" i="1"/>
  <c r="HI97" i="1"/>
  <c r="HH97" i="1"/>
  <c r="HG97" i="1"/>
  <c r="GY97" i="1"/>
  <c r="GX97" i="1"/>
  <c r="GW97" i="1"/>
  <c r="GV97" i="1"/>
  <c r="GU97" i="1"/>
  <c r="FS97" i="1"/>
  <c r="FV97" i="1"/>
  <c r="FU97" i="1"/>
  <c r="FT97" i="1"/>
  <c r="FR97" i="1"/>
  <c r="FJ97" i="1"/>
  <c r="FI97" i="1"/>
  <c r="FH97" i="1"/>
  <c r="FG97" i="1"/>
  <c r="FF97" i="1"/>
  <c r="EP97" i="1"/>
  <c r="EO97" i="1"/>
  <c r="EN97" i="1"/>
  <c r="EM97" i="1"/>
  <c r="EL97" i="1"/>
  <c r="ED97" i="1"/>
  <c r="EC97" i="1"/>
  <c r="EB97" i="1"/>
  <c r="EA97" i="1"/>
  <c r="DZ97" i="1"/>
  <c r="DR97" i="1"/>
  <c r="DQ97" i="1"/>
  <c r="DP97" i="1"/>
  <c r="DO97" i="1"/>
  <c r="DN97" i="1"/>
  <c r="DF97" i="1"/>
  <c r="DE97" i="1"/>
  <c r="DD97" i="1"/>
  <c r="DC97" i="1"/>
  <c r="DB97" i="1"/>
  <c r="CT97" i="1"/>
  <c r="CS97" i="1"/>
  <c r="CR97" i="1"/>
  <c r="CQ97" i="1"/>
  <c r="CP97" i="1"/>
  <c r="CH97" i="1"/>
  <c r="CG97" i="1"/>
  <c r="CF97" i="1"/>
  <c r="CE97" i="1"/>
  <c r="CD97" i="1"/>
  <c r="BV97" i="1"/>
  <c r="BU97" i="1"/>
  <c r="BT97" i="1"/>
  <c r="BS97" i="1"/>
  <c r="BR97" i="1"/>
  <c r="BJ97" i="1"/>
  <c r="BI97" i="1"/>
  <c r="BH97" i="1"/>
  <c r="BG97" i="1"/>
  <c r="BF97" i="1"/>
  <c r="JS96" i="1"/>
  <c r="JR96" i="1"/>
  <c r="JQ96" i="1"/>
  <c r="JP96" i="1"/>
  <c r="JO96" i="1"/>
  <c r="JG96" i="1"/>
  <c r="JF96" i="1"/>
  <c r="JE96" i="1"/>
  <c r="JD96" i="1"/>
  <c r="JC96" i="1"/>
  <c r="IU96" i="1"/>
  <c r="IT96" i="1"/>
  <c r="IS96" i="1"/>
  <c r="IR96" i="1"/>
  <c r="IQ96" i="1"/>
  <c r="II96" i="1"/>
  <c r="IH96" i="1"/>
  <c r="IG96" i="1"/>
  <c r="IF96" i="1"/>
  <c r="IE96" i="1"/>
  <c r="HW96" i="1"/>
  <c r="HV96" i="1"/>
  <c r="HU96" i="1"/>
  <c r="HT96" i="1"/>
  <c r="HS96" i="1"/>
  <c r="HK96" i="1"/>
  <c r="HJ96" i="1"/>
  <c r="HI96" i="1"/>
  <c r="HH96" i="1"/>
  <c r="HG96" i="1"/>
  <c r="GY96" i="1"/>
  <c r="GX96" i="1"/>
  <c r="GW96" i="1"/>
  <c r="GV96" i="1"/>
  <c r="GU96" i="1"/>
  <c r="FV96" i="1"/>
  <c r="FU96" i="1"/>
  <c r="FT96" i="1"/>
  <c r="FS96" i="1"/>
  <c r="FR96" i="1"/>
  <c r="FJ96" i="1"/>
  <c r="FI96" i="1"/>
  <c r="FH96" i="1"/>
  <c r="FG96" i="1"/>
  <c r="FF96" i="1"/>
  <c r="EP96" i="1"/>
  <c r="EO96" i="1"/>
  <c r="EN96" i="1"/>
  <c r="EM96" i="1"/>
  <c r="EL96" i="1"/>
  <c r="ED96" i="1"/>
  <c r="EC96" i="1"/>
  <c r="EB96" i="1"/>
  <c r="EA96" i="1"/>
  <c r="DZ96" i="1"/>
  <c r="DR96" i="1"/>
  <c r="DQ96" i="1"/>
  <c r="DP96" i="1"/>
  <c r="DO96" i="1"/>
  <c r="DN96" i="1"/>
  <c r="DF96" i="1"/>
  <c r="DE96" i="1"/>
  <c r="DD96" i="1"/>
  <c r="DC96" i="1"/>
  <c r="DB96" i="1"/>
  <c r="CT96" i="1"/>
  <c r="CS96" i="1"/>
  <c r="CR96" i="1"/>
  <c r="CQ96" i="1"/>
  <c r="CP96" i="1"/>
  <c r="CH96" i="1"/>
  <c r="CG96" i="1"/>
  <c r="CF96" i="1"/>
  <c r="CE96" i="1"/>
  <c r="CD96" i="1"/>
  <c r="BV96" i="1"/>
  <c r="BU96" i="1"/>
  <c r="BT96" i="1"/>
  <c r="BS96" i="1"/>
  <c r="BR96" i="1"/>
  <c r="BJ96" i="1"/>
  <c r="BI96" i="1"/>
  <c r="BH96" i="1"/>
  <c r="BG96" i="1"/>
  <c r="BF96" i="1"/>
  <c r="JS95" i="1"/>
  <c r="JR95" i="1"/>
  <c r="JQ95" i="1"/>
  <c r="JP95" i="1"/>
  <c r="JO95" i="1"/>
  <c r="JG95" i="1"/>
  <c r="JF95" i="1"/>
  <c r="JE95" i="1"/>
  <c r="JD95" i="1"/>
  <c r="JC95" i="1"/>
  <c r="IU95" i="1"/>
  <c r="IT95" i="1"/>
  <c r="IS95" i="1"/>
  <c r="IR95" i="1"/>
  <c r="IQ95" i="1"/>
  <c r="II95" i="1"/>
  <c r="IH95" i="1"/>
  <c r="IG95" i="1"/>
  <c r="IF95" i="1"/>
  <c r="IE95" i="1"/>
  <c r="HW95" i="1"/>
  <c r="HV95" i="1"/>
  <c r="HU95" i="1"/>
  <c r="HT95" i="1"/>
  <c r="HS95" i="1"/>
  <c r="HK95" i="1"/>
  <c r="HJ95" i="1"/>
  <c r="HI95" i="1"/>
  <c r="HH95" i="1"/>
  <c r="HG95" i="1"/>
  <c r="GY95" i="1"/>
  <c r="GX95" i="1"/>
  <c r="GW95" i="1"/>
  <c r="GV95" i="1"/>
  <c r="GU95" i="1"/>
  <c r="FV95" i="1"/>
  <c r="FU95" i="1"/>
  <c r="FT95" i="1"/>
  <c r="FS95" i="1"/>
  <c r="FR95" i="1"/>
  <c r="FJ95" i="1"/>
  <c r="FI95" i="1"/>
  <c r="FH95" i="1"/>
  <c r="FG95" i="1"/>
  <c r="FF95" i="1"/>
  <c r="EP95" i="1"/>
  <c r="EO95" i="1"/>
  <c r="EN95" i="1"/>
  <c r="EM95" i="1"/>
  <c r="EL95" i="1"/>
  <c r="ED95" i="1"/>
  <c r="EC95" i="1"/>
  <c r="EB95" i="1"/>
  <c r="EA95" i="1"/>
  <c r="DZ95" i="1"/>
  <c r="DR95" i="1"/>
  <c r="DQ95" i="1"/>
  <c r="DP95" i="1"/>
  <c r="DO95" i="1"/>
  <c r="DN95" i="1"/>
  <c r="DF95" i="1"/>
  <c r="DE95" i="1"/>
  <c r="DD95" i="1"/>
  <c r="DC95" i="1"/>
  <c r="DB95" i="1"/>
  <c r="CT95" i="1"/>
  <c r="CS95" i="1"/>
  <c r="CR95" i="1"/>
  <c r="CQ95" i="1"/>
  <c r="CP95" i="1"/>
  <c r="CH95" i="1"/>
  <c r="CG95" i="1"/>
  <c r="CF95" i="1"/>
  <c r="CE95" i="1"/>
  <c r="CD95" i="1"/>
  <c r="BV95" i="1"/>
  <c r="BU95" i="1"/>
  <c r="BT95" i="1"/>
  <c r="BS95" i="1"/>
  <c r="BR95" i="1"/>
  <c r="BJ95" i="1"/>
  <c r="BI95" i="1"/>
  <c r="BH95" i="1"/>
  <c r="BG95" i="1"/>
  <c r="BF95" i="1"/>
  <c r="JS94" i="1"/>
  <c r="JR94" i="1"/>
  <c r="JQ94" i="1"/>
  <c r="JP94" i="1"/>
  <c r="JO94" i="1"/>
  <c r="JG94" i="1"/>
  <c r="JF94" i="1"/>
  <c r="JE94" i="1"/>
  <c r="JD94" i="1"/>
  <c r="JC94" i="1"/>
  <c r="IU94" i="1"/>
  <c r="IT94" i="1"/>
  <c r="IS94" i="1"/>
  <c r="IR94" i="1"/>
  <c r="IQ94" i="1"/>
  <c r="II94" i="1"/>
  <c r="IH94" i="1"/>
  <c r="IG94" i="1"/>
  <c r="IF94" i="1"/>
  <c r="IE94" i="1"/>
  <c r="HW94" i="1"/>
  <c r="HV94" i="1"/>
  <c r="HU94" i="1"/>
  <c r="HT94" i="1"/>
  <c r="HS94" i="1"/>
  <c r="HK94" i="1"/>
  <c r="HJ94" i="1"/>
  <c r="HI94" i="1"/>
  <c r="HH94" i="1"/>
  <c r="HG94" i="1"/>
  <c r="GY94" i="1"/>
  <c r="GX94" i="1"/>
  <c r="GW94" i="1"/>
  <c r="GV94" i="1"/>
  <c r="GU94" i="1"/>
  <c r="FV94" i="1"/>
  <c r="FU94" i="1"/>
  <c r="FT94" i="1"/>
  <c r="FS94" i="1"/>
  <c r="FR94" i="1"/>
  <c r="FJ94" i="1"/>
  <c r="FI94" i="1"/>
  <c r="FH94" i="1"/>
  <c r="FG94" i="1"/>
  <c r="FF94" i="1"/>
  <c r="EP94" i="1"/>
  <c r="EO94" i="1"/>
  <c r="EN94" i="1"/>
  <c r="EM94" i="1"/>
  <c r="EL94" i="1"/>
  <c r="ED94" i="1"/>
  <c r="EC94" i="1"/>
  <c r="EB94" i="1"/>
  <c r="EA94" i="1"/>
  <c r="DZ94" i="1"/>
  <c r="DR94" i="1"/>
  <c r="DQ94" i="1"/>
  <c r="DP94" i="1"/>
  <c r="DO94" i="1"/>
  <c r="DN94" i="1"/>
  <c r="DF94" i="1"/>
  <c r="DE94" i="1"/>
  <c r="DD94" i="1"/>
  <c r="DC94" i="1"/>
  <c r="DB94" i="1"/>
  <c r="CT94" i="1"/>
  <c r="CS94" i="1"/>
  <c r="CR94" i="1"/>
  <c r="CQ94" i="1"/>
  <c r="CP94" i="1"/>
  <c r="CH94" i="1"/>
  <c r="CG94" i="1"/>
  <c r="CF94" i="1"/>
  <c r="CE94" i="1"/>
  <c r="CD94" i="1"/>
  <c r="BV94" i="1"/>
  <c r="BU94" i="1"/>
  <c r="BT94" i="1"/>
  <c r="BS94" i="1"/>
  <c r="BR94" i="1"/>
  <c r="BJ94" i="1"/>
  <c r="BI94" i="1"/>
  <c r="BH94" i="1"/>
  <c r="BG94" i="1"/>
  <c r="BF94" i="1"/>
  <c r="JS93" i="1"/>
  <c r="JR93" i="1"/>
  <c r="JQ93" i="1"/>
  <c r="JP93" i="1"/>
  <c r="JO93" i="1"/>
  <c r="JG93" i="1"/>
  <c r="JF93" i="1"/>
  <c r="JE93" i="1"/>
  <c r="JD93" i="1"/>
  <c r="JC93" i="1"/>
  <c r="IU93" i="1"/>
  <c r="IT93" i="1"/>
  <c r="IS93" i="1"/>
  <c r="IR93" i="1"/>
  <c r="IQ93" i="1"/>
  <c r="II93" i="1"/>
  <c r="IH93" i="1"/>
  <c r="IG93" i="1"/>
  <c r="IF93" i="1"/>
  <c r="IE93" i="1"/>
  <c r="HW93" i="1"/>
  <c r="HV93" i="1"/>
  <c r="HU93" i="1"/>
  <c r="HT93" i="1"/>
  <c r="HS93" i="1"/>
  <c r="HK93" i="1"/>
  <c r="HJ93" i="1"/>
  <c r="HI93" i="1"/>
  <c r="HH93" i="1"/>
  <c r="HG93" i="1"/>
  <c r="GY93" i="1"/>
  <c r="GX93" i="1"/>
  <c r="GW93" i="1"/>
  <c r="GV93" i="1"/>
  <c r="GU93" i="1"/>
  <c r="FV93" i="1"/>
  <c r="FU93" i="1"/>
  <c r="FT93" i="1"/>
  <c r="FS93" i="1"/>
  <c r="FR93" i="1"/>
  <c r="FJ93" i="1"/>
  <c r="FI93" i="1"/>
  <c r="FH93" i="1"/>
  <c r="FG93" i="1"/>
  <c r="FF93" i="1"/>
  <c r="EP93" i="1"/>
  <c r="EO93" i="1"/>
  <c r="EN93" i="1"/>
  <c r="EM93" i="1"/>
  <c r="EL93" i="1"/>
  <c r="ED93" i="1"/>
  <c r="EC93" i="1"/>
  <c r="EB93" i="1"/>
  <c r="EA93" i="1"/>
  <c r="DZ93" i="1"/>
  <c r="DR93" i="1"/>
  <c r="DQ93" i="1"/>
  <c r="DP93" i="1"/>
  <c r="DO93" i="1"/>
  <c r="DN93" i="1"/>
  <c r="DF93" i="1"/>
  <c r="DE93" i="1"/>
  <c r="DD93" i="1"/>
  <c r="DC93" i="1"/>
  <c r="DB93" i="1"/>
  <c r="CT93" i="1"/>
  <c r="CS93" i="1"/>
  <c r="CR93" i="1"/>
  <c r="CQ93" i="1"/>
  <c r="CP93" i="1"/>
  <c r="CH93" i="1"/>
  <c r="CG93" i="1"/>
  <c r="CF93" i="1"/>
  <c r="CE93" i="1"/>
  <c r="CD93" i="1"/>
  <c r="BV93" i="1"/>
  <c r="BU93" i="1"/>
  <c r="BT93" i="1"/>
  <c r="BS93" i="1"/>
  <c r="BR93" i="1"/>
  <c r="BJ93" i="1"/>
  <c r="BI93" i="1"/>
  <c r="BH93" i="1"/>
  <c r="BG93" i="1"/>
  <c r="BF93" i="1"/>
  <c r="JS92" i="1"/>
  <c r="JR92" i="1"/>
  <c r="JQ92" i="1"/>
  <c r="JP92" i="1"/>
  <c r="JO92" i="1"/>
  <c r="JG92" i="1"/>
  <c r="JF92" i="1"/>
  <c r="JE92" i="1"/>
  <c r="JD92" i="1"/>
  <c r="JC92" i="1"/>
  <c r="IU92" i="1"/>
  <c r="IT92" i="1"/>
  <c r="IS92" i="1"/>
  <c r="IR92" i="1"/>
  <c r="IQ92" i="1"/>
  <c r="II92" i="1"/>
  <c r="IH92" i="1"/>
  <c r="IG92" i="1"/>
  <c r="IF92" i="1"/>
  <c r="IE92" i="1"/>
  <c r="HW92" i="1"/>
  <c r="HV92" i="1"/>
  <c r="HU92" i="1"/>
  <c r="HT92" i="1"/>
  <c r="HS92" i="1"/>
  <c r="HK92" i="1"/>
  <c r="HJ92" i="1"/>
  <c r="HI92" i="1"/>
  <c r="HH92" i="1"/>
  <c r="HG92" i="1"/>
  <c r="GY92" i="1"/>
  <c r="GX92" i="1"/>
  <c r="GW92" i="1"/>
  <c r="GV92" i="1"/>
  <c r="GU92" i="1"/>
  <c r="FV92" i="1"/>
  <c r="FU92" i="1"/>
  <c r="FT92" i="1"/>
  <c r="FS92" i="1"/>
  <c r="FR92" i="1"/>
  <c r="FJ92" i="1"/>
  <c r="FI92" i="1"/>
  <c r="FH92" i="1"/>
  <c r="FG92" i="1"/>
  <c r="FF92" i="1"/>
  <c r="EP92" i="1"/>
  <c r="EO92" i="1"/>
  <c r="EN92" i="1"/>
  <c r="EM92" i="1"/>
  <c r="EL92" i="1"/>
  <c r="ED92" i="1"/>
  <c r="EC92" i="1"/>
  <c r="EB92" i="1"/>
  <c r="EA92" i="1"/>
  <c r="DZ92" i="1"/>
  <c r="DR92" i="1"/>
  <c r="DQ92" i="1"/>
  <c r="DP92" i="1"/>
  <c r="DO92" i="1"/>
  <c r="DN92" i="1"/>
  <c r="DF92" i="1"/>
  <c r="DE92" i="1"/>
  <c r="DD92" i="1"/>
  <c r="DC92" i="1"/>
  <c r="DB92" i="1"/>
  <c r="CT92" i="1"/>
  <c r="CS92" i="1"/>
  <c r="CR92" i="1"/>
  <c r="CQ92" i="1"/>
  <c r="CP92" i="1"/>
  <c r="CH92" i="1"/>
  <c r="CG92" i="1"/>
  <c r="CF92" i="1"/>
  <c r="CE92" i="1"/>
  <c r="CD92" i="1"/>
  <c r="BV92" i="1"/>
  <c r="BU92" i="1"/>
  <c r="BT92" i="1"/>
  <c r="BS92" i="1"/>
  <c r="BR92" i="1"/>
  <c r="BJ92" i="1"/>
  <c r="BI92" i="1"/>
  <c r="BH92" i="1"/>
  <c r="BG92" i="1"/>
  <c r="BF92" i="1"/>
  <c r="JS91" i="1"/>
  <c r="JR91" i="1"/>
  <c r="JQ91" i="1"/>
  <c r="JP91" i="1"/>
  <c r="JO91" i="1"/>
  <c r="JG91" i="1"/>
  <c r="JF91" i="1"/>
  <c r="JE91" i="1"/>
  <c r="JD91" i="1"/>
  <c r="JC91" i="1"/>
  <c r="IU91" i="1"/>
  <c r="IT91" i="1"/>
  <c r="IS91" i="1"/>
  <c r="IR91" i="1"/>
  <c r="IQ91" i="1"/>
  <c r="II91" i="1"/>
  <c r="IH91" i="1"/>
  <c r="IG91" i="1"/>
  <c r="IF91" i="1"/>
  <c r="IE91" i="1"/>
  <c r="HW91" i="1"/>
  <c r="HV91" i="1"/>
  <c r="HU91" i="1"/>
  <c r="HT91" i="1"/>
  <c r="HS91" i="1"/>
  <c r="HK91" i="1"/>
  <c r="HJ91" i="1"/>
  <c r="HI91" i="1"/>
  <c r="HH91" i="1"/>
  <c r="HG91" i="1"/>
  <c r="GY91" i="1"/>
  <c r="GX91" i="1"/>
  <c r="GW91" i="1"/>
  <c r="GV91" i="1"/>
  <c r="GU91" i="1"/>
  <c r="FV91" i="1"/>
  <c r="FU91" i="1"/>
  <c r="FT91" i="1"/>
  <c r="FS91" i="1"/>
  <c r="FR91" i="1"/>
  <c r="FJ91" i="1"/>
  <c r="FI91" i="1"/>
  <c r="FH91" i="1"/>
  <c r="FG91" i="1"/>
  <c r="FF91" i="1"/>
  <c r="EP91" i="1"/>
  <c r="EO91" i="1"/>
  <c r="EN91" i="1"/>
  <c r="EM91" i="1"/>
  <c r="EL91" i="1"/>
  <c r="ED91" i="1"/>
  <c r="EC91" i="1"/>
  <c r="EB91" i="1"/>
  <c r="EA91" i="1"/>
  <c r="DZ91" i="1"/>
  <c r="DR91" i="1"/>
  <c r="DQ91" i="1"/>
  <c r="DP91" i="1"/>
  <c r="DO91" i="1"/>
  <c r="DN91" i="1"/>
  <c r="DF91" i="1"/>
  <c r="DE91" i="1"/>
  <c r="DD91" i="1"/>
  <c r="DC91" i="1"/>
  <c r="DB91" i="1"/>
  <c r="CT91" i="1"/>
  <c r="CS91" i="1"/>
  <c r="CR91" i="1"/>
  <c r="CQ91" i="1"/>
  <c r="CP91" i="1"/>
  <c r="CH91" i="1"/>
  <c r="CG91" i="1"/>
  <c r="CF91" i="1"/>
  <c r="CE91" i="1"/>
  <c r="CD91" i="1"/>
  <c r="BV91" i="1"/>
  <c r="BU91" i="1"/>
  <c r="BT91" i="1"/>
  <c r="BS91" i="1"/>
  <c r="BR91" i="1"/>
  <c r="BJ91" i="1"/>
  <c r="BI91" i="1"/>
  <c r="BH91" i="1"/>
  <c r="BG91" i="1"/>
  <c r="BF91" i="1"/>
  <c r="JS90" i="1"/>
  <c r="JR90" i="1"/>
  <c r="JQ90" i="1"/>
  <c r="JP90" i="1"/>
  <c r="JO90" i="1"/>
  <c r="JG90" i="1"/>
  <c r="JF90" i="1"/>
  <c r="JE90" i="1"/>
  <c r="JD90" i="1"/>
  <c r="JC90" i="1"/>
  <c r="IU90" i="1"/>
  <c r="IT90" i="1"/>
  <c r="IS90" i="1"/>
  <c r="IR90" i="1"/>
  <c r="IQ90" i="1"/>
  <c r="II90" i="1"/>
  <c r="IH90" i="1"/>
  <c r="IG90" i="1"/>
  <c r="IF90" i="1"/>
  <c r="IE90" i="1"/>
  <c r="HW90" i="1"/>
  <c r="HV90" i="1"/>
  <c r="HU90" i="1"/>
  <c r="HT90" i="1"/>
  <c r="HS90" i="1"/>
  <c r="HK90" i="1"/>
  <c r="HJ90" i="1"/>
  <c r="HI90" i="1"/>
  <c r="HH90" i="1"/>
  <c r="HG90" i="1"/>
  <c r="GY90" i="1"/>
  <c r="GX90" i="1"/>
  <c r="GW90" i="1"/>
  <c r="GV90" i="1"/>
  <c r="GU90" i="1"/>
  <c r="FV90" i="1"/>
  <c r="FU90" i="1"/>
  <c r="FT90" i="1"/>
  <c r="FS90" i="1"/>
  <c r="FR90" i="1"/>
  <c r="FJ90" i="1"/>
  <c r="FI90" i="1"/>
  <c r="FH90" i="1"/>
  <c r="FG90" i="1"/>
  <c r="FF90" i="1"/>
  <c r="EP90" i="1"/>
  <c r="EO90" i="1"/>
  <c r="EN90" i="1"/>
  <c r="EM90" i="1"/>
  <c r="EL90" i="1"/>
  <c r="ED90" i="1"/>
  <c r="EC90" i="1"/>
  <c r="EB90" i="1"/>
  <c r="EA90" i="1"/>
  <c r="DZ90" i="1"/>
  <c r="DR90" i="1"/>
  <c r="DQ90" i="1"/>
  <c r="DP90" i="1"/>
  <c r="DO90" i="1"/>
  <c r="DN90" i="1"/>
  <c r="DF90" i="1"/>
  <c r="DE90" i="1"/>
  <c r="DD90" i="1"/>
  <c r="DC90" i="1"/>
  <c r="DB90" i="1"/>
  <c r="CT90" i="1"/>
  <c r="CS90" i="1"/>
  <c r="CR90" i="1"/>
  <c r="CQ90" i="1"/>
  <c r="CP90" i="1"/>
  <c r="CH90" i="1"/>
  <c r="CG90" i="1"/>
  <c r="CF90" i="1"/>
  <c r="CE90" i="1"/>
  <c r="CD90" i="1"/>
  <c r="BV90" i="1"/>
  <c r="BU90" i="1"/>
  <c r="BT90" i="1"/>
  <c r="BS90" i="1"/>
  <c r="BR90" i="1"/>
  <c r="BJ90" i="1"/>
  <c r="BI90" i="1"/>
  <c r="BH90" i="1"/>
  <c r="BG90" i="1"/>
  <c r="BF90" i="1"/>
  <c r="JO38" i="1"/>
  <c r="JC38" i="1"/>
  <c r="IQ38" i="1"/>
  <c r="IE38" i="1"/>
  <c r="HS38" i="1"/>
  <c r="HG38" i="1"/>
  <c r="GU38" i="1"/>
  <c r="FR38" i="1"/>
  <c r="FF38" i="1"/>
  <c r="EL38" i="1"/>
  <c r="DZ38" i="1"/>
  <c r="DN38" i="1"/>
  <c r="DB38" i="1"/>
  <c r="CP38" i="1"/>
  <c r="CD38" i="1"/>
  <c r="BR38" i="1"/>
  <c r="BR39" i="1" s="1"/>
  <c r="BF38" i="1"/>
  <c r="JO45" i="1"/>
  <c r="JC45" i="1"/>
  <c r="IQ45" i="1"/>
  <c r="IE45" i="1"/>
  <c r="HS45" i="1"/>
  <c r="HG45" i="1"/>
  <c r="GU45" i="1"/>
  <c r="FR45" i="1"/>
  <c r="FF45" i="1"/>
  <c r="EL45" i="1"/>
  <c r="DZ45" i="1"/>
  <c r="DN45" i="1"/>
  <c r="DB45" i="1"/>
  <c r="CP45" i="1"/>
  <c r="CD45" i="1"/>
  <c r="CD46" i="1" s="1"/>
  <c r="BR45" i="1"/>
  <c r="BF45" i="1"/>
  <c r="JO50" i="1"/>
  <c r="JC50" i="1"/>
  <c r="IQ50" i="1"/>
  <c r="IE50" i="1"/>
  <c r="HS50" i="1"/>
  <c r="HG50" i="1"/>
  <c r="GU50" i="1"/>
  <c r="FR50" i="1"/>
  <c r="FF50" i="1"/>
  <c r="EL50" i="1"/>
  <c r="DZ50" i="1"/>
  <c r="DN50" i="1"/>
  <c r="DB50" i="1"/>
  <c r="CP50" i="1"/>
  <c r="CP51" i="1" s="1"/>
  <c r="CD50" i="1"/>
  <c r="BR50" i="1"/>
  <c r="BF50" i="1"/>
  <c r="JO56" i="1"/>
  <c r="JC56" i="1"/>
  <c r="IQ56" i="1"/>
  <c r="IE56" i="1"/>
  <c r="HS56" i="1"/>
  <c r="HG56" i="1"/>
  <c r="GU56" i="1"/>
  <c r="FR56" i="1"/>
  <c r="FF56" i="1"/>
  <c r="EL56" i="1"/>
  <c r="DZ56" i="1"/>
  <c r="DN56" i="1"/>
  <c r="DB56" i="1"/>
  <c r="CP56" i="1"/>
  <c r="CD56" i="1"/>
  <c r="BR56" i="1"/>
  <c r="BR57" i="1" s="1"/>
  <c r="BF56" i="1"/>
  <c r="BF57" i="1" s="1"/>
  <c r="JO61" i="1"/>
  <c r="JC61" i="1"/>
  <c r="IQ61" i="1"/>
  <c r="IE61" i="1"/>
  <c r="IE62" i="1" s="1"/>
  <c r="HS61" i="1"/>
  <c r="HG61" i="1"/>
  <c r="GU61" i="1"/>
  <c r="FR61" i="1"/>
  <c r="FR62" i="1" s="1"/>
  <c r="FF61" i="1"/>
  <c r="EL61" i="1"/>
  <c r="DZ61" i="1"/>
  <c r="DN61" i="1"/>
  <c r="DN62" i="1" s="1"/>
  <c r="DB61" i="1"/>
  <c r="CP61" i="1"/>
  <c r="CD61" i="1"/>
  <c r="BR61" i="1"/>
  <c r="BR62" i="1" s="1"/>
  <c r="BF61" i="1"/>
  <c r="JO66" i="1"/>
  <c r="JC66" i="1"/>
  <c r="IQ66" i="1"/>
  <c r="IQ67" i="1" s="1"/>
  <c r="IE66" i="1"/>
  <c r="HS66" i="1"/>
  <c r="HG66" i="1"/>
  <c r="GU66" i="1"/>
  <c r="GU67" i="1" s="1"/>
  <c r="FR66" i="1"/>
  <c r="FF66" i="1"/>
  <c r="EL66" i="1"/>
  <c r="DZ66" i="1"/>
  <c r="DZ67" i="1" s="1"/>
  <c r="DN66" i="1"/>
  <c r="DB66" i="1"/>
  <c r="CP66" i="1"/>
  <c r="CD66" i="1"/>
  <c r="CD67" i="1" s="1"/>
  <c r="BR66" i="1"/>
  <c r="BF66" i="1"/>
  <c r="JO71" i="1"/>
  <c r="JC71" i="1"/>
  <c r="JC72" i="1" s="1"/>
  <c r="IQ71" i="1"/>
  <c r="IE71" i="1"/>
  <c r="HS71" i="1"/>
  <c r="HG71" i="1"/>
  <c r="HG72" i="1" s="1"/>
  <c r="GU71" i="1"/>
  <c r="FR71" i="1"/>
  <c r="FF71" i="1"/>
  <c r="EL71" i="1"/>
  <c r="EL72" i="1" s="1"/>
  <c r="DZ71" i="1"/>
  <c r="DN71" i="1"/>
  <c r="DB71" i="1"/>
  <c r="CP71" i="1"/>
  <c r="CP72" i="1" s="1"/>
  <c r="CD71" i="1"/>
  <c r="BR71" i="1"/>
  <c r="BR72" i="1" s="1"/>
  <c r="BF71" i="1"/>
  <c r="BF72" i="1" s="1"/>
  <c r="JO76" i="1"/>
  <c r="JO77" i="1" s="1"/>
  <c r="JC76" i="1"/>
  <c r="JC77" i="1" s="1"/>
  <c r="IQ76" i="1"/>
  <c r="IQ77" i="1" s="1"/>
  <c r="IE76" i="1"/>
  <c r="IE77" i="1" s="1"/>
  <c r="HS76" i="1"/>
  <c r="HS77" i="1" s="1"/>
  <c r="HH76" i="1"/>
  <c r="HH77" i="1" s="1"/>
  <c r="HG76" i="1"/>
  <c r="HG77" i="1" s="1"/>
  <c r="GU76" i="1"/>
  <c r="GU77" i="1" s="1"/>
  <c r="FR76" i="1"/>
  <c r="FR77" i="1" s="1"/>
  <c r="FF76" i="1"/>
  <c r="FF77" i="1" s="1"/>
  <c r="EL76" i="1"/>
  <c r="EL77" i="1" s="1"/>
  <c r="DZ76" i="1"/>
  <c r="DZ77" i="1" s="1"/>
  <c r="DN76" i="1"/>
  <c r="DN77" i="1" s="1"/>
  <c r="DB76" i="1"/>
  <c r="DB77" i="1" s="1"/>
  <c r="CP76" i="1"/>
  <c r="CP77" i="1" s="1"/>
  <c r="CD76" i="1"/>
  <c r="CD77" i="1" s="1"/>
  <c r="BR76" i="1"/>
  <c r="BR77" i="1" s="1"/>
  <c r="BF76" i="1"/>
  <c r="BF77" i="1" s="1"/>
  <c r="JO81" i="1"/>
  <c r="JO82" i="1" s="1"/>
  <c r="JC81" i="1"/>
  <c r="JC82" i="1" s="1"/>
  <c r="IQ81" i="1"/>
  <c r="IQ82" i="1" s="1"/>
  <c r="IE81" i="1"/>
  <c r="IE82" i="1" s="1"/>
  <c r="HS81" i="1"/>
  <c r="HS82" i="1" s="1"/>
  <c r="HH81" i="1"/>
  <c r="HH82" i="1" s="1"/>
  <c r="HG81" i="1"/>
  <c r="HG82" i="1" s="1"/>
  <c r="GU81" i="1"/>
  <c r="GU82" i="1" s="1"/>
  <c r="FR81" i="1"/>
  <c r="FR82" i="1" s="1"/>
  <c r="FF81" i="1"/>
  <c r="FF82" i="1" s="1"/>
  <c r="EL81" i="1"/>
  <c r="EL82" i="1" s="1"/>
  <c r="DZ81" i="1"/>
  <c r="DZ82" i="1" s="1"/>
  <c r="DN81" i="1"/>
  <c r="DN82" i="1" s="1"/>
  <c r="DB81" i="1"/>
  <c r="DB82" i="1" s="1"/>
  <c r="CP81" i="1"/>
  <c r="CP82" i="1" s="1"/>
  <c r="CD81" i="1"/>
  <c r="CD82" i="1" s="1"/>
  <c r="BR81" i="1"/>
  <c r="BR82" i="1" s="1"/>
  <c r="BF81" i="1"/>
  <c r="BF82" i="1" s="1"/>
  <c r="JO86" i="1"/>
  <c r="JO88" i="1" s="1"/>
  <c r="JC86" i="1"/>
  <c r="JC88" i="1" s="1"/>
  <c r="IQ86" i="1"/>
  <c r="IQ88" i="1" s="1"/>
  <c r="IE86" i="1"/>
  <c r="IE87" i="1" s="1"/>
  <c r="HS86" i="1"/>
  <c r="HS88" i="1" s="1"/>
  <c r="HH86" i="1"/>
  <c r="HH88" i="1" s="1"/>
  <c r="HG86" i="1"/>
  <c r="HG88" i="1" s="1"/>
  <c r="GU86" i="1"/>
  <c r="GU88" i="1" s="1"/>
  <c r="FR86" i="1"/>
  <c r="FR87" i="1" s="1"/>
  <c r="FF86" i="1"/>
  <c r="FF88" i="1" s="1"/>
  <c r="EL86" i="1"/>
  <c r="EL88" i="1" s="1"/>
  <c r="DZ86" i="1"/>
  <c r="DZ88" i="1" s="1"/>
  <c r="DN86" i="1"/>
  <c r="DN87" i="1" s="1"/>
  <c r="DB86" i="1"/>
  <c r="DB88" i="1" s="1"/>
  <c r="CP86" i="1"/>
  <c r="CP88" i="1" s="1"/>
  <c r="CD86" i="1"/>
  <c r="CD88" i="1" s="1"/>
  <c r="BR86" i="1"/>
  <c r="BR87" i="1" s="1"/>
  <c r="BF86" i="1"/>
  <c r="BF88" i="1" s="1"/>
  <c r="DB72" i="1" l="1"/>
  <c r="DB73" i="1"/>
  <c r="FF72" i="1"/>
  <c r="FF73" i="1"/>
  <c r="HS72" i="1"/>
  <c r="HS73" i="1"/>
  <c r="JO72" i="1"/>
  <c r="JO73" i="1"/>
  <c r="CP67" i="1"/>
  <c r="CP68" i="1"/>
  <c r="EL67" i="1"/>
  <c r="EL68" i="1"/>
  <c r="HG67" i="1"/>
  <c r="HG68" i="1"/>
  <c r="JC67" i="1"/>
  <c r="JC68" i="1"/>
  <c r="CD62" i="1"/>
  <c r="CD63" i="1"/>
  <c r="DZ62" i="1"/>
  <c r="DZ63" i="1"/>
  <c r="GU62" i="1"/>
  <c r="GU63" i="1"/>
  <c r="IQ62" i="1"/>
  <c r="IQ63" i="1"/>
  <c r="DN57" i="1"/>
  <c r="DN58" i="1"/>
  <c r="FR57" i="1"/>
  <c r="FR58" i="1"/>
  <c r="IE57" i="1"/>
  <c r="IE58" i="1"/>
  <c r="BF51" i="1"/>
  <c r="BF52" i="1"/>
  <c r="DB51" i="1"/>
  <c r="DB52" i="1"/>
  <c r="FF51" i="1"/>
  <c r="FF52" i="1"/>
  <c r="HS51" i="1"/>
  <c r="HS52" i="1"/>
  <c r="JO51" i="1"/>
  <c r="JO52" i="1"/>
  <c r="CP46" i="1"/>
  <c r="CP47" i="1"/>
  <c r="EL46" i="1"/>
  <c r="EL47" i="1"/>
  <c r="HG46" i="1"/>
  <c r="HG47" i="1"/>
  <c r="JC46" i="1"/>
  <c r="JC47" i="1"/>
  <c r="CD39" i="1"/>
  <c r="CD40" i="1"/>
  <c r="DZ39" i="1"/>
  <c r="DZ40" i="1"/>
  <c r="GU39" i="1"/>
  <c r="GU40" i="1"/>
  <c r="IQ39" i="1"/>
  <c r="IQ40" i="1"/>
  <c r="BR83" i="1"/>
  <c r="DN83" i="1"/>
  <c r="FR83" i="1"/>
  <c r="IE83" i="1"/>
  <c r="BF78" i="1"/>
  <c r="DB78" i="1"/>
  <c r="FF78" i="1"/>
  <c r="HH78" i="1"/>
  <c r="HS78" i="1"/>
  <c r="JO78" i="1"/>
  <c r="JC73" i="1"/>
  <c r="IQ68" i="1"/>
  <c r="IE63" i="1"/>
  <c r="DN72" i="1"/>
  <c r="DN73" i="1"/>
  <c r="FR72" i="1"/>
  <c r="FR73" i="1"/>
  <c r="IE72" i="1"/>
  <c r="IE73" i="1"/>
  <c r="BF67" i="1"/>
  <c r="BF68" i="1"/>
  <c r="DB67" i="1"/>
  <c r="DB68" i="1"/>
  <c r="FF67" i="1"/>
  <c r="FF68" i="1"/>
  <c r="HS67" i="1"/>
  <c r="HS68" i="1"/>
  <c r="JO67" i="1"/>
  <c r="JO68" i="1"/>
  <c r="CP62" i="1"/>
  <c r="CP63" i="1"/>
  <c r="EL62" i="1"/>
  <c r="EL63" i="1"/>
  <c r="HG62" i="1"/>
  <c r="HG63" i="1"/>
  <c r="JC62" i="1"/>
  <c r="JC63" i="1"/>
  <c r="CD57" i="1"/>
  <c r="CD58" i="1"/>
  <c r="DZ57" i="1"/>
  <c r="DZ58" i="1"/>
  <c r="GU57" i="1"/>
  <c r="GU58" i="1"/>
  <c r="IQ57" i="1"/>
  <c r="IQ58" i="1"/>
  <c r="BR51" i="1"/>
  <c r="BR52" i="1"/>
  <c r="DN51" i="1"/>
  <c r="DN52" i="1"/>
  <c r="FR51" i="1"/>
  <c r="FR52" i="1"/>
  <c r="IE51" i="1"/>
  <c r="IE52" i="1"/>
  <c r="BF46" i="1"/>
  <c r="BF47" i="1"/>
  <c r="DB46" i="1"/>
  <c r="DB47" i="1"/>
  <c r="FF46" i="1"/>
  <c r="FF47" i="1"/>
  <c r="HS46" i="1"/>
  <c r="HS47" i="1"/>
  <c r="JO46" i="1"/>
  <c r="JO47" i="1"/>
  <c r="CP39" i="1"/>
  <c r="CP40" i="1"/>
  <c r="EL39" i="1"/>
  <c r="EL40" i="1"/>
  <c r="HG39" i="1"/>
  <c r="HG40" i="1"/>
  <c r="JC39" i="1"/>
  <c r="JC40" i="1"/>
  <c r="CD83" i="1"/>
  <c r="DZ83" i="1"/>
  <c r="GU83" i="1"/>
  <c r="IQ83" i="1"/>
  <c r="BR78" i="1"/>
  <c r="DN78" i="1"/>
  <c r="FR78" i="1"/>
  <c r="IE78" i="1"/>
  <c r="BF73" i="1"/>
  <c r="CP73" i="1"/>
  <c r="CD68" i="1"/>
  <c r="BR63" i="1"/>
  <c r="BF58" i="1"/>
  <c r="CP52" i="1"/>
  <c r="CD72" i="1"/>
  <c r="CD73" i="1"/>
  <c r="DZ72" i="1"/>
  <c r="DZ73" i="1"/>
  <c r="GU72" i="1"/>
  <c r="GU73" i="1"/>
  <c r="IQ72" i="1"/>
  <c r="IQ73" i="1"/>
  <c r="BR67" i="1"/>
  <c r="BR68" i="1"/>
  <c r="DN67" i="1"/>
  <c r="DN68" i="1"/>
  <c r="FR67" i="1"/>
  <c r="FR68" i="1"/>
  <c r="IE67" i="1"/>
  <c r="IE68" i="1"/>
  <c r="BF62" i="1"/>
  <c r="BF63" i="1"/>
  <c r="DB62" i="1"/>
  <c r="DB63" i="1"/>
  <c r="FF62" i="1"/>
  <c r="FF63" i="1"/>
  <c r="HS62" i="1"/>
  <c r="HS63" i="1"/>
  <c r="JO62" i="1"/>
  <c r="JO63" i="1"/>
  <c r="CP57" i="1"/>
  <c r="CP58" i="1"/>
  <c r="EL57" i="1"/>
  <c r="EL58" i="1"/>
  <c r="HG57" i="1"/>
  <c r="HG58" i="1"/>
  <c r="JC57" i="1"/>
  <c r="JC58" i="1"/>
  <c r="CD51" i="1"/>
  <c r="CD52" i="1"/>
  <c r="DZ51" i="1"/>
  <c r="DZ52" i="1"/>
  <c r="GU51" i="1"/>
  <c r="GU52" i="1"/>
  <c r="IQ51" i="1"/>
  <c r="IQ52" i="1"/>
  <c r="BR46" i="1"/>
  <c r="BR47" i="1"/>
  <c r="DN46" i="1"/>
  <c r="DN47" i="1"/>
  <c r="FR46" i="1"/>
  <c r="FR47" i="1"/>
  <c r="IE46" i="1"/>
  <c r="IE47" i="1"/>
  <c r="BF39" i="1"/>
  <c r="BF40" i="1"/>
  <c r="DB39" i="1"/>
  <c r="DB40" i="1"/>
  <c r="FF39" i="1"/>
  <c r="FF40" i="1"/>
  <c r="HS39" i="1"/>
  <c r="HS40" i="1"/>
  <c r="JO39" i="1"/>
  <c r="JO40" i="1"/>
  <c r="CP83" i="1"/>
  <c r="EL83" i="1"/>
  <c r="HG83" i="1"/>
  <c r="JC83" i="1"/>
  <c r="CD78" i="1"/>
  <c r="DZ78" i="1"/>
  <c r="GU78" i="1"/>
  <c r="IQ78" i="1"/>
  <c r="BR73" i="1"/>
  <c r="EL73" i="1"/>
  <c r="DZ68" i="1"/>
  <c r="DN63" i="1"/>
  <c r="BR58" i="1"/>
  <c r="CD47" i="1"/>
  <c r="DB57" i="1"/>
  <c r="DB58" i="1"/>
  <c r="FF57" i="1"/>
  <c r="FF58" i="1"/>
  <c r="HS57" i="1"/>
  <c r="HS58" i="1"/>
  <c r="JO57" i="1"/>
  <c r="JO58" i="1"/>
  <c r="EL51" i="1"/>
  <c r="EL52" i="1"/>
  <c r="HG51" i="1"/>
  <c r="HG52" i="1"/>
  <c r="JC51" i="1"/>
  <c r="JC52" i="1"/>
  <c r="DZ46" i="1"/>
  <c r="DZ47" i="1"/>
  <c r="GU46" i="1"/>
  <c r="GU47" i="1"/>
  <c r="IQ46" i="1"/>
  <c r="IQ47" i="1"/>
  <c r="DN39" i="1"/>
  <c r="DN40" i="1"/>
  <c r="FR39" i="1"/>
  <c r="FR40" i="1"/>
  <c r="IE39" i="1"/>
  <c r="IE40" i="1"/>
  <c r="BF83" i="1"/>
  <c r="DB83" i="1"/>
  <c r="FF83" i="1"/>
  <c r="HH83" i="1"/>
  <c r="HS83" i="1"/>
  <c r="JO83" i="1"/>
  <c r="CP78" i="1"/>
  <c r="EL78" i="1"/>
  <c r="HG78" i="1"/>
  <c r="JC78" i="1"/>
  <c r="HG73" i="1"/>
  <c r="GU68" i="1"/>
  <c r="FR63" i="1"/>
  <c r="BR40" i="1"/>
  <c r="CD87" i="1"/>
  <c r="DZ87" i="1"/>
  <c r="GU87" i="1"/>
  <c r="BR88" i="1"/>
  <c r="DN88" i="1"/>
  <c r="FR88" i="1"/>
  <c r="IE88" i="1"/>
  <c r="CP87" i="1"/>
  <c r="EL87" i="1"/>
  <c r="HG87" i="1"/>
  <c r="IQ87" i="1"/>
  <c r="JC87" i="1"/>
  <c r="BF87" i="1"/>
  <c r="DB87" i="1"/>
  <c r="FF87" i="1"/>
  <c r="HH87" i="1"/>
  <c r="HS87" i="1"/>
  <c r="JO87" i="1"/>
  <c r="HU70" i="1" l="1"/>
  <c r="HI118" i="1"/>
  <c r="HJ118" i="1" s="1"/>
  <c r="HK118" i="1" s="1"/>
  <c r="HI117" i="1"/>
  <c r="HJ117" i="1" s="1"/>
  <c r="HK117" i="1" s="1"/>
  <c r="HI114" i="1"/>
  <c r="HJ114" i="1" s="1"/>
  <c r="HK114" i="1" s="1"/>
  <c r="HI113" i="1"/>
  <c r="HJ113" i="1" s="1"/>
  <c r="HK113" i="1" s="1"/>
  <c r="HI110" i="1"/>
  <c r="HJ110" i="1" s="1"/>
  <c r="HK110" i="1" s="1"/>
  <c r="HI109" i="1"/>
  <c r="HJ109" i="1" s="1"/>
  <c r="HK109" i="1" s="1"/>
  <c r="HI106" i="1"/>
  <c r="HJ106" i="1" s="1"/>
  <c r="HK106" i="1" s="1"/>
  <c r="HI105" i="1"/>
  <c r="HJ105" i="1" s="1"/>
  <c r="HK105" i="1" s="1"/>
  <c r="HI85" i="1"/>
  <c r="HI84" i="1"/>
  <c r="HI80" i="1"/>
  <c r="HI79" i="1"/>
  <c r="HI75" i="1"/>
  <c r="HI74" i="1"/>
  <c r="GW36" i="1"/>
  <c r="DP37" i="1"/>
  <c r="DD114" i="1"/>
  <c r="DE114" i="1" s="1"/>
  <c r="DF114" i="1" s="1"/>
  <c r="DD113" i="1"/>
  <c r="DE113" i="1" s="1"/>
  <c r="DF113" i="1" s="1"/>
  <c r="DD85" i="1"/>
  <c r="DD80" i="1"/>
  <c r="DD75" i="1"/>
  <c r="DD70" i="1"/>
  <c r="DD44" i="1"/>
  <c r="DD37" i="1"/>
  <c r="CF114" i="1"/>
  <c r="CG114" i="1" s="1"/>
  <c r="CH114" i="1" s="1"/>
  <c r="CF113" i="1"/>
  <c r="CG113" i="1" s="1"/>
  <c r="CH113" i="1" s="1"/>
  <c r="CR114" i="1"/>
  <c r="CS114" i="1" s="1"/>
  <c r="CT114" i="1" s="1"/>
  <c r="CR80" i="1"/>
  <c r="CR75" i="1"/>
  <c r="CR60" i="1"/>
  <c r="CR37" i="1"/>
  <c r="CF85" i="1"/>
  <c r="CF80" i="1"/>
  <c r="CF44" i="1"/>
  <c r="CS37" i="1" l="1"/>
  <c r="DE44" i="1"/>
  <c r="HJ80" i="1"/>
  <c r="CS60" i="1"/>
  <c r="DE70" i="1"/>
  <c r="CG44" i="1"/>
  <c r="CG80" i="1"/>
  <c r="HJ75" i="1"/>
  <c r="CS75" i="1"/>
  <c r="DE75" i="1"/>
  <c r="CS80" i="1"/>
  <c r="DE37" i="1"/>
  <c r="DE80" i="1"/>
  <c r="DQ37" i="1"/>
  <c r="HV70" i="1"/>
  <c r="CG85" i="1"/>
  <c r="DE85" i="1"/>
  <c r="GX36" i="1"/>
  <c r="HJ74" i="1"/>
  <c r="HI76" i="1"/>
  <c r="HI77" i="1" s="1"/>
  <c r="HJ84" i="1"/>
  <c r="HI86" i="1"/>
  <c r="HI88" i="1" s="1"/>
  <c r="HJ85" i="1"/>
  <c r="HJ79" i="1"/>
  <c r="HI81" i="1"/>
  <c r="HI82" i="1" s="1"/>
  <c r="BT113" i="1"/>
  <c r="BU113" i="1" s="1"/>
  <c r="BV113" i="1" s="1"/>
  <c r="BH113" i="1"/>
  <c r="BI113" i="1" s="1"/>
  <c r="BJ113" i="1" s="1"/>
  <c r="BT114" i="1"/>
  <c r="BU114" i="1" s="1"/>
  <c r="BV114" i="1" s="1"/>
  <c r="BT44" i="1"/>
  <c r="BH114" i="1"/>
  <c r="BI114" i="1" s="1"/>
  <c r="BJ114" i="1" s="1"/>
  <c r="BH80" i="1"/>
  <c r="BH44" i="1"/>
  <c r="AV12" i="1"/>
  <c r="AN12" i="1"/>
  <c r="AF12" i="1"/>
  <c r="X12" i="1"/>
  <c r="P12" i="1"/>
  <c r="J12" i="1"/>
  <c r="HI87" i="1" l="1"/>
  <c r="BI80" i="1"/>
  <c r="HI78" i="1"/>
  <c r="DR37" i="1"/>
  <c r="DF37" i="1"/>
  <c r="DF75" i="1"/>
  <c r="HK75" i="1"/>
  <c r="CH44" i="1"/>
  <c r="CT60" i="1"/>
  <c r="DF44" i="1"/>
  <c r="BU44" i="1"/>
  <c r="HI83" i="1"/>
  <c r="BI44" i="1"/>
  <c r="HW70" i="1"/>
  <c r="DF80" i="1"/>
  <c r="CT80" i="1"/>
  <c r="CT75" i="1"/>
  <c r="CH80" i="1"/>
  <c r="DF70" i="1"/>
  <c r="HK80" i="1"/>
  <c r="CT37" i="1"/>
  <c r="HK79" i="1"/>
  <c r="HJ81" i="1"/>
  <c r="HJ82" i="1" s="1"/>
  <c r="HK74" i="1"/>
  <c r="HJ76" i="1"/>
  <c r="HJ77" i="1" s="1"/>
  <c r="HK84" i="1"/>
  <c r="HJ86" i="1"/>
  <c r="HJ87" i="1" s="1"/>
  <c r="DF85" i="1"/>
  <c r="HK85" i="1"/>
  <c r="GY36" i="1"/>
  <c r="CH85" i="1"/>
  <c r="Q70" i="1"/>
  <c r="DC70" i="1" s="1"/>
  <c r="Q64" i="1"/>
  <c r="AW3" i="1"/>
  <c r="AW64" i="1"/>
  <c r="Y75" i="1"/>
  <c r="FS75" i="1" s="1"/>
  <c r="Y64" i="1"/>
  <c r="AG80" i="1"/>
  <c r="GV80" i="1" s="1"/>
  <c r="AG64" i="1"/>
  <c r="K125" i="1"/>
  <c r="K64" i="1"/>
  <c r="AO85" i="1"/>
  <c r="AO64" i="1"/>
  <c r="AW105" i="1"/>
  <c r="DO75" i="1"/>
  <c r="EA75" i="1"/>
  <c r="CQ70" i="1"/>
  <c r="FG80" i="1"/>
  <c r="AO105" i="1"/>
  <c r="AO117" i="1"/>
  <c r="AO109" i="1"/>
  <c r="AW109" i="1"/>
  <c r="AW113" i="1"/>
  <c r="K113" i="1"/>
  <c r="K105" i="1"/>
  <c r="K109" i="1"/>
  <c r="Q113" i="1"/>
  <c r="K117" i="1"/>
  <c r="Q105" i="1"/>
  <c r="Q109" i="1"/>
  <c r="Y113" i="1"/>
  <c r="Q117" i="1"/>
  <c r="Y105" i="1"/>
  <c r="Y109" i="1"/>
  <c r="AG113" i="1"/>
  <c r="Y117" i="1"/>
  <c r="AG105" i="1"/>
  <c r="AG109" i="1"/>
  <c r="AO113" i="1"/>
  <c r="AG117" i="1"/>
  <c r="AW117" i="1"/>
  <c r="K16" i="1"/>
  <c r="AW60" i="1"/>
  <c r="K8" i="1"/>
  <c r="K36" i="1"/>
  <c r="AW114" i="1"/>
  <c r="K69" i="1"/>
  <c r="AW118" i="1"/>
  <c r="K74" i="1"/>
  <c r="K60" i="1"/>
  <c r="K114" i="1"/>
  <c r="K4" i="1"/>
  <c r="Q85" i="1"/>
  <c r="AG10" i="1"/>
  <c r="K33" i="1"/>
  <c r="AG70" i="1"/>
  <c r="Y10" i="1"/>
  <c r="AG11" i="1"/>
  <c r="AG85" i="1"/>
  <c r="Y48" i="1"/>
  <c r="AG36" i="1"/>
  <c r="AG114" i="1"/>
  <c r="Y59" i="1"/>
  <c r="AG118" i="1"/>
  <c r="Y37" i="1"/>
  <c r="AG69" i="1"/>
  <c r="Y60" i="1"/>
  <c r="AG79" i="1"/>
  <c r="AW36" i="1"/>
  <c r="K25" i="1"/>
  <c r="K118" i="1"/>
  <c r="Y65" i="1"/>
  <c r="AG44" i="1"/>
  <c r="AW41" i="1"/>
  <c r="K26" i="1"/>
  <c r="Q9" i="1"/>
  <c r="Y114" i="1"/>
  <c r="AG55" i="1"/>
  <c r="AW69" i="1"/>
  <c r="Q10" i="1"/>
  <c r="Q106" i="1"/>
  <c r="AO65" i="1"/>
  <c r="Q54" i="1"/>
  <c r="BS54" i="1" s="1"/>
  <c r="Q110" i="1"/>
  <c r="Y80" i="1"/>
  <c r="AO11" i="1"/>
  <c r="AO70" i="1"/>
  <c r="Q59" i="1"/>
  <c r="Y4" i="1"/>
  <c r="Y69" i="1"/>
  <c r="Y106" i="1"/>
  <c r="AG41" i="1"/>
  <c r="AG60" i="1"/>
  <c r="AO36" i="1"/>
  <c r="AO114" i="1"/>
  <c r="AW74" i="1"/>
  <c r="K17" i="1"/>
  <c r="K65" i="1"/>
  <c r="Y9" i="1"/>
  <c r="Y74" i="1"/>
  <c r="Y110" i="1"/>
  <c r="AG54" i="1"/>
  <c r="AG65" i="1"/>
  <c r="AO41" i="1"/>
  <c r="AO118" i="1"/>
  <c r="AW79" i="1"/>
  <c r="AO60" i="1"/>
  <c r="Q44" i="1"/>
  <c r="AO69" i="1"/>
  <c r="AO122" i="1"/>
  <c r="Q49" i="1"/>
  <c r="Y11" i="1"/>
  <c r="Y49" i="1"/>
  <c r="Y118" i="1"/>
  <c r="AO74" i="1"/>
  <c r="AW65" i="1"/>
  <c r="Q8" i="1"/>
  <c r="Q55" i="1"/>
  <c r="Y36" i="1"/>
  <c r="Y55" i="1"/>
  <c r="AG8" i="1"/>
  <c r="AG74" i="1"/>
  <c r="AG110" i="1"/>
  <c r="AO79" i="1"/>
  <c r="AW11" i="1"/>
  <c r="AW70" i="1"/>
  <c r="BS70" i="1"/>
  <c r="BG70" i="1"/>
  <c r="BS85" i="1"/>
  <c r="K18" i="1"/>
  <c r="K41" i="1"/>
  <c r="K70" i="1"/>
  <c r="K14" i="1"/>
  <c r="K23" i="1"/>
  <c r="K31" i="1"/>
  <c r="K59" i="1"/>
  <c r="K49" i="1"/>
  <c r="K106" i="1"/>
  <c r="Q3" i="1"/>
  <c r="Q43" i="1"/>
  <c r="Q84" i="1"/>
  <c r="Q75" i="1"/>
  <c r="AO9" i="1"/>
  <c r="AO59" i="1"/>
  <c r="AO49" i="1"/>
  <c r="AO106" i="1"/>
  <c r="AW9" i="1"/>
  <c r="AW59" i="1"/>
  <c r="AW49" i="1"/>
  <c r="AW106" i="1"/>
  <c r="K3" i="1"/>
  <c r="K15" i="1"/>
  <c r="K24" i="1"/>
  <c r="K32" i="1"/>
  <c r="K55" i="1"/>
  <c r="K110" i="1"/>
  <c r="Q4" i="1"/>
  <c r="Q48" i="1"/>
  <c r="Q37" i="1"/>
  <c r="Q80" i="1"/>
  <c r="Y8" i="1"/>
  <c r="Y54" i="1"/>
  <c r="Y44" i="1"/>
  <c r="Y85" i="1"/>
  <c r="AG9" i="1"/>
  <c r="AG59" i="1"/>
  <c r="AG49" i="1"/>
  <c r="AG106" i="1"/>
  <c r="AO10" i="1"/>
  <c r="AO55" i="1"/>
  <c r="AO110" i="1"/>
  <c r="AW10" i="1"/>
  <c r="AW55" i="1"/>
  <c r="AW110" i="1"/>
  <c r="K9" i="1"/>
  <c r="K79" i="1"/>
  <c r="K10" i="1"/>
  <c r="K28" i="1"/>
  <c r="K84" i="1"/>
  <c r="K123" i="1"/>
  <c r="Q69" i="1"/>
  <c r="Q114" i="1"/>
  <c r="AW75" i="1"/>
  <c r="K11" i="1"/>
  <c r="K20" i="1"/>
  <c r="K29" i="1"/>
  <c r="K48" i="1"/>
  <c r="K37" i="1"/>
  <c r="K80" i="1"/>
  <c r="K124" i="1"/>
  <c r="Q36" i="1"/>
  <c r="Q74" i="1"/>
  <c r="Q65" i="1"/>
  <c r="Q118" i="1"/>
  <c r="Y41" i="1"/>
  <c r="Y79" i="1"/>
  <c r="Y70" i="1"/>
  <c r="AG3" i="1"/>
  <c r="AG43" i="1"/>
  <c r="AG84" i="1"/>
  <c r="AG75" i="1"/>
  <c r="AO4" i="1"/>
  <c r="AO48" i="1"/>
  <c r="AO37" i="1"/>
  <c r="AO80" i="1"/>
  <c r="AW4" i="1"/>
  <c r="AW48" i="1"/>
  <c r="AW37" i="1"/>
  <c r="AW80" i="1"/>
  <c r="K27" i="1"/>
  <c r="K122" i="1"/>
  <c r="K19" i="1"/>
  <c r="K43" i="1"/>
  <c r="K75" i="1"/>
  <c r="Q11" i="1"/>
  <c r="Q60" i="1"/>
  <c r="AO3" i="1"/>
  <c r="AO43" i="1"/>
  <c r="AO84" i="1"/>
  <c r="AO75" i="1"/>
  <c r="AW43" i="1"/>
  <c r="AW84" i="1"/>
  <c r="K13" i="1"/>
  <c r="K22" i="1"/>
  <c r="K30" i="1"/>
  <c r="K54" i="1"/>
  <c r="K44" i="1"/>
  <c r="K85" i="1"/>
  <c r="Q41" i="1"/>
  <c r="Q79" i="1"/>
  <c r="Y3" i="1"/>
  <c r="Y43" i="1"/>
  <c r="Y84" i="1"/>
  <c r="AG4" i="1"/>
  <c r="AG48" i="1"/>
  <c r="AG37" i="1"/>
  <c r="AO8" i="1"/>
  <c r="AO54" i="1"/>
  <c r="AO44" i="1"/>
  <c r="AW8" i="1"/>
  <c r="AW54" i="1"/>
  <c r="AW44" i="1"/>
  <c r="AW85" i="1"/>
  <c r="FT75" i="1" l="1"/>
  <c r="BH70" i="1"/>
  <c r="CR70" i="1"/>
  <c r="DP75" i="1"/>
  <c r="HJ83" i="1"/>
  <c r="CE70" i="1"/>
  <c r="EM75" i="1"/>
  <c r="HJ78" i="1"/>
  <c r="BT70" i="1"/>
  <c r="FH80" i="1"/>
  <c r="BV44" i="1"/>
  <c r="GW80" i="1"/>
  <c r="EB75" i="1"/>
  <c r="BJ44" i="1"/>
  <c r="BJ80" i="1"/>
  <c r="BT85" i="1"/>
  <c r="HK76" i="1"/>
  <c r="HK78" i="1" s="1"/>
  <c r="BT54" i="1"/>
  <c r="HK86" i="1"/>
  <c r="HK87" i="1" s="1"/>
  <c r="GY38" i="1"/>
  <c r="GY39" i="1" s="1"/>
  <c r="HJ88" i="1"/>
  <c r="HK81" i="1"/>
  <c r="HK83" i="1" s="1"/>
  <c r="FG64" i="1"/>
  <c r="GV64" i="1"/>
  <c r="HH64" i="1"/>
  <c r="HT64" i="1"/>
  <c r="IF64" i="1"/>
  <c r="IR64" i="1"/>
  <c r="JD64" i="1"/>
  <c r="JP64" i="1"/>
  <c r="DO64" i="1"/>
  <c r="EA64" i="1"/>
  <c r="EM64" i="1"/>
  <c r="FS64" i="1"/>
  <c r="BG64" i="1"/>
  <c r="BS64" i="1"/>
  <c r="CE64" i="1"/>
  <c r="CQ64" i="1"/>
  <c r="DC64" i="1"/>
  <c r="JD54" i="1"/>
  <c r="IR54" i="1"/>
  <c r="IF54" i="1"/>
  <c r="JP54" i="1"/>
  <c r="HT54" i="1"/>
  <c r="DC41" i="1"/>
  <c r="DD41" i="1" s="1"/>
  <c r="DE41" i="1" s="1"/>
  <c r="DF41" i="1" s="1"/>
  <c r="CE41" i="1"/>
  <c r="CF41" i="1" s="1"/>
  <c r="CG41" i="1" s="1"/>
  <c r="CH41" i="1" s="1"/>
  <c r="CQ41" i="1"/>
  <c r="CR41" i="1" s="1"/>
  <c r="CS41" i="1" s="1"/>
  <c r="CT41" i="1" s="1"/>
  <c r="JD43" i="1"/>
  <c r="IR43" i="1"/>
  <c r="IF43" i="1"/>
  <c r="JP43" i="1"/>
  <c r="HT43" i="1"/>
  <c r="JD80" i="1"/>
  <c r="IR80" i="1"/>
  <c r="IF80" i="1"/>
  <c r="JP80" i="1"/>
  <c r="HT80" i="1"/>
  <c r="GV75" i="1"/>
  <c r="FG75" i="1"/>
  <c r="EA70" i="1"/>
  <c r="DO70" i="1"/>
  <c r="FS70" i="1"/>
  <c r="EM70" i="1"/>
  <c r="CQ65" i="1"/>
  <c r="DC65" i="1"/>
  <c r="CE65" i="1"/>
  <c r="DC69" i="1"/>
  <c r="CE69" i="1"/>
  <c r="CQ69" i="1"/>
  <c r="IF55" i="1"/>
  <c r="JP55" i="1"/>
  <c r="HT55" i="1"/>
  <c r="JD55" i="1"/>
  <c r="IR55" i="1"/>
  <c r="GV49" i="1"/>
  <c r="HH49" i="1"/>
  <c r="FG49" i="1"/>
  <c r="FS44" i="1"/>
  <c r="EM44" i="1"/>
  <c r="DO44" i="1"/>
  <c r="EA44" i="1"/>
  <c r="CE37" i="1"/>
  <c r="DC37" i="1"/>
  <c r="CQ37" i="1"/>
  <c r="JP59" i="1"/>
  <c r="HT59" i="1"/>
  <c r="JD59" i="1"/>
  <c r="IR59" i="1"/>
  <c r="IF59" i="1"/>
  <c r="CQ43" i="1"/>
  <c r="DC43" i="1"/>
  <c r="CE43" i="1"/>
  <c r="EA49" i="1"/>
  <c r="DO49" i="1"/>
  <c r="FS49" i="1"/>
  <c r="EM49" i="1"/>
  <c r="FS110" i="1"/>
  <c r="FT110" i="1" s="1"/>
  <c r="FU110" i="1" s="1"/>
  <c r="FV110" i="1" s="1"/>
  <c r="EM110" i="1"/>
  <c r="EN110" i="1" s="1"/>
  <c r="EO110" i="1" s="1"/>
  <c r="EP110" i="1" s="1"/>
  <c r="DO110" i="1"/>
  <c r="DP110" i="1" s="1"/>
  <c r="DQ110" i="1" s="1"/>
  <c r="DR110" i="1" s="1"/>
  <c r="EA110" i="1"/>
  <c r="EB110" i="1" s="1"/>
  <c r="EC110" i="1" s="1"/>
  <c r="ED110" i="1" s="1"/>
  <c r="EA69" i="1"/>
  <c r="FS69" i="1"/>
  <c r="EM69" i="1"/>
  <c r="DO69" i="1"/>
  <c r="BG54" i="1"/>
  <c r="CQ54" i="1"/>
  <c r="DC54" i="1"/>
  <c r="CE54" i="1"/>
  <c r="JP69" i="1"/>
  <c r="HT69" i="1"/>
  <c r="JD69" i="1"/>
  <c r="IR69" i="1"/>
  <c r="IF69" i="1"/>
  <c r="EA60" i="1"/>
  <c r="FS60" i="1"/>
  <c r="EM60" i="1"/>
  <c r="DO60" i="1"/>
  <c r="EA48" i="1"/>
  <c r="FS48" i="1"/>
  <c r="EM48" i="1"/>
  <c r="DO48" i="1"/>
  <c r="GV70" i="1"/>
  <c r="HH70" i="1"/>
  <c r="FG70" i="1"/>
  <c r="IF118" i="1"/>
  <c r="IG118" i="1" s="1"/>
  <c r="IH118" i="1" s="1"/>
  <c r="II118" i="1" s="1"/>
  <c r="HT118" i="1"/>
  <c r="HU118" i="1" s="1"/>
  <c r="HV118" i="1" s="1"/>
  <c r="HW118" i="1" s="1"/>
  <c r="JP118" i="1"/>
  <c r="JQ118" i="1" s="1"/>
  <c r="JR118" i="1" s="1"/>
  <c r="JS118" i="1" s="1"/>
  <c r="JD118" i="1"/>
  <c r="JE118" i="1" s="1"/>
  <c r="JF118" i="1" s="1"/>
  <c r="JG118" i="1" s="1"/>
  <c r="IR118" i="1"/>
  <c r="IS118" i="1" s="1"/>
  <c r="IT118" i="1" s="1"/>
  <c r="IU118" i="1" s="1"/>
  <c r="GV117" i="1"/>
  <c r="GW117" i="1" s="1"/>
  <c r="GX117" i="1" s="1"/>
  <c r="GY117" i="1" s="1"/>
  <c r="FG117" i="1"/>
  <c r="FH117" i="1" s="1"/>
  <c r="FI117" i="1" s="1"/>
  <c r="FJ117" i="1" s="1"/>
  <c r="FS117" i="1"/>
  <c r="FT117" i="1" s="1"/>
  <c r="FU117" i="1" s="1"/>
  <c r="FV117" i="1" s="1"/>
  <c r="EM117" i="1"/>
  <c r="EN117" i="1" s="1"/>
  <c r="EO117" i="1" s="1"/>
  <c r="EP117" i="1" s="1"/>
  <c r="DO117" i="1"/>
  <c r="DP117" i="1" s="1"/>
  <c r="DQ117" i="1" s="1"/>
  <c r="DR117" i="1" s="1"/>
  <c r="EA117" i="1"/>
  <c r="EB117" i="1" s="1"/>
  <c r="EC117" i="1" s="1"/>
  <c r="ED117" i="1" s="1"/>
  <c r="BS117" i="1"/>
  <c r="BT117" i="1" s="1"/>
  <c r="BU117" i="1" s="1"/>
  <c r="BV117" i="1" s="1"/>
  <c r="CQ117" i="1"/>
  <c r="CR117" i="1" s="1"/>
  <c r="CS117" i="1" s="1"/>
  <c r="CT117" i="1" s="1"/>
  <c r="DC117" i="1"/>
  <c r="DD117" i="1" s="1"/>
  <c r="DE117" i="1" s="1"/>
  <c r="DF117" i="1" s="1"/>
  <c r="CE117" i="1"/>
  <c r="CF117" i="1" s="1"/>
  <c r="CG117" i="1" s="1"/>
  <c r="CH117" i="1" s="1"/>
  <c r="HH37" i="1"/>
  <c r="GV37" i="1"/>
  <c r="FG37" i="1"/>
  <c r="DC60" i="1"/>
  <c r="CE60" i="1"/>
  <c r="CQ60" i="1"/>
  <c r="JP37" i="1"/>
  <c r="HT37" i="1"/>
  <c r="JD37" i="1"/>
  <c r="IR37" i="1"/>
  <c r="IF37" i="1"/>
  <c r="GV84" i="1"/>
  <c r="FG84" i="1"/>
  <c r="EA79" i="1"/>
  <c r="FS79" i="1"/>
  <c r="EM79" i="1"/>
  <c r="DO79" i="1"/>
  <c r="CQ74" i="1"/>
  <c r="DC74" i="1"/>
  <c r="CE74" i="1"/>
  <c r="HH59" i="1"/>
  <c r="GV59" i="1"/>
  <c r="FG59" i="1"/>
  <c r="FS54" i="1"/>
  <c r="EM54" i="1"/>
  <c r="DO54" i="1"/>
  <c r="EA54" i="1"/>
  <c r="DC48" i="1"/>
  <c r="CE48" i="1"/>
  <c r="CQ48" i="1"/>
  <c r="FS55" i="1"/>
  <c r="EM55" i="1"/>
  <c r="DO55" i="1"/>
  <c r="EA55" i="1"/>
  <c r="IF65" i="1"/>
  <c r="JP65" i="1"/>
  <c r="HT65" i="1"/>
  <c r="JD65" i="1"/>
  <c r="IR65" i="1"/>
  <c r="BS44" i="1"/>
  <c r="CQ44" i="1"/>
  <c r="DC44" i="1"/>
  <c r="CE44" i="1"/>
  <c r="FS74" i="1"/>
  <c r="EM74" i="1"/>
  <c r="DO74" i="1"/>
  <c r="EA74" i="1"/>
  <c r="GV60" i="1"/>
  <c r="HH60" i="1"/>
  <c r="FG60" i="1"/>
  <c r="EA80" i="1"/>
  <c r="DO80" i="1"/>
  <c r="FS80" i="1"/>
  <c r="EM80" i="1"/>
  <c r="HH55" i="1"/>
  <c r="GV55" i="1"/>
  <c r="FG55" i="1"/>
  <c r="JD41" i="1"/>
  <c r="JE41" i="1" s="1"/>
  <c r="JF41" i="1" s="1"/>
  <c r="JG41" i="1" s="1"/>
  <c r="IR41" i="1"/>
  <c r="IS41" i="1" s="1"/>
  <c r="IT41" i="1" s="1"/>
  <c r="IU41" i="1" s="1"/>
  <c r="IF41" i="1"/>
  <c r="IG41" i="1" s="1"/>
  <c r="IH41" i="1" s="1"/>
  <c r="II41" i="1" s="1"/>
  <c r="JP41" i="1"/>
  <c r="JQ41" i="1" s="1"/>
  <c r="JR41" i="1" s="1"/>
  <c r="JS41" i="1" s="1"/>
  <c r="HT41" i="1"/>
  <c r="HU41" i="1" s="1"/>
  <c r="HV41" i="1" s="1"/>
  <c r="HW41" i="1" s="1"/>
  <c r="HH69" i="1"/>
  <c r="FG69" i="1"/>
  <c r="GV69" i="1"/>
  <c r="EA59" i="1"/>
  <c r="FS59" i="1"/>
  <c r="EM59" i="1"/>
  <c r="DO59" i="1"/>
  <c r="GV85" i="1"/>
  <c r="FG85" i="1"/>
  <c r="JD60" i="1"/>
  <c r="IR60" i="1"/>
  <c r="IF60" i="1"/>
  <c r="JP60" i="1"/>
  <c r="HT60" i="1"/>
  <c r="GV113" i="1"/>
  <c r="GW113" i="1" s="1"/>
  <c r="GX113" i="1" s="1"/>
  <c r="GY113" i="1" s="1"/>
  <c r="FG113" i="1"/>
  <c r="FH113" i="1" s="1"/>
  <c r="FI113" i="1" s="1"/>
  <c r="FJ113" i="1" s="1"/>
  <c r="EA113" i="1"/>
  <c r="EB113" i="1" s="1"/>
  <c r="EC113" i="1" s="1"/>
  <c r="ED113" i="1" s="1"/>
  <c r="FS113" i="1"/>
  <c r="FT113" i="1" s="1"/>
  <c r="FU113" i="1" s="1"/>
  <c r="FV113" i="1" s="1"/>
  <c r="EM113" i="1"/>
  <c r="EN113" i="1" s="1"/>
  <c r="EO113" i="1" s="1"/>
  <c r="EP113" i="1" s="1"/>
  <c r="DO113" i="1"/>
  <c r="DP113" i="1" s="1"/>
  <c r="DQ113" i="1" s="1"/>
  <c r="DR113" i="1" s="1"/>
  <c r="CQ113" i="1"/>
  <c r="CR113" i="1" s="1"/>
  <c r="CS113" i="1" s="1"/>
  <c r="CT113" i="1" s="1"/>
  <c r="DC113" i="1"/>
  <c r="CE113" i="1"/>
  <c r="JP113" i="1"/>
  <c r="JQ113" i="1" s="1"/>
  <c r="JR113" i="1" s="1"/>
  <c r="JS113" i="1" s="1"/>
  <c r="HT113" i="1"/>
  <c r="HU113" i="1" s="1"/>
  <c r="HV113" i="1" s="1"/>
  <c r="HW113" i="1" s="1"/>
  <c r="JD113" i="1"/>
  <c r="JE113" i="1" s="1"/>
  <c r="JF113" i="1" s="1"/>
  <c r="JG113" i="1" s="1"/>
  <c r="IR113" i="1"/>
  <c r="IS113" i="1" s="1"/>
  <c r="IT113" i="1" s="1"/>
  <c r="IU113" i="1" s="1"/>
  <c r="IF113" i="1"/>
  <c r="IG113" i="1" s="1"/>
  <c r="IH113" i="1" s="1"/>
  <c r="II113" i="1" s="1"/>
  <c r="IF85" i="1"/>
  <c r="JP85" i="1"/>
  <c r="HT85" i="1"/>
  <c r="JD85" i="1"/>
  <c r="IR85" i="1"/>
  <c r="HH48" i="1"/>
  <c r="FG48" i="1"/>
  <c r="GV48" i="1"/>
  <c r="JP48" i="1"/>
  <c r="HT48" i="1"/>
  <c r="JD48" i="1"/>
  <c r="IR48" i="1"/>
  <c r="IF48" i="1"/>
  <c r="HH43" i="1"/>
  <c r="GV43" i="1"/>
  <c r="FG43" i="1"/>
  <c r="EA41" i="1"/>
  <c r="EB41" i="1" s="1"/>
  <c r="EC41" i="1" s="1"/>
  <c r="ED41" i="1" s="1"/>
  <c r="DO41" i="1"/>
  <c r="DP41" i="1" s="1"/>
  <c r="DQ41" i="1" s="1"/>
  <c r="DR41" i="1" s="1"/>
  <c r="FS41" i="1"/>
  <c r="FT41" i="1" s="1"/>
  <c r="FU41" i="1" s="1"/>
  <c r="FV41" i="1" s="1"/>
  <c r="EM41" i="1"/>
  <c r="EN41" i="1" s="1"/>
  <c r="EO41" i="1" s="1"/>
  <c r="EP41" i="1" s="1"/>
  <c r="CQ36" i="1"/>
  <c r="CE36" i="1"/>
  <c r="DC36" i="1"/>
  <c r="IF75" i="1"/>
  <c r="JP75" i="1"/>
  <c r="HT75" i="1"/>
  <c r="JD75" i="1"/>
  <c r="IR75" i="1"/>
  <c r="JD106" i="1"/>
  <c r="JE106" i="1" s="1"/>
  <c r="JF106" i="1" s="1"/>
  <c r="JG106" i="1" s="1"/>
  <c r="IR106" i="1"/>
  <c r="IS106" i="1" s="1"/>
  <c r="IT106" i="1" s="1"/>
  <c r="IU106" i="1" s="1"/>
  <c r="IF106" i="1"/>
  <c r="IG106" i="1" s="1"/>
  <c r="IH106" i="1" s="1"/>
  <c r="II106" i="1" s="1"/>
  <c r="JP106" i="1"/>
  <c r="JQ106" i="1" s="1"/>
  <c r="JR106" i="1" s="1"/>
  <c r="JS106" i="1" s="1"/>
  <c r="HT106" i="1"/>
  <c r="HU106" i="1" s="1"/>
  <c r="HV106" i="1" s="1"/>
  <c r="HW106" i="1" s="1"/>
  <c r="CQ75" i="1"/>
  <c r="DC75" i="1"/>
  <c r="CE75" i="1"/>
  <c r="GV110" i="1"/>
  <c r="GW110" i="1" s="1"/>
  <c r="GX110" i="1" s="1"/>
  <c r="GY110" i="1" s="1"/>
  <c r="FG110" i="1"/>
  <c r="FH110" i="1" s="1"/>
  <c r="FI110" i="1" s="1"/>
  <c r="FJ110" i="1" s="1"/>
  <c r="FS36" i="1"/>
  <c r="EM36" i="1"/>
  <c r="DO36" i="1"/>
  <c r="EA36" i="1"/>
  <c r="BS49" i="1"/>
  <c r="DC49" i="1"/>
  <c r="CE49" i="1"/>
  <c r="CQ49" i="1"/>
  <c r="HH65" i="1"/>
  <c r="GV65" i="1"/>
  <c r="FG65" i="1"/>
  <c r="JD74" i="1"/>
  <c r="IR74" i="1"/>
  <c r="IF74" i="1"/>
  <c r="JP74" i="1"/>
  <c r="HT74" i="1"/>
  <c r="GV41" i="1"/>
  <c r="GW41" i="1" s="1"/>
  <c r="GX41" i="1" s="1"/>
  <c r="GY41" i="1" s="1"/>
  <c r="HH41" i="1"/>
  <c r="HI41" i="1" s="1"/>
  <c r="HJ41" i="1" s="1"/>
  <c r="HK41" i="1" s="1"/>
  <c r="FG41" i="1"/>
  <c r="FH41" i="1" s="1"/>
  <c r="FI41" i="1" s="1"/>
  <c r="FJ41" i="1" s="1"/>
  <c r="BG59" i="1"/>
  <c r="DC59" i="1"/>
  <c r="CE59" i="1"/>
  <c r="CQ59" i="1"/>
  <c r="BG106" i="1"/>
  <c r="BH106" i="1" s="1"/>
  <c r="BI106" i="1" s="1"/>
  <c r="BJ106" i="1" s="1"/>
  <c r="DC106" i="1"/>
  <c r="DD106" i="1" s="1"/>
  <c r="DE106" i="1" s="1"/>
  <c r="DF106" i="1" s="1"/>
  <c r="CE106" i="1"/>
  <c r="CF106" i="1" s="1"/>
  <c r="CG106" i="1" s="1"/>
  <c r="CH106" i="1" s="1"/>
  <c r="CQ106" i="1"/>
  <c r="CR106" i="1" s="1"/>
  <c r="CS106" i="1" s="1"/>
  <c r="CT106" i="1" s="1"/>
  <c r="EA114" i="1"/>
  <c r="EB114" i="1" s="1"/>
  <c r="EC114" i="1" s="1"/>
  <c r="ED114" i="1" s="1"/>
  <c r="FS114" i="1"/>
  <c r="FT114" i="1" s="1"/>
  <c r="FU114" i="1" s="1"/>
  <c r="FV114" i="1" s="1"/>
  <c r="EM114" i="1"/>
  <c r="EN114" i="1" s="1"/>
  <c r="EO114" i="1" s="1"/>
  <c r="EP114" i="1" s="1"/>
  <c r="DO114" i="1"/>
  <c r="DP114" i="1" s="1"/>
  <c r="DQ114" i="1" s="1"/>
  <c r="DR114" i="1" s="1"/>
  <c r="HH44" i="1"/>
  <c r="GV44" i="1"/>
  <c r="FG44" i="1"/>
  <c r="IF36" i="1"/>
  <c r="JP36" i="1"/>
  <c r="HT36" i="1"/>
  <c r="JD36" i="1"/>
  <c r="IR36" i="1"/>
  <c r="EA37" i="1"/>
  <c r="FS37" i="1"/>
  <c r="EM37" i="1"/>
  <c r="DO37" i="1"/>
  <c r="GV114" i="1"/>
  <c r="GW114" i="1" s="1"/>
  <c r="GX114" i="1" s="1"/>
  <c r="GY114" i="1" s="1"/>
  <c r="FG114" i="1"/>
  <c r="FH114" i="1" s="1"/>
  <c r="FI114" i="1" s="1"/>
  <c r="FJ114" i="1" s="1"/>
  <c r="JD114" i="1"/>
  <c r="JE114" i="1" s="1"/>
  <c r="JF114" i="1" s="1"/>
  <c r="JG114" i="1" s="1"/>
  <c r="IR114" i="1"/>
  <c r="IS114" i="1" s="1"/>
  <c r="IT114" i="1" s="1"/>
  <c r="IU114" i="1" s="1"/>
  <c r="IF114" i="1"/>
  <c r="IG114" i="1" s="1"/>
  <c r="IH114" i="1" s="1"/>
  <c r="II114" i="1" s="1"/>
  <c r="JP114" i="1"/>
  <c r="JQ114" i="1" s="1"/>
  <c r="JR114" i="1" s="1"/>
  <c r="JS114" i="1" s="1"/>
  <c r="HT114" i="1"/>
  <c r="HU114" i="1" s="1"/>
  <c r="HV114" i="1" s="1"/>
  <c r="HW114" i="1" s="1"/>
  <c r="GV109" i="1"/>
  <c r="GW109" i="1" s="1"/>
  <c r="GX109" i="1" s="1"/>
  <c r="GY109" i="1" s="1"/>
  <c r="FG109" i="1"/>
  <c r="FH109" i="1" s="1"/>
  <c r="FI109" i="1" s="1"/>
  <c r="FJ109" i="1" s="1"/>
  <c r="FS109" i="1"/>
  <c r="FT109" i="1" s="1"/>
  <c r="FU109" i="1" s="1"/>
  <c r="FV109" i="1" s="1"/>
  <c r="EM109" i="1"/>
  <c r="EN109" i="1" s="1"/>
  <c r="EO109" i="1" s="1"/>
  <c r="EP109" i="1" s="1"/>
  <c r="DO109" i="1"/>
  <c r="DP109" i="1" s="1"/>
  <c r="DQ109" i="1" s="1"/>
  <c r="DR109" i="1" s="1"/>
  <c r="EA109" i="1"/>
  <c r="EB109" i="1" s="1"/>
  <c r="EC109" i="1" s="1"/>
  <c r="ED109" i="1" s="1"/>
  <c r="CQ109" i="1"/>
  <c r="CR109" i="1" s="1"/>
  <c r="CS109" i="1" s="1"/>
  <c r="CT109" i="1" s="1"/>
  <c r="DC109" i="1"/>
  <c r="DD109" i="1" s="1"/>
  <c r="DE109" i="1" s="1"/>
  <c r="DF109" i="1" s="1"/>
  <c r="CE109" i="1"/>
  <c r="CF109" i="1" s="1"/>
  <c r="CG109" i="1" s="1"/>
  <c r="CH109" i="1" s="1"/>
  <c r="JD109" i="1"/>
  <c r="JE109" i="1" s="1"/>
  <c r="JF109" i="1" s="1"/>
  <c r="JG109" i="1" s="1"/>
  <c r="IR109" i="1"/>
  <c r="IS109" i="1" s="1"/>
  <c r="IT109" i="1" s="1"/>
  <c r="IU109" i="1" s="1"/>
  <c r="IF109" i="1"/>
  <c r="IG109" i="1" s="1"/>
  <c r="IH109" i="1" s="1"/>
  <c r="II109" i="1" s="1"/>
  <c r="JP109" i="1"/>
  <c r="JQ109" i="1" s="1"/>
  <c r="JR109" i="1" s="1"/>
  <c r="JS109" i="1" s="1"/>
  <c r="HT109" i="1"/>
  <c r="HU109" i="1" s="1"/>
  <c r="HV109" i="1" s="1"/>
  <c r="HW109" i="1" s="1"/>
  <c r="FS84" i="1"/>
  <c r="EM84" i="1"/>
  <c r="DO84" i="1"/>
  <c r="EA84" i="1"/>
  <c r="FS43" i="1"/>
  <c r="EM43" i="1"/>
  <c r="DO43" i="1"/>
  <c r="EA43" i="1"/>
  <c r="IF44" i="1"/>
  <c r="JP44" i="1"/>
  <c r="HT44" i="1"/>
  <c r="JD44" i="1"/>
  <c r="IR44" i="1"/>
  <c r="DC79" i="1"/>
  <c r="CE79" i="1"/>
  <c r="CQ79" i="1"/>
  <c r="JD84" i="1"/>
  <c r="IR84" i="1"/>
  <c r="IF84" i="1"/>
  <c r="JP84" i="1"/>
  <c r="HT84" i="1"/>
  <c r="DC118" i="1"/>
  <c r="DD118" i="1" s="1"/>
  <c r="DE118" i="1" s="1"/>
  <c r="DF118" i="1" s="1"/>
  <c r="CQ118" i="1"/>
  <c r="CR118" i="1" s="1"/>
  <c r="CS118" i="1" s="1"/>
  <c r="CT118" i="1" s="1"/>
  <c r="CE118" i="1"/>
  <c r="CF118" i="1" s="1"/>
  <c r="CG118" i="1" s="1"/>
  <c r="CH118" i="1" s="1"/>
  <c r="DC114" i="1"/>
  <c r="CE114" i="1"/>
  <c r="CQ114" i="1"/>
  <c r="IF110" i="1"/>
  <c r="IG110" i="1" s="1"/>
  <c r="IH110" i="1" s="1"/>
  <c r="II110" i="1" s="1"/>
  <c r="JP110" i="1"/>
  <c r="JQ110" i="1" s="1"/>
  <c r="JR110" i="1" s="1"/>
  <c r="JS110" i="1" s="1"/>
  <c r="HT110" i="1"/>
  <c r="HU110" i="1" s="1"/>
  <c r="HV110" i="1" s="1"/>
  <c r="HW110" i="1" s="1"/>
  <c r="JD110" i="1"/>
  <c r="JE110" i="1" s="1"/>
  <c r="JF110" i="1" s="1"/>
  <c r="JG110" i="1" s="1"/>
  <c r="IR110" i="1"/>
  <c r="IS110" i="1" s="1"/>
  <c r="IT110" i="1" s="1"/>
  <c r="IU110" i="1" s="1"/>
  <c r="GV106" i="1"/>
  <c r="GW106" i="1" s="1"/>
  <c r="GX106" i="1" s="1"/>
  <c r="GY106" i="1" s="1"/>
  <c r="FG106" i="1"/>
  <c r="FH106" i="1" s="1"/>
  <c r="FI106" i="1" s="1"/>
  <c r="FJ106" i="1" s="1"/>
  <c r="FS85" i="1"/>
  <c r="EM85" i="1"/>
  <c r="DO85" i="1"/>
  <c r="EA85" i="1"/>
  <c r="DC80" i="1"/>
  <c r="CE80" i="1"/>
  <c r="CQ80" i="1"/>
  <c r="JD49" i="1"/>
  <c r="IR49" i="1"/>
  <c r="IF49" i="1"/>
  <c r="JP49" i="1"/>
  <c r="HT49" i="1"/>
  <c r="CQ84" i="1"/>
  <c r="DC84" i="1"/>
  <c r="CE84" i="1"/>
  <c r="JD70" i="1"/>
  <c r="IR70" i="1"/>
  <c r="IF70" i="1"/>
  <c r="JP70" i="1"/>
  <c r="HT70" i="1"/>
  <c r="GV74" i="1"/>
  <c r="FG74" i="1"/>
  <c r="CQ55" i="1"/>
  <c r="DC55" i="1"/>
  <c r="CE55" i="1"/>
  <c r="FS118" i="1"/>
  <c r="FT118" i="1" s="1"/>
  <c r="FU118" i="1" s="1"/>
  <c r="FV118" i="1" s="1"/>
  <c r="EM118" i="1"/>
  <c r="EN118" i="1" s="1"/>
  <c r="EO118" i="1" s="1"/>
  <c r="EP118" i="1" s="1"/>
  <c r="DO118" i="1"/>
  <c r="DP118" i="1" s="1"/>
  <c r="DQ118" i="1" s="1"/>
  <c r="DR118" i="1" s="1"/>
  <c r="EA118" i="1"/>
  <c r="EB118" i="1" s="1"/>
  <c r="EC118" i="1" s="1"/>
  <c r="ED118" i="1" s="1"/>
  <c r="JP79" i="1"/>
  <c r="HT79" i="1"/>
  <c r="JD79" i="1"/>
  <c r="IR79" i="1"/>
  <c r="IF79" i="1"/>
  <c r="HH54" i="1"/>
  <c r="GV54" i="1"/>
  <c r="FG54" i="1"/>
  <c r="EA106" i="1"/>
  <c r="EB106" i="1" s="1"/>
  <c r="EC106" i="1" s="1"/>
  <c r="ED106" i="1" s="1"/>
  <c r="DO106" i="1"/>
  <c r="DP106" i="1" s="1"/>
  <c r="DQ106" i="1" s="1"/>
  <c r="DR106" i="1" s="1"/>
  <c r="FS106" i="1"/>
  <c r="FT106" i="1" s="1"/>
  <c r="FU106" i="1" s="1"/>
  <c r="FV106" i="1" s="1"/>
  <c r="EM106" i="1"/>
  <c r="EN106" i="1" s="1"/>
  <c r="EO106" i="1" s="1"/>
  <c r="EP106" i="1" s="1"/>
  <c r="CQ110" i="1"/>
  <c r="CR110" i="1" s="1"/>
  <c r="CS110" i="1" s="1"/>
  <c r="CT110" i="1" s="1"/>
  <c r="DC110" i="1"/>
  <c r="DD110" i="1" s="1"/>
  <c r="DE110" i="1" s="1"/>
  <c r="DF110" i="1" s="1"/>
  <c r="CE110" i="1"/>
  <c r="CF110" i="1" s="1"/>
  <c r="CG110" i="1" s="1"/>
  <c r="CH110" i="1" s="1"/>
  <c r="FS65" i="1"/>
  <c r="EM65" i="1"/>
  <c r="DO65" i="1"/>
  <c r="EA65" i="1"/>
  <c r="GV79" i="1"/>
  <c r="FG79" i="1"/>
  <c r="GV118" i="1"/>
  <c r="GW118" i="1" s="1"/>
  <c r="GX118" i="1" s="1"/>
  <c r="GY118" i="1" s="1"/>
  <c r="FG118" i="1"/>
  <c r="FH118" i="1" s="1"/>
  <c r="FI118" i="1" s="1"/>
  <c r="FJ118" i="1" s="1"/>
  <c r="HH36" i="1"/>
  <c r="GV36" i="1"/>
  <c r="FG36" i="1"/>
  <c r="BG85" i="1"/>
  <c r="CQ85" i="1"/>
  <c r="DC85" i="1"/>
  <c r="CE85" i="1"/>
  <c r="JD117" i="1"/>
  <c r="JE117" i="1" s="1"/>
  <c r="JF117" i="1" s="1"/>
  <c r="JG117" i="1" s="1"/>
  <c r="IR117" i="1"/>
  <c r="IS117" i="1" s="1"/>
  <c r="IT117" i="1" s="1"/>
  <c r="IU117" i="1" s="1"/>
  <c r="IF117" i="1"/>
  <c r="IG117" i="1" s="1"/>
  <c r="IH117" i="1" s="1"/>
  <c r="II117" i="1" s="1"/>
  <c r="JP117" i="1"/>
  <c r="JQ117" i="1" s="1"/>
  <c r="JR117" i="1" s="1"/>
  <c r="JS117" i="1" s="1"/>
  <c r="HT117" i="1"/>
  <c r="HU117" i="1" s="1"/>
  <c r="HV117" i="1" s="1"/>
  <c r="HW117" i="1" s="1"/>
  <c r="FG105" i="1"/>
  <c r="FH105" i="1" s="1"/>
  <c r="FI105" i="1" s="1"/>
  <c r="FJ105" i="1" s="1"/>
  <c r="GV105" i="1"/>
  <c r="GW105" i="1" s="1"/>
  <c r="GX105" i="1" s="1"/>
  <c r="GY105" i="1" s="1"/>
  <c r="EA105" i="1"/>
  <c r="EB105" i="1" s="1"/>
  <c r="EC105" i="1" s="1"/>
  <c r="ED105" i="1" s="1"/>
  <c r="FS105" i="1"/>
  <c r="FT105" i="1" s="1"/>
  <c r="FU105" i="1" s="1"/>
  <c r="FV105" i="1" s="1"/>
  <c r="EM105" i="1"/>
  <c r="EN105" i="1" s="1"/>
  <c r="EO105" i="1" s="1"/>
  <c r="EP105" i="1" s="1"/>
  <c r="DO105" i="1"/>
  <c r="DP105" i="1" s="1"/>
  <c r="DQ105" i="1" s="1"/>
  <c r="DR105" i="1" s="1"/>
  <c r="CQ105" i="1"/>
  <c r="CR105" i="1" s="1"/>
  <c r="CS105" i="1" s="1"/>
  <c r="CT105" i="1" s="1"/>
  <c r="DC105" i="1"/>
  <c r="DD105" i="1" s="1"/>
  <c r="DE105" i="1" s="1"/>
  <c r="DF105" i="1" s="1"/>
  <c r="CE105" i="1"/>
  <c r="CF105" i="1" s="1"/>
  <c r="CG105" i="1" s="1"/>
  <c r="CH105" i="1" s="1"/>
  <c r="JP105" i="1"/>
  <c r="JQ105" i="1" s="1"/>
  <c r="JR105" i="1" s="1"/>
  <c r="JS105" i="1" s="1"/>
  <c r="HT105" i="1"/>
  <c r="HU105" i="1" s="1"/>
  <c r="HV105" i="1" s="1"/>
  <c r="HW105" i="1" s="1"/>
  <c r="JD105" i="1"/>
  <c r="JE105" i="1" s="1"/>
  <c r="JF105" i="1" s="1"/>
  <c r="JG105" i="1" s="1"/>
  <c r="IR105" i="1"/>
  <c r="IS105" i="1" s="1"/>
  <c r="IT105" i="1" s="1"/>
  <c r="IU105" i="1" s="1"/>
  <c r="IF105" i="1"/>
  <c r="IG105" i="1" s="1"/>
  <c r="IH105" i="1" s="1"/>
  <c r="II105" i="1" s="1"/>
  <c r="BG117" i="1"/>
  <c r="BH117" i="1" s="1"/>
  <c r="BI117" i="1" s="1"/>
  <c r="BJ117" i="1" s="1"/>
  <c r="BG109" i="1"/>
  <c r="BH109" i="1" s="1"/>
  <c r="BI109" i="1" s="1"/>
  <c r="BJ109" i="1" s="1"/>
  <c r="BS109" i="1"/>
  <c r="BT109" i="1" s="1"/>
  <c r="BU109" i="1" s="1"/>
  <c r="BV109" i="1" s="1"/>
  <c r="BG105" i="1"/>
  <c r="BH105" i="1" s="1"/>
  <c r="BI105" i="1" s="1"/>
  <c r="BJ105" i="1" s="1"/>
  <c r="BS105" i="1"/>
  <c r="BT105" i="1" s="1"/>
  <c r="BU105" i="1" s="1"/>
  <c r="BV105" i="1" s="1"/>
  <c r="BG113" i="1"/>
  <c r="BS113" i="1"/>
  <c r="BS106" i="1"/>
  <c r="BT106" i="1" s="1"/>
  <c r="BU106" i="1" s="1"/>
  <c r="BV106" i="1" s="1"/>
  <c r="BS59" i="1"/>
  <c r="BG44" i="1"/>
  <c r="BS110" i="1"/>
  <c r="BT110" i="1" s="1"/>
  <c r="BU110" i="1" s="1"/>
  <c r="BV110" i="1" s="1"/>
  <c r="BG110" i="1"/>
  <c r="BH110" i="1" s="1"/>
  <c r="BI110" i="1" s="1"/>
  <c r="BJ110" i="1" s="1"/>
  <c r="BG49" i="1"/>
  <c r="BS55" i="1"/>
  <c r="BG55" i="1"/>
  <c r="BS41" i="1"/>
  <c r="BT41" i="1" s="1"/>
  <c r="BU41" i="1" s="1"/>
  <c r="BV41" i="1" s="1"/>
  <c r="BG41" i="1"/>
  <c r="BH41" i="1" s="1"/>
  <c r="BI41" i="1" s="1"/>
  <c r="BJ41" i="1" s="1"/>
  <c r="BS69" i="1"/>
  <c r="BG69" i="1"/>
  <c r="BG80" i="1"/>
  <c r="BS80" i="1"/>
  <c r="BG37" i="1"/>
  <c r="BS37" i="1"/>
  <c r="BS79" i="1"/>
  <c r="BG79" i="1"/>
  <c r="BS114" i="1"/>
  <c r="BG114" i="1"/>
  <c r="BG48" i="1"/>
  <c r="BS48" i="1"/>
  <c r="BS118" i="1"/>
  <c r="BT118" i="1" s="1"/>
  <c r="BU118" i="1" s="1"/>
  <c r="BV118" i="1" s="1"/>
  <c r="BG118" i="1"/>
  <c r="BH118" i="1" s="1"/>
  <c r="BI118" i="1" s="1"/>
  <c r="BJ118" i="1" s="1"/>
  <c r="BS65" i="1"/>
  <c r="BG65" i="1"/>
  <c r="BG75" i="1"/>
  <c r="BS75" i="1"/>
  <c r="BS60" i="1"/>
  <c r="BG60" i="1"/>
  <c r="BS74" i="1"/>
  <c r="BG74" i="1"/>
  <c r="BG84" i="1"/>
  <c r="BS84" i="1"/>
  <c r="BS36" i="1"/>
  <c r="BG36" i="1"/>
  <c r="BG43" i="1"/>
  <c r="BS43" i="1"/>
  <c r="BT37" i="1" l="1"/>
  <c r="BH55" i="1"/>
  <c r="BH75" i="1"/>
  <c r="BT55" i="1"/>
  <c r="DD55" i="1"/>
  <c r="BT60" i="1"/>
  <c r="BT65" i="1"/>
  <c r="EN65" i="1"/>
  <c r="IG70" i="1"/>
  <c r="IG49" i="1"/>
  <c r="JE44" i="1"/>
  <c r="EB37" i="1"/>
  <c r="HI44" i="1"/>
  <c r="CR49" i="1"/>
  <c r="HU75" i="1"/>
  <c r="HU60" i="1"/>
  <c r="JE60" i="1"/>
  <c r="GW55" i="1"/>
  <c r="DP80" i="1"/>
  <c r="GW60" i="1"/>
  <c r="JQ65" i="1"/>
  <c r="EN55" i="1"/>
  <c r="HU37" i="1"/>
  <c r="DD60" i="1"/>
  <c r="HI70" i="1"/>
  <c r="FT60" i="1"/>
  <c r="FT49" i="1"/>
  <c r="EN44" i="1"/>
  <c r="GW49" i="1"/>
  <c r="JQ55" i="1"/>
  <c r="EN70" i="1"/>
  <c r="FH75" i="1"/>
  <c r="IG80" i="1"/>
  <c r="HK77" i="1"/>
  <c r="FI80" i="1"/>
  <c r="EN75" i="1"/>
  <c r="DQ75" i="1"/>
  <c r="BI70" i="1"/>
  <c r="FT65" i="1"/>
  <c r="CF55" i="1"/>
  <c r="IS70" i="1"/>
  <c r="IS49" i="1"/>
  <c r="HU44" i="1"/>
  <c r="FH65" i="1"/>
  <c r="CF49" i="1"/>
  <c r="JQ75" i="1"/>
  <c r="JQ60" i="1"/>
  <c r="HI55" i="1"/>
  <c r="EB80" i="1"/>
  <c r="IS65" i="1"/>
  <c r="IG65" i="1"/>
  <c r="FT55" i="1"/>
  <c r="IG37" i="1"/>
  <c r="JQ37" i="1"/>
  <c r="FH37" i="1"/>
  <c r="GW70" i="1"/>
  <c r="EB60" i="1"/>
  <c r="DP49" i="1"/>
  <c r="CF37" i="1"/>
  <c r="FT44" i="1"/>
  <c r="IS55" i="1"/>
  <c r="IG55" i="1"/>
  <c r="CF65" i="1"/>
  <c r="FT70" i="1"/>
  <c r="GW75" i="1"/>
  <c r="IS80" i="1"/>
  <c r="GX80" i="1"/>
  <c r="CF70" i="1"/>
  <c r="BH37" i="1"/>
  <c r="EB65" i="1"/>
  <c r="JE70" i="1"/>
  <c r="JE49" i="1"/>
  <c r="JQ44" i="1"/>
  <c r="EN37" i="1"/>
  <c r="FH44" i="1"/>
  <c r="GW65" i="1"/>
  <c r="DD49" i="1"/>
  <c r="CF75" i="1"/>
  <c r="IS75" i="1"/>
  <c r="IG75" i="1"/>
  <c r="IG60" i="1"/>
  <c r="EN80" i="1"/>
  <c r="FH60" i="1"/>
  <c r="JE65" i="1"/>
  <c r="EB55" i="1"/>
  <c r="IS37" i="1"/>
  <c r="GW37" i="1"/>
  <c r="DP60" i="1"/>
  <c r="EB49" i="1"/>
  <c r="EB44" i="1"/>
  <c r="FH49" i="1"/>
  <c r="JE55" i="1"/>
  <c r="DD65" i="1"/>
  <c r="DP70" i="1"/>
  <c r="HU80" i="1"/>
  <c r="JE80" i="1"/>
  <c r="HK82" i="1"/>
  <c r="BU70" i="1"/>
  <c r="CS70" i="1"/>
  <c r="BT75" i="1"/>
  <c r="HU49" i="1"/>
  <c r="BH60" i="1"/>
  <c r="BH65" i="1"/>
  <c r="BT80" i="1"/>
  <c r="BH49" i="1"/>
  <c r="DP65" i="1"/>
  <c r="CR55" i="1"/>
  <c r="JQ70" i="1"/>
  <c r="JQ49" i="1"/>
  <c r="IS44" i="1"/>
  <c r="IG44" i="1"/>
  <c r="FT37" i="1"/>
  <c r="GW44" i="1"/>
  <c r="HI65" i="1"/>
  <c r="BT49" i="1"/>
  <c r="JE75" i="1"/>
  <c r="IS60" i="1"/>
  <c r="FH55" i="1"/>
  <c r="FT80" i="1"/>
  <c r="HI60" i="1"/>
  <c r="CR44" i="1"/>
  <c r="HU65" i="1"/>
  <c r="DP55" i="1"/>
  <c r="JE37" i="1"/>
  <c r="CF60" i="1"/>
  <c r="HI37" i="1"/>
  <c r="FH70" i="1"/>
  <c r="EN60" i="1"/>
  <c r="EN49" i="1"/>
  <c r="DP44" i="1"/>
  <c r="HI49" i="1"/>
  <c r="HU55" i="1"/>
  <c r="CR65" i="1"/>
  <c r="EB70" i="1"/>
  <c r="JQ80" i="1"/>
  <c r="EC75" i="1"/>
  <c r="FU75" i="1"/>
  <c r="BH85" i="1"/>
  <c r="GW54" i="1"/>
  <c r="GV56" i="1"/>
  <c r="GV57" i="1" s="1"/>
  <c r="JE79" i="1"/>
  <c r="JD81" i="1"/>
  <c r="JD83" i="1" s="1"/>
  <c r="EB85" i="1"/>
  <c r="IS84" i="1"/>
  <c r="IR86" i="1"/>
  <c r="IR88" i="1" s="1"/>
  <c r="DD79" i="1"/>
  <c r="DC81" i="1"/>
  <c r="DC83" i="1" s="1"/>
  <c r="EN43" i="1"/>
  <c r="EM45" i="1"/>
  <c r="EM46" i="1" s="1"/>
  <c r="EN84" i="1"/>
  <c r="EM86" i="1"/>
  <c r="EM87" i="1" s="1"/>
  <c r="JE36" i="1"/>
  <c r="JD38" i="1"/>
  <c r="JD40" i="1" s="1"/>
  <c r="CF59" i="1"/>
  <c r="CE61" i="1"/>
  <c r="CE63" i="1" s="1"/>
  <c r="IG74" i="1"/>
  <c r="IF76" i="1"/>
  <c r="IF77" i="1" s="1"/>
  <c r="EN36" i="1"/>
  <c r="EM38" i="1"/>
  <c r="EM39" i="1" s="1"/>
  <c r="FH43" i="1"/>
  <c r="FG45" i="1"/>
  <c r="FG47" i="1" s="1"/>
  <c r="IS48" i="1"/>
  <c r="IR50" i="1"/>
  <c r="IR52" i="1" s="1"/>
  <c r="GW48" i="1"/>
  <c r="GV50" i="1"/>
  <c r="GV51" i="1" s="1"/>
  <c r="JE85" i="1"/>
  <c r="GW85" i="1"/>
  <c r="EB59" i="1"/>
  <c r="EA61" i="1"/>
  <c r="EA62" i="1" s="1"/>
  <c r="DP74" i="1"/>
  <c r="DO76" i="1"/>
  <c r="DO78" i="1" s="1"/>
  <c r="CR48" i="1"/>
  <c r="CQ51" i="1"/>
  <c r="CQ50" i="1"/>
  <c r="CQ52" i="1" s="1"/>
  <c r="DP54" i="1"/>
  <c r="DO56" i="1"/>
  <c r="DO57" i="1" s="1"/>
  <c r="GW59" i="1"/>
  <c r="GV61" i="1"/>
  <c r="GV62" i="1" s="1"/>
  <c r="CR74" i="1"/>
  <c r="CQ77" i="1"/>
  <c r="CQ76" i="1"/>
  <c r="CQ78" i="1" s="1"/>
  <c r="EB79" i="1"/>
  <c r="EA81" i="1"/>
  <c r="EA82" i="1" s="1"/>
  <c r="DP48" i="1"/>
  <c r="DO51" i="1"/>
  <c r="DO50" i="1"/>
  <c r="DO52" i="1" s="1"/>
  <c r="IG69" i="1"/>
  <c r="IF71" i="1"/>
  <c r="IF72" i="1" s="1"/>
  <c r="JQ69" i="1"/>
  <c r="JP71" i="1"/>
  <c r="JP73" i="1" s="1"/>
  <c r="BH54" i="1"/>
  <c r="BG56" i="1"/>
  <c r="BG57" i="1" s="1"/>
  <c r="EB69" i="1"/>
  <c r="EA71" i="1"/>
  <c r="EA72" i="1" s="1"/>
  <c r="IG59" i="1"/>
  <c r="IF61" i="1"/>
  <c r="IF62" i="1" s="1"/>
  <c r="JQ59" i="1"/>
  <c r="JP61" i="1"/>
  <c r="JP63" i="1" s="1"/>
  <c r="CR69" i="1"/>
  <c r="CQ71" i="1"/>
  <c r="IS43" i="1"/>
  <c r="IR45" i="1"/>
  <c r="IR47" i="1" s="1"/>
  <c r="IS54" i="1"/>
  <c r="IR56" i="1"/>
  <c r="IR57" i="1" s="1"/>
  <c r="CF64" i="1"/>
  <c r="CE67" i="1"/>
  <c r="CE66" i="1"/>
  <c r="CE68" i="1" s="1"/>
  <c r="EN64" i="1"/>
  <c r="EM66" i="1"/>
  <c r="EM67" i="1" s="1"/>
  <c r="JE64" i="1"/>
  <c r="JD66" i="1"/>
  <c r="JD68" i="1" s="1"/>
  <c r="HI64" i="1"/>
  <c r="HH66" i="1"/>
  <c r="HH67" i="1" s="1"/>
  <c r="BS56" i="1"/>
  <c r="BS57" i="1" s="1"/>
  <c r="BT43" i="1"/>
  <c r="BS45" i="1"/>
  <c r="BS46" i="1" s="1"/>
  <c r="BT84" i="1"/>
  <c r="BS86" i="1"/>
  <c r="BS88" i="1" s="1"/>
  <c r="BT59" i="1"/>
  <c r="BS61" i="1"/>
  <c r="BS62" i="1" s="1"/>
  <c r="FH36" i="1"/>
  <c r="FG38" i="1"/>
  <c r="FG39" i="1" s="1"/>
  <c r="HI54" i="1"/>
  <c r="HH56" i="1"/>
  <c r="HH58" i="1" s="1"/>
  <c r="HU79" i="1"/>
  <c r="HT81" i="1"/>
  <c r="HT82" i="1" s="1"/>
  <c r="CF84" i="1"/>
  <c r="CE86" i="1"/>
  <c r="CE88" i="1" s="1"/>
  <c r="DP85" i="1"/>
  <c r="HU84" i="1"/>
  <c r="HT86" i="1"/>
  <c r="HT87" i="1" s="1"/>
  <c r="JE84" i="1"/>
  <c r="JD86" i="1"/>
  <c r="JD88" i="1" s="1"/>
  <c r="FT43" i="1"/>
  <c r="FS45" i="1"/>
  <c r="FS46" i="1" s="1"/>
  <c r="FT84" i="1"/>
  <c r="FS86" i="1"/>
  <c r="FS87" i="1" s="1"/>
  <c r="HU36" i="1"/>
  <c r="HT38" i="1"/>
  <c r="HT39" i="1" s="1"/>
  <c r="DD59" i="1"/>
  <c r="DC61" i="1"/>
  <c r="DC63" i="1" s="1"/>
  <c r="IS74" i="1"/>
  <c r="IR76" i="1"/>
  <c r="IR77" i="1" s="1"/>
  <c r="FT36" i="1"/>
  <c r="FS39" i="1"/>
  <c r="FS38" i="1"/>
  <c r="FS40" i="1" s="1"/>
  <c r="DD36" i="1"/>
  <c r="DC38" i="1"/>
  <c r="DC39" i="1" s="1"/>
  <c r="GW43" i="1"/>
  <c r="GV45" i="1"/>
  <c r="GV47" i="1" s="1"/>
  <c r="JE48" i="1"/>
  <c r="JD50" i="1"/>
  <c r="JD51" i="1" s="1"/>
  <c r="FH48" i="1"/>
  <c r="FG50" i="1"/>
  <c r="FG52" i="1" s="1"/>
  <c r="HU85" i="1"/>
  <c r="DP59" i="1"/>
  <c r="DO61" i="1"/>
  <c r="DO62" i="1" s="1"/>
  <c r="GW69" i="1"/>
  <c r="GV71" i="1"/>
  <c r="GV73" i="1" s="1"/>
  <c r="EN74" i="1"/>
  <c r="EM76" i="1"/>
  <c r="EM77" i="1" s="1"/>
  <c r="CF48" i="1"/>
  <c r="CE50" i="1"/>
  <c r="CE51" i="1" s="1"/>
  <c r="EN54" i="1"/>
  <c r="EM56" i="1"/>
  <c r="EM57" i="1" s="1"/>
  <c r="HI59" i="1"/>
  <c r="HH61" i="1"/>
  <c r="HH63" i="1" s="1"/>
  <c r="DP79" i="1"/>
  <c r="DO81" i="1"/>
  <c r="DO83" i="1" s="1"/>
  <c r="FH84" i="1"/>
  <c r="FG87" i="1"/>
  <c r="FG86" i="1"/>
  <c r="EN48" i="1"/>
  <c r="EM50" i="1"/>
  <c r="EM51" i="1" s="1"/>
  <c r="IS69" i="1"/>
  <c r="IR71" i="1"/>
  <c r="IR73" i="1" s="1"/>
  <c r="CF54" i="1"/>
  <c r="CE56" i="1"/>
  <c r="CE57" i="1" s="1"/>
  <c r="DP69" i="1"/>
  <c r="DO71" i="1"/>
  <c r="DO73" i="1" s="1"/>
  <c r="CF43" i="1"/>
  <c r="CE45" i="1"/>
  <c r="CE46" i="1" s="1"/>
  <c r="IS59" i="1"/>
  <c r="IR61" i="1"/>
  <c r="IR62" i="1" s="1"/>
  <c r="CF69" i="1"/>
  <c r="CE71" i="1"/>
  <c r="CE72" i="1" s="1"/>
  <c r="HU43" i="1"/>
  <c r="HT45" i="1"/>
  <c r="HT47" i="1" s="1"/>
  <c r="JE43" i="1"/>
  <c r="JD45" i="1"/>
  <c r="JD46" i="1" s="1"/>
  <c r="HU54" i="1"/>
  <c r="HT56" i="1"/>
  <c r="HT58" i="1" s="1"/>
  <c r="JE54" i="1"/>
  <c r="JD56" i="1"/>
  <c r="JD57" i="1" s="1"/>
  <c r="BT64" i="1"/>
  <c r="BS66" i="1"/>
  <c r="BS68" i="1" s="1"/>
  <c r="EB64" i="1"/>
  <c r="EA66" i="1"/>
  <c r="EA67" i="1" s="1"/>
  <c r="IS64" i="1"/>
  <c r="IR67" i="1"/>
  <c r="IR66" i="1"/>
  <c r="IR68" i="1" s="1"/>
  <c r="GW64" i="1"/>
  <c r="GV66" i="1"/>
  <c r="GV67" i="1" s="1"/>
  <c r="HK88" i="1"/>
  <c r="BT36" i="1"/>
  <c r="BS38" i="1"/>
  <c r="BS39" i="1" s="1"/>
  <c r="BT69" i="1"/>
  <c r="BS72" i="1"/>
  <c r="BS71" i="1"/>
  <c r="BS73" i="1" s="1"/>
  <c r="BT48" i="1"/>
  <c r="BS50" i="1"/>
  <c r="BS51" i="1" s="1"/>
  <c r="BH79" i="1"/>
  <c r="BG81" i="1"/>
  <c r="BG82" i="1" s="1"/>
  <c r="BH43" i="1"/>
  <c r="BG45" i="1"/>
  <c r="BG46" i="1" s="1"/>
  <c r="BH84" i="1"/>
  <c r="BG86" i="1"/>
  <c r="BG88" i="1" s="1"/>
  <c r="BH48" i="1"/>
  <c r="BG50" i="1"/>
  <c r="BG51" i="1" s="1"/>
  <c r="BT79" i="1"/>
  <c r="BS82" i="1"/>
  <c r="BS81" i="1"/>
  <c r="BS83" i="1" s="1"/>
  <c r="GV38" i="1"/>
  <c r="GV39" i="1" s="1"/>
  <c r="FH79" i="1"/>
  <c r="FG81" i="1"/>
  <c r="FG83" i="1" s="1"/>
  <c r="IG79" i="1"/>
  <c r="IF81" i="1"/>
  <c r="IF82" i="1" s="1"/>
  <c r="JQ79" i="1"/>
  <c r="JP81" i="1"/>
  <c r="JP83" i="1" s="1"/>
  <c r="FH74" i="1"/>
  <c r="FG76" i="1"/>
  <c r="FG78" i="1" s="1"/>
  <c r="DD84" i="1"/>
  <c r="DC87" i="1"/>
  <c r="DC86" i="1"/>
  <c r="DC88" i="1" s="1"/>
  <c r="EN85" i="1"/>
  <c r="EM88" i="1"/>
  <c r="JQ84" i="1"/>
  <c r="JP86" i="1"/>
  <c r="JP87" i="1" s="1"/>
  <c r="CR79" i="1"/>
  <c r="CQ81" i="1"/>
  <c r="CQ83" i="1" s="1"/>
  <c r="EB43" i="1"/>
  <c r="EA45" i="1"/>
  <c r="EA46" i="1" s="1"/>
  <c r="EB84" i="1"/>
  <c r="EA87" i="1"/>
  <c r="EA86" i="1"/>
  <c r="EA88" i="1" s="1"/>
  <c r="JQ36" i="1"/>
  <c r="JP38" i="1"/>
  <c r="JP39" i="1" s="1"/>
  <c r="BH59" i="1"/>
  <c r="BG62" i="1"/>
  <c r="BG61" i="1"/>
  <c r="BG63" i="1" s="1"/>
  <c r="HU74" i="1"/>
  <c r="HT76" i="1"/>
  <c r="HT77" i="1" s="1"/>
  <c r="JE74" i="1"/>
  <c r="JD76" i="1"/>
  <c r="JD78" i="1" s="1"/>
  <c r="EB36" i="1"/>
  <c r="EA38" i="1"/>
  <c r="EA39" i="1" s="1"/>
  <c r="CF36" i="1"/>
  <c r="CE38" i="1"/>
  <c r="CE40" i="1" s="1"/>
  <c r="HI43" i="1"/>
  <c r="HH45" i="1"/>
  <c r="HH46" i="1" s="1"/>
  <c r="HU48" i="1"/>
  <c r="HT50" i="1"/>
  <c r="HT52" i="1" s="1"/>
  <c r="HI48" i="1"/>
  <c r="HH50" i="1"/>
  <c r="HH52" i="1" s="1"/>
  <c r="JQ85" i="1"/>
  <c r="EN59" i="1"/>
  <c r="EM61" i="1"/>
  <c r="EM62" i="1" s="1"/>
  <c r="FH69" i="1"/>
  <c r="FG71" i="1"/>
  <c r="FG72" i="1" s="1"/>
  <c r="FT74" i="1"/>
  <c r="FS76" i="1"/>
  <c r="FS78" i="1" s="1"/>
  <c r="DD48" i="1"/>
  <c r="DC50" i="1"/>
  <c r="DC51" i="1" s="1"/>
  <c r="FT54" i="1"/>
  <c r="FS56" i="1"/>
  <c r="FS57" i="1" s="1"/>
  <c r="CF74" i="1"/>
  <c r="CE76" i="1"/>
  <c r="CE77" i="1" s="1"/>
  <c r="EN79" i="1"/>
  <c r="EM81" i="1"/>
  <c r="EM83" i="1" s="1"/>
  <c r="GW84" i="1"/>
  <c r="GV86" i="1"/>
  <c r="GV87" i="1" s="1"/>
  <c r="FT48" i="1"/>
  <c r="FS51" i="1"/>
  <c r="FS50" i="1"/>
  <c r="FS52" i="1" s="1"/>
  <c r="JE69" i="1"/>
  <c r="JD71" i="1"/>
  <c r="JD72" i="1" s="1"/>
  <c r="DD54" i="1"/>
  <c r="DC56" i="1"/>
  <c r="DC58" i="1" s="1"/>
  <c r="EN69" i="1"/>
  <c r="EM71" i="1"/>
  <c r="EM72" i="1" s="1"/>
  <c r="DD43" i="1"/>
  <c r="DC45" i="1"/>
  <c r="DC47" i="1" s="1"/>
  <c r="JE59" i="1"/>
  <c r="JD61" i="1"/>
  <c r="JD62" i="1" s="1"/>
  <c r="DD69" i="1"/>
  <c r="DC71" i="1"/>
  <c r="DC73" i="1" s="1"/>
  <c r="JQ43" i="1"/>
  <c r="JP45" i="1"/>
  <c r="JP46" i="1" s="1"/>
  <c r="JQ54" i="1"/>
  <c r="JP56" i="1"/>
  <c r="JP58" i="1" s="1"/>
  <c r="DD64" i="1"/>
  <c r="DC66" i="1"/>
  <c r="DC67" i="1" s="1"/>
  <c r="BH64" i="1"/>
  <c r="BG67" i="1"/>
  <c r="BG66" i="1"/>
  <c r="BG68" i="1" s="1"/>
  <c r="DP64" i="1"/>
  <c r="DO66" i="1"/>
  <c r="DO67" i="1" s="1"/>
  <c r="IG64" i="1"/>
  <c r="IF66" i="1"/>
  <c r="IF68" i="1" s="1"/>
  <c r="FH64" i="1"/>
  <c r="FG66" i="1"/>
  <c r="FG67" i="1" s="1"/>
  <c r="BU54" i="1"/>
  <c r="BT56" i="1"/>
  <c r="BT57" i="1" s="1"/>
  <c r="BT74" i="1"/>
  <c r="BS76" i="1"/>
  <c r="BS77" i="1" s="1"/>
  <c r="BH36" i="1"/>
  <c r="BG38" i="1"/>
  <c r="BG40" i="1" s="1"/>
  <c r="BH74" i="1"/>
  <c r="BG76" i="1"/>
  <c r="BG77" i="1" s="1"/>
  <c r="BH69" i="1"/>
  <c r="BG71" i="1"/>
  <c r="BG73" i="1" s="1"/>
  <c r="CR85" i="1"/>
  <c r="HI36" i="1"/>
  <c r="HH38" i="1"/>
  <c r="HH39" i="1" s="1"/>
  <c r="GW79" i="1"/>
  <c r="GV81" i="1"/>
  <c r="GV83" i="1" s="1"/>
  <c r="FH54" i="1"/>
  <c r="FG56" i="1"/>
  <c r="FG57" i="1" s="1"/>
  <c r="IS79" i="1"/>
  <c r="IR82" i="1"/>
  <c r="IR81" i="1"/>
  <c r="IR83" i="1" s="1"/>
  <c r="GW74" i="1"/>
  <c r="GV76" i="1"/>
  <c r="GV77" i="1" s="1"/>
  <c r="CR84" i="1"/>
  <c r="CQ86" i="1"/>
  <c r="CQ88" i="1" s="1"/>
  <c r="FT85" i="1"/>
  <c r="FS88" i="1"/>
  <c r="IG84" i="1"/>
  <c r="IF86" i="1"/>
  <c r="IF87" i="1" s="1"/>
  <c r="CF79" i="1"/>
  <c r="CE82" i="1"/>
  <c r="CE81" i="1"/>
  <c r="CE83" i="1" s="1"/>
  <c r="DP43" i="1"/>
  <c r="DO45" i="1"/>
  <c r="DO46" i="1" s="1"/>
  <c r="DP84" i="1"/>
  <c r="DO86" i="1"/>
  <c r="DO88" i="1" s="1"/>
  <c r="IS36" i="1"/>
  <c r="IR38" i="1"/>
  <c r="IR39" i="1" s="1"/>
  <c r="IG36" i="1"/>
  <c r="IF38" i="1"/>
  <c r="IF40" i="1" s="1"/>
  <c r="CR59" i="1"/>
  <c r="CQ61" i="1"/>
  <c r="CQ62" i="1" s="1"/>
  <c r="JQ74" i="1"/>
  <c r="JP76" i="1"/>
  <c r="JP77" i="1" s="1"/>
  <c r="DP36" i="1"/>
  <c r="DO38" i="1"/>
  <c r="DO39" i="1" s="1"/>
  <c r="CR36" i="1"/>
  <c r="CQ38" i="1"/>
  <c r="CQ40" i="1" s="1"/>
  <c r="IG48" i="1"/>
  <c r="IF50" i="1"/>
  <c r="IF51" i="1" s="1"/>
  <c r="JQ48" i="1"/>
  <c r="JP50" i="1"/>
  <c r="JP51" i="1" s="1"/>
  <c r="IS85" i="1"/>
  <c r="IG85" i="1"/>
  <c r="IF88" i="1"/>
  <c r="FH85" i="1"/>
  <c r="FG88" i="1"/>
  <c r="FT59" i="1"/>
  <c r="FS61" i="1"/>
  <c r="FS62" i="1" s="1"/>
  <c r="HI69" i="1"/>
  <c r="HH71" i="1"/>
  <c r="HH72" i="1" s="1"/>
  <c r="EB74" i="1"/>
  <c r="EA76" i="1"/>
  <c r="EB54" i="1"/>
  <c r="EA56" i="1"/>
  <c r="EA58" i="1" s="1"/>
  <c r="FH59" i="1"/>
  <c r="FG61" i="1"/>
  <c r="FG62" i="1" s="1"/>
  <c r="DD74" i="1"/>
  <c r="DC76" i="1"/>
  <c r="DC77" i="1" s="1"/>
  <c r="FT79" i="1"/>
  <c r="FS81" i="1"/>
  <c r="FS82" i="1" s="1"/>
  <c r="EB48" i="1"/>
  <c r="EA50" i="1"/>
  <c r="EA52" i="1" s="1"/>
  <c r="HU69" i="1"/>
  <c r="HT71" i="1"/>
  <c r="HT72" i="1" s="1"/>
  <c r="CR54" i="1"/>
  <c r="CQ56" i="1"/>
  <c r="CQ57" i="1" s="1"/>
  <c r="FT69" i="1"/>
  <c r="FS71" i="1"/>
  <c r="FS72" i="1" s="1"/>
  <c r="CR43" i="1"/>
  <c r="CQ45" i="1"/>
  <c r="CQ47" i="1" s="1"/>
  <c r="HU59" i="1"/>
  <c r="HT61" i="1"/>
  <c r="HT62" i="1" s="1"/>
  <c r="IG43" i="1"/>
  <c r="IF45" i="1"/>
  <c r="IF46" i="1" s="1"/>
  <c r="IG54" i="1"/>
  <c r="IF56" i="1"/>
  <c r="IF57" i="1" s="1"/>
  <c r="CR64" i="1"/>
  <c r="CQ66" i="1"/>
  <c r="CQ68" i="1" s="1"/>
  <c r="FT64" i="1"/>
  <c r="FS66" i="1"/>
  <c r="FS67" i="1" s="1"/>
  <c r="JQ64" i="1"/>
  <c r="JP66" i="1"/>
  <c r="JP67" i="1" s="1"/>
  <c r="HU64" i="1"/>
  <c r="HT66" i="1"/>
  <c r="HT67" i="1" s="1"/>
  <c r="BU85" i="1"/>
  <c r="EA57" i="1" l="1"/>
  <c r="BG72" i="1"/>
  <c r="DC46" i="1"/>
  <c r="JP82" i="1"/>
  <c r="HT46" i="1"/>
  <c r="HH57" i="1"/>
  <c r="JP72" i="1"/>
  <c r="IR51" i="1"/>
  <c r="JD39" i="1"/>
  <c r="IR63" i="1"/>
  <c r="CE52" i="1"/>
  <c r="HH47" i="1"/>
  <c r="CQ87" i="1"/>
  <c r="BG39" i="1"/>
  <c r="DC57" i="1"/>
  <c r="HT51" i="1"/>
  <c r="FG77" i="1"/>
  <c r="FG82" i="1"/>
  <c r="GV46" i="1"/>
  <c r="CE62" i="1"/>
  <c r="DO58" i="1"/>
  <c r="CQ67" i="1"/>
  <c r="HT73" i="1"/>
  <c r="EM58" i="1"/>
  <c r="CQ46" i="1"/>
  <c r="JP57" i="1"/>
  <c r="FS77" i="1"/>
  <c r="BS67" i="1"/>
  <c r="GV72" i="1"/>
  <c r="IR46" i="1"/>
  <c r="DC82" i="1"/>
  <c r="FG73" i="1"/>
  <c r="DC78" i="1"/>
  <c r="CE58" i="1"/>
  <c r="JD47" i="1"/>
  <c r="BS58" i="1"/>
  <c r="JR80" i="1"/>
  <c r="HJ49" i="1"/>
  <c r="FS83" i="1"/>
  <c r="FU37" i="1"/>
  <c r="IT44" i="1"/>
  <c r="DO68" i="1"/>
  <c r="DE65" i="1"/>
  <c r="FI49" i="1"/>
  <c r="CG75" i="1"/>
  <c r="GX65" i="1"/>
  <c r="JF49" i="1"/>
  <c r="CE73" i="1"/>
  <c r="GX75" i="1"/>
  <c r="IT55" i="1"/>
  <c r="FI37" i="1"/>
  <c r="IH37" i="1"/>
  <c r="EA83" i="1"/>
  <c r="DO40" i="1"/>
  <c r="JR55" i="1"/>
  <c r="FS63" i="1"/>
  <c r="BS47" i="1"/>
  <c r="JF60" i="1"/>
  <c r="HV75" i="1"/>
  <c r="IH49" i="1"/>
  <c r="EO65" i="1"/>
  <c r="BS63" i="1"/>
  <c r="BG58" i="1"/>
  <c r="EA51" i="1"/>
  <c r="CQ39" i="1"/>
  <c r="GV82" i="1"/>
  <c r="DC72" i="1"/>
  <c r="EM82" i="1"/>
  <c r="HH51" i="1"/>
  <c r="CE39" i="1"/>
  <c r="CQ82" i="1"/>
  <c r="BG87" i="1"/>
  <c r="HT57" i="1"/>
  <c r="DO72" i="1"/>
  <c r="HH62" i="1"/>
  <c r="DC62" i="1"/>
  <c r="JP62" i="1"/>
  <c r="DO77" i="1"/>
  <c r="FG46" i="1"/>
  <c r="IR87" i="1"/>
  <c r="JD82" i="1"/>
  <c r="ED75" i="1"/>
  <c r="EA73" i="1"/>
  <c r="DO47" i="1"/>
  <c r="EO49" i="1"/>
  <c r="FI70" i="1"/>
  <c r="CG60" i="1"/>
  <c r="DQ55" i="1"/>
  <c r="CS44" i="1"/>
  <c r="FU80" i="1"/>
  <c r="IT60" i="1"/>
  <c r="BS52" i="1"/>
  <c r="IF47" i="1"/>
  <c r="JR70" i="1"/>
  <c r="DQ65" i="1"/>
  <c r="BU80" i="1"/>
  <c r="BI60" i="1"/>
  <c r="BS78" i="1"/>
  <c r="JD58" i="1"/>
  <c r="EA47" i="1"/>
  <c r="DO63" i="1"/>
  <c r="CQ63" i="1"/>
  <c r="EC55" i="1"/>
  <c r="FG63" i="1"/>
  <c r="IF63" i="1"/>
  <c r="IR78" i="1"/>
  <c r="DC52" i="1"/>
  <c r="JP47" i="1"/>
  <c r="JD73" i="1"/>
  <c r="BG47" i="1"/>
  <c r="CG70" i="1"/>
  <c r="FS73" i="1"/>
  <c r="IF58" i="1"/>
  <c r="FS47" i="1"/>
  <c r="JP40" i="1"/>
  <c r="FS58" i="1"/>
  <c r="EC80" i="1"/>
  <c r="JR60" i="1"/>
  <c r="CG49" i="1"/>
  <c r="IT49" i="1"/>
  <c r="CG55" i="1"/>
  <c r="BJ70" i="1"/>
  <c r="EO75" i="1"/>
  <c r="IF83" i="1"/>
  <c r="EM73" i="1"/>
  <c r="GV52" i="1"/>
  <c r="DC40" i="1"/>
  <c r="FU60" i="1"/>
  <c r="DE60" i="1"/>
  <c r="EO55" i="1"/>
  <c r="GV63" i="1"/>
  <c r="GV58" i="1"/>
  <c r="HT63" i="1"/>
  <c r="HJ44" i="1"/>
  <c r="JF44" i="1"/>
  <c r="IF73" i="1"/>
  <c r="BG83" i="1"/>
  <c r="BU60" i="1"/>
  <c r="BU55" i="1"/>
  <c r="BT58" i="1"/>
  <c r="BI55" i="1"/>
  <c r="CS65" i="1"/>
  <c r="EM52" i="1"/>
  <c r="HJ65" i="1"/>
  <c r="CT70" i="1"/>
  <c r="HV80" i="1"/>
  <c r="EC49" i="1"/>
  <c r="EO80" i="1"/>
  <c r="IH75" i="1"/>
  <c r="EO37" i="1"/>
  <c r="EC65" i="1"/>
  <c r="CG65" i="1"/>
  <c r="CG37" i="1"/>
  <c r="EC60" i="1"/>
  <c r="IH65" i="1"/>
  <c r="EM78" i="1"/>
  <c r="FI75" i="1"/>
  <c r="EO44" i="1"/>
  <c r="DQ80" i="1"/>
  <c r="IF39" i="1"/>
  <c r="IF67" i="1"/>
  <c r="JP88" i="1"/>
  <c r="JD77" i="1"/>
  <c r="IR72" i="1"/>
  <c r="DO82" i="1"/>
  <c r="FG51" i="1"/>
  <c r="JD87" i="1"/>
  <c r="JD67" i="1"/>
  <c r="CQ72" i="1"/>
  <c r="CQ73" i="1"/>
  <c r="GW38" i="1"/>
  <c r="GW39" i="1" s="1"/>
  <c r="EC70" i="1"/>
  <c r="HV55" i="1"/>
  <c r="DQ44" i="1"/>
  <c r="EM63" i="1"/>
  <c r="HH40" i="1"/>
  <c r="HT68" i="1"/>
  <c r="FG58" i="1"/>
  <c r="BU49" i="1"/>
  <c r="GX44" i="1"/>
  <c r="IH44" i="1"/>
  <c r="JP52" i="1"/>
  <c r="CQ58" i="1"/>
  <c r="BG52" i="1"/>
  <c r="BU75" i="1"/>
  <c r="BV70" i="1"/>
  <c r="JF80" i="1"/>
  <c r="DQ70" i="1"/>
  <c r="JF55" i="1"/>
  <c r="EC44" i="1"/>
  <c r="DQ60" i="1"/>
  <c r="IR40" i="1"/>
  <c r="FI60" i="1"/>
  <c r="IH60" i="1"/>
  <c r="IT75" i="1"/>
  <c r="DE49" i="1"/>
  <c r="FI44" i="1"/>
  <c r="JR44" i="1"/>
  <c r="JF70" i="1"/>
  <c r="IT80" i="1"/>
  <c r="FU70" i="1"/>
  <c r="IH55" i="1"/>
  <c r="FU44" i="1"/>
  <c r="DQ49" i="1"/>
  <c r="GX70" i="1"/>
  <c r="JR37" i="1"/>
  <c r="FU55" i="1"/>
  <c r="IT65" i="1"/>
  <c r="JP78" i="1"/>
  <c r="FG68" i="1"/>
  <c r="HV44" i="1"/>
  <c r="FS68" i="1"/>
  <c r="IH80" i="1"/>
  <c r="EO70" i="1"/>
  <c r="GX49" i="1"/>
  <c r="HH73" i="1"/>
  <c r="HT40" i="1"/>
  <c r="JP68" i="1"/>
  <c r="GX60" i="1"/>
  <c r="GX55" i="1"/>
  <c r="HV60" i="1"/>
  <c r="EA40" i="1"/>
  <c r="IH70" i="1"/>
  <c r="BG78" i="1"/>
  <c r="BS40" i="1"/>
  <c r="EA77" i="1"/>
  <c r="EA78" i="1"/>
  <c r="HT88" i="1"/>
  <c r="GX37" i="1"/>
  <c r="FV75" i="1"/>
  <c r="EO60" i="1"/>
  <c r="HJ37" i="1"/>
  <c r="JF37" i="1"/>
  <c r="HV65" i="1"/>
  <c r="HJ60" i="1"/>
  <c r="FI55" i="1"/>
  <c r="JF75" i="1"/>
  <c r="HH68" i="1"/>
  <c r="JR49" i="1"/>
  <c r="CS55" i="1"/>
  <c r="BI49" i="1"/>
  <c r="BI65" i="1"/>
  <c r="HV49" i="1"/>
  <c r="HT83" i="1"/>
  <c r="DC68" i="1"/>
  <c r="GV40" i="1"/>
  <c r="IT37" i="1"/>
  <c r="JF65" i="1"/>
  <c r="IF78" i="1"/>
  <c r="CE78" i="1"/>
  <c r="GV68" i="1"/>
  <c r="EM40" i="1"/>
  <c r="JD52" i="1"/>
  <c r="EA68" i="1"/>
  <c r="BI37" i="1"/>
  <c r="GY80" i="1"/>
  <c r="GV78" i="1"/>
  <c r="IR58" i="1"/>
  <c r="EA63" i="1"/>
  <c r="FG40" i="1"/>
  <c r="CE47" i="1"/>
  <c r="HJ55" i="1"/>
  <c r="JR75" i="1"/>
  <c r="FI65" i="1"/>
  <c r="IT70" i="1"/>
  <c r="FU65" i="1"/>
  <c r="DR75" i="1"/>
  <c r="FJ80" i="1"/>
  <c r="EM47" i="1"/>
  <c r="FU49" i="1"/>
  <c r="HJ70" i="1"/>
  <c r="HV37" i="1"/>
  <c r="JR65" i="1"/>
  <c r="JD63" i="1"/>
  <c r="HT78" i="1"/>
  <c r="CS49" i="1"/>
  <c r="EC37" i="1"/>
  <c r="IF52" i="1"/>
  <c r="EM68" i="1"/>
  <c r="BU65" i="1"/>
  <c r="DE55" i="1"/>
  <c r="BI75" i="1"/>
  <c r="BU37" i="1"/>
  <c r="BV85" i="1"/>
  <c r="FU64" i="1"/>
  <c r="FT66" i="1"/>
  <c r="FT67" i="1" s="1"/>
  <c r="HV59" i="1"/>
  <c r="HU61" i="1"/>
  <c r="HU62" i="1" s="1"/>
  <c r="HV69" i="1"/>
  <c r="HU71" i="1"/>
  <c r="FI59" i="1"/>
  <c r="FH61" i="1"/>
  <c r="FH63" i="1" s="1"/>
  <c r="FU59" i="1"/>
  <c r="FT61" i="1"/>
  <c r="FT62" i="1" s="1"/>
  <c r="IH85" i="1"/>
  <c r="IH48" i="1"/>
  <c r="IG51" i="1"/>
  <c r="IG50" i="1"/>
  <c r="IG52" i="1" s="1"/>
  <c r="CS59" i="1"/>
  <c r="CR61" i="1"/>
  <c r="DQ43" i="1"/>
  <c r="DP45" i="1"/>
  <c r="DP46" i="1" s="1"/>
  <c r="FU85" i="1"/>
  <c r="FI54" i="1"/>
  <c r="FH56" i="1"/>
  <c r="FH57" i="1" s="1"/>
  <c r="CS85" i="1"/>
  <c r="BU74" i="1"/>
  <c r="BT76" i="1"/>
  <c r="BT77" i="1" s="1"/>
  <c r="DQ64" i="1"/>
  <c r="DP66" i="1"/>
  <c r="DP67" i="1" s="1"/>
  <c r="JR43" i="1"/>
  <c r="JQ45" i="1"/>
  <c r="JQ46" i="1" s="1"/>
  <c r="EO69" i="1"/>
  <c r="EN71" i="1"/>
  <c r="EN72" i="1" s="1"/>
  <c r="GX84" i="1"/>
  <c r="GW86" i="1"/>
  <c r="GW87" i="1" s="1"/>
  <c r="DE48" i="1"/>
  <c r="DD50" i="1"/>
  <c r="DD51" i="1" s="1"/>
  <c r="HJ43" i="1"/>
  <c r="HI45" i="1"/>
  <c r="HI47" i="1" s="1"/>
  <c r="HV74" i="1"/>
  <c r="HU76" i="1"/>
  <c r="HU77" i="1" s="1"/>
  <c r="EC43" i="1"/>
  <c r="EB45" i="1"/>
  <c r="EB46" i="1" s="1"/>
  <c r="EO85" i="1"/>
  <c r="IH79" i="1"/>
  <c r="IG81" i="1"/>
  <c r="IG82" i="1" s="1"/>
  <c r="BI48" i="1"/>
  <c r="BH51" i="1"/>
  <c r="BH50" i="1"/>
  <c r="BH52" i="1" s="1"/>
  <c r="BU48" i="1"/>
  <c r="BT50" i="1"/>
  <c r="BT51" i="1" s="1"/>
  <c r="EC64" i="1"/>
  <c r="EB66" i="1"/>
  <c r="EB68" i="1" s="1"/>
  <c r="JF43" i="1"/>
  <c r="JE45" i="1"/>
  <c r="JE46" i="1" s="1"/>
  <c r="CG43" i="1"/>
  <c r="CF45" i="1"/>
  <c r="CF47" i="1" s="1"/>
  <c r="EO48" i="1"/>
  <c r="EN50" i="1"/>
  <c r="EN51" i="1" s="1"/>
  <c r="EO54" i="1"/>
  <c r="EN57" i="1"/>
  <c r="EN56" i="1"/>
  <c r="EN58" i="1" s="1"/>
  <c r="DQ59" i="1"/>
  <c r="DP61" i="1"/>
  <c r="DP62" i="1" s="1"/>
  <c r="JF48" i="1"/>
  <c r="JE50" i="1"/>
  <c r="JE52" i="1" s="1"/>
  <c r="IT74" i="1"/>
  <c r="IS77" i="1"/>
  <c r="IS76" i="1"/>
  <c r="IS78" i="1" s="1"/>
  <c r="FU43" i="1"/>
  <c r="FT45" i="1"/>
  <c r="FT47" i="1" s="1"/>
  <c r="DQ85" i="1"/>
  <c r="FI36" i="1"/>
  <c r="FH38" i="1"/>
  <c r="FH39" i="1" s="1"/>
  <c r="BU59" i="1"/>
  <c r="BT61" i="1"/>
  <c r="BT63" i="1" s="1"/>
  <c r="EO64" i="1"/>
  <c r="EN66" i="1"/>
  <c r="EN67" i="1" s="1"/>
  <c r="CS69" i="1"/>
  <c r="CR71" i="1"/>
  <c r="CR73" i="1" s="1"/>
  <c r="BI54" i="1"/>
  <c r="BH56" i="1"/>
  <c r="BH57" i="1" s="1"/>
  <c r="GX59" i="1"/>
  <c r="GW62" i="1"/>
  <c r="GW61" i="1"/>
  <c r="GW63" i="1" s="1"/>
  <c r="EC59" i="1"/>
  <c r="EB61" i="1"/>
  <c r="EB62" i="1" s="1"/>
  <c r="JF85" i="1"/>
  <c r="EO36" i="1"/>
  <c r="EN39" i="1"/>
  <c r="EN38" i="1"/>
  <c r="EN40" i="1" s="1"/>
  <c r="EO84" i="1"/>
  <c r="EN86" i="1"/>
  <c r="EN87" i="1" s="1"/>
  <c r="IH54" i="1"/>
  <c r="IG56" i="1"/>
  <c r="IG57" i="1" s="1"/>
  <c r="FU79" i="1"/>
  <c r="FT81" i="1"/>
  <c r="FT82" i="1" s="1"/>
  <c r="FI85" i="1"/>
  <c r="JR64" i="1"/>
  <c r="JQ67" i="1"/>
  <c r="JQ66" i="1"/>
  <c r="JQ68" i="1" s="1"/>
  <c r="IH43" i="1"/>
  <c r="IG46" i="1"/>
  <c r="IG45" i="1"/>
  <c r="IG47" i="1" s="1"/>
  <c r="CS54" i="1"/>
  <c r="CR56" i="1"/>
  <c r="CR57" i="1" s="1"/>
  <c r="DE74" i="1"/>
  <c r="DD76" i="1"/>
  <c r="HJ69" i="1"/>
  <c r="HI71" i="1"/>
  <c r="HI73" i="1" s="1"/>
  <c r="JR48" i="1"/>
  <c r="JQ50" i="1"/>
  <c r="JQ51" i="1" s="1"/>
  <c r="JR74" i="1"/>
  <c r="JQ76" i="1"/>
  <c r="JQ77" i="1" s="1"/>
  <c r="DQ84" i="1"/>
  <c r="DP86" i="1"/>
  <c r="DP88" i="1" s="1"/>
  <c r="IT79" i="1"/>
  <c r="IS82" i="1"/>
  <c r="IS81" i="1"/>
  <c r="IS83" i="1" s="1"/>
  <c r="BI36" i="1"/>
  <c r="BH38" i="1"/>
  <c r="BH40" i="1" s="1"/>
  <c r="IH64" i="1"/>
  <c r="IG67" i="1"/>
  <c r="IG66" i="1"/>
  <c r="IG68" i="1" s="1"/>
  <c r="JR54" i="1"/>
  <c r="JQ56" i="1"/>
  <c r="JQ57" i="1" s="1"/>
  <c r="DE43" i="1"/>
  <c r="DD45" i="1"/>
  <c r="DD47" i="1" s="1"/>
  <c r="FU48" i="1"/>
  <c r="FT50" i="1"/>
  <c r="FT51" i="1" s="1"/>
  <c r="FU54" i="1"/>
  <c r="FT56" i="1"/>
  <c r="FT57" i="1" s="1"/>
  <c r="EO59" i="1"/>
  <c r="EN61" i="1"/>
  <c r="EN62" i="1" s="1"/>
  <c r="HV48" i="1"/>
  <c r="HU51" i="1"/>
  <c r="HU50" i="1"/>
  <c r="HU52" i="1" s="1"/>
  <c r="JF74" i="1"/>
  <c r="JE76" i="1"/>
  <c r="JE77" i="1" s="1"/>
  <c r="EC84" i="1"/>
  <c r="EB86" i="1"/>
  <c r="EB87" i="1" s="1"/>
  <c r="JR79" i="1"/>
  <c r="JQ81" i="1"/>
  <c r="JQ82" i="1" s="1"/>
  <c r="BU79" i="1"/>
  <c r="BT81" i="1"/>
  <c r="BT83" i="1" s="1"/>
  <c r="BI79" i="1"/>
  <c r="BH81" i="1"/>
  <c r="IT64" i="1"/>
  <c r="IS66" i="1"/>
  <c r="IS67" i="1" s="1"/>
  <c r="HV54" i="1"/>
  <c r="HU56" i="1"/>
  <c r="HU57" i="1" s="1"/>
  <c r="IT59" i="1"/>
  <c r="IS62" i="1"/>
  <c r="IS61" i="1"/>
  <c r="IS63" i="1" s="1"/>
  <c r="IT69" i="1"/>
  <c r="IS71" i="1"/>
  <c r="IS72" i="1" s="1"/>
  <c r="HJ59" i="1"/>
  <c r="HI61" i="1"/>
  <c r="HI62" i="1" s="1"/>
  <c r="GX69" i="1"/>
  <c r="GW71" i="1"/>
  <c r="GW72" i="1" s="1"/>
  <c r="FI48" i="1"/>
  <c r="FH50" i="1"/>
  <c r="FH52" i="1" s="1"/>
  <c r="FU36" i="1"/>
  <c r="FT38" i="1"/>
  <c r="FT39" i="1" s="1"/>
  <c r="FU84" i="1"/>
  <c r="FT86" i="1"/>
  <c r="FT88" i="1" s="1"/>
  <c r="CE87" i="1"/>
  <c r="HJ54" i="1"/>
  <c r="HI56" i="1"/>
  <c r="HI57" i="1" s="1"/>
  <c r="BS87" i="1"/>
  <c r="JF64" i="1"/>
  <c r="JE66" i="1"/>
  <c r="JE67" i="1" s="1"/>
  <c r="IT43" i="1"/>
  <c r="IS45" i="1"/>
  <c r="IS46" i="1" s="1"/>
  <c r="EC69" i="1"/>
  <c r="EB71" i="1"/>
  <c r="EB73" i="1" s="1"/>
  <c r="DQ48" i="1"/>
  <c r="DP50" i="1"/>
  <c r="DP51" i="1" s="1"/>
  <c r="CS74" i="1"/>
  <c r="CR76" i="1"/>
  <c r="DQ74" i="1"/>
  <c r="DP76" i="1"/>
  <c r="GV88" i="1"/>
  <c r="FI43" i="1"/>
  <c r="FH45" i="1"/>
  <c r="FH46" i="1" s="1"/>
  <c r="JF36" i="1"/>
  <c r="JE38" i="1"/>
  <c r="JE40" i="1" s="1"/>
  <c r="IT84" i="1"/>
  <c r="IS86" i="1"/>
  <c r="IS87" i="1" s="1"/>
  <c r="GX54" i="1"/>
  <c r="GW56" i="1"/>
  <c r="GW57" i="1" s="1"/>
  <c r="FU69" i="1"/>
  <c r="FT71" i="1"/>
  <c r="FT72" i="1" s="1"/>
  <c r="IT85" i="1"/>
  <c r="DQ36" i="1"/>
  <c r="DP38" i="1"/>
  <c r="IT36" i="1"/>
  <c r="IS38" i="1"/>
  <c r="IS40" i="1" s="1"/>
  <c r="IH84" i="1"/>
  <c r="IG86" i="1"/>
  <c r="IG88" i="1" s="1"/>
  <c r="GX74" i="1"/>
  <c r="GW76" i="1"/>
  <c r="GW77" i="1" s="1"/>
  <c r="HJ36" i="1"/>
  <c r="HI38" i="1"/>
  <c r="HI39" i="1" s="1"/>
  <c r="BI74" i="1"/>
  <c r="BH77" i="1"/>
  <c r="BH76" i="1"/>
  <c r="BH78" i="1" s="1"/>
  <c r="FI64" i="1"/>
  <c r="FH66" i="1"/>
  <c r="FH68" i="1" s="1"/>
  <c r="DE64" i="1"/>
  <c r="DD66" i="1"/>
  <c r="DD67" i="1" s="1"/>
  <c r="JF59" i="1"/>
  <c r="JE61" i="1"/>
  <c r="JE62" i="1" s="1"/>
  <c r="JF69" i="1"/>
  <c r="JE71" i="1"/>
  <c r="JE73" i="1" s="1"/>
  <c r="CG74" i="1"/>
  <c r="CF76" i="1"/>
  <c r="CF78" i="1" s="1"/>
  <c r="FI69" i="1"/>
  <c r="FH71" i="1"/>
  <c r="FH73" i="1" s="1"/>
  <c r="HJ48" i="1"/>
  <c r="HI50" i="1"/>
  <c r="HI51" i="1" s="1"/>
  <c r="EC36" i="1"/>
  <c r="EB38" i="1"/>
  <c r="EB39" i="1" s="1"/>
  <c r="JR36" i="1"/>
  <c r="JQ39" i="1"/>
  <c r="JQ38" i="1"/>
  <c r="JQ40" i="1" s="1"/>
  <c r="JR84" i="1"/>
  <c r="JQ86" i="1"/>
  <c r="JQ87" i="1" s="1"/>
  <c r="FI74" i="1"/>
  <c r="FH76" i="1"/>
  <c r="FH77" i="1" s="1"/>
  <c r="BI43" i="1"/>
  <c r="BH45" i="1"/>
  <c r="BU36" i="1"/>
  <c r="BT38" i="1"/>
  <c r="BT40" i="1" s="1"/>
  <c r="GX64" i="1"/>
  <c r="GW67" i="1"/>
  <c r="GW66" i="1"/>
  <c r="GW68" i="1" s="1"/>
  <c r="JF54" i="1"/>
  <c r="JE56" i="1"/>
  <c r="JE57" i="1" s="1"/>
  <c r="CG69" i="1"/>
  <c r="CF71" i="1"/>
  <c r="CF72" i="1" s="1"/>
  <c r="CG54" i="1"/>
  <c r="CF56" i="1"/>
  <c r="CF58" i="1" s="1"/>
  <c r="DQ79" i="1"/>
  <c r="DP81" i="1"/>
  <c r="DP83" i="1" s="1"/>
  <c r="EO74" i="1"/>
  <c r="EN76" i="1"/>
  <c r="EN77" i="1" s="1"/>
  <c r="HV85" i="1"/>
  <c r="DE36" i="1"/>
  <c r="DD38" i="1"/>
  <c r="DD40" i="1" s="1"/>
  <c r="HV36" i="1"/>
  <c r="HU38" i="1"/>
  <c r="HU39" i="1" s="1"/>
  <c r="HV84" i="1"/>
  <c r="HU86" i="1"/>
  <c r="HU88" i="1" s="1"/>
  <c r="HV79" i="1"/>
  <c r="HU81" i="1"/>
  <c r="HU83" i="1" s="1"/>
  <c r="BU43" i="1"/>
  <c r="BT46" i="1"/>
  <c r="BT45" i="1"/>
  <c r="BT47" i="1" s="1"/>
  <c r="HJ64" i="1"/>
  <c r="HI66" i="1"/>
  <c r="HI67" i="1" s="1"/>
  <c r="IT54" i="1"/>
  <c r="IS56" i="1"/>
  <c r="IS58" i="1" s="1"/>
  <c r="IH59" i="1"/>
  <c r="IG61" i="1"/>
  <c r="IG62" i="1" s="1"/>
  <c r="IH69" i="1"/>
  <c r="IG71" i="1"/>
  <c r="IG72" i="1" s="1"/>
  <c r="EC79" i="1"/>
  <c r="EB81" i="1"/>
  <c r="EB82" i="1" s="1"/>
  <c r="CS48" i="1"/>
  <c r="CR50" i="1"/>
  <c r="CR52" i="1" s="1"/>
  <c r="GX85" i="1"/>
  <c r="GW88" i="1"/>
  <c r="IT48" i="1"/>
  <c r="IS50" i="1"/>
  <c r="IS51" i="1" s="1"/>
  <c r="CG59" i="1"/>
  <c r="CF62" i="1"/>
  <c r="CF61" i="1"/>
  <c r="CF63" i="1" s="1"/>
  <c r="DE79" i="1"/>
  <c r="DD81" i="1"/>
  <c r="DD83" i="1" s="1"/>
  <c r="JF79" i="1"/>
  <c r="JE81" i="1"/>
  <c r="JE82" i="1" s="1"/>
  <c r="HV64" i="1"/>
  <c r="HU66" i="1"/>
  <c r="HU67" i="1" s="1"/>
  <c r="EC74" i="1"/>
  <c r="EB76" i="1"/>
  <c r="EB78" i="1" s="1"/>
  <c r="CS64" i="1"/>
  <c r="CR67" i="1"/>
  <c r="CR66" i="1"/>
  <c r="CR68" i="1" s="1"/>
  <c r="CS43" i="1"/>
  <c r="CR45" i="1"/>
  <c r="CR47" i="1" s="1"/>
  <c r="EC48" i="1"/>
  <c r="EB50" i="1"/>
  <c r="EB51" i="1" s="1"/>
  <c r="EC54" i="1"/>
  <c r="EB57" i="1"/>
  <c r="EB56" i="1"/>
  <c r="EB58" i="1" s="1"/>
  <c r="CS36" i="1"/>
  <c r="CR38" i="1"/>
  <c r="CR40" i="1" s="1"/>
  <c r="IH36" i="1"/>
  <c r="IG38" i="1"/>
  <c r="IG40" i="1" s="1"/>
  <c r="DO87" i="1"/>
  <c r="CG79" i="1"/>
  <c r="CF81" i="1"/>
  <c r="CF83" i="1" s="1"/>
  <c r="CS84" i="1"/>
  <c r="CR86" i="1"/>
  <c r="CR88" i="1" s="1"/>
  <c r="GX79" i="1"/>
  <c r="GW81" i="1"/>
  <c r="BI69" i="1"/>
  <c r="BH71" i="1"/>
  <c r="BH73" i="1" s="1"/>
  <c r="BV54" i="1"/>
  <c r="BU57" i="1"/>
  <c r="BU56" i="1"/>
  <c r="BI64" i="1"/>
  <c r="BH66" i="1"/>
  <c r="BH67" i="1" s="1"/>
  <c r="DE69" i="1"/>
  <c r="DD71" i="1"/>
  <c r="DE54" i="1"/>
  <c r="DD57" i="1"/>
  <c r="DD56" i="1"/>
  <c r="DD58" i="1" s="1"/>
  <c r="EO79" i="1"/>
  <c r="EN81" i="1"/>
  <c r="EN83" i="1" s="1"/>
  <c r="FU74" i="1"/>
  <c r="FT76" i="1"/>
  <c r="JR85" i="1"/>
  <c r="JQ88" i="1"/>
  <c r="CG36" i="1"/>
  <c r="CF38" i="1"/>
  <c r="CF39" i="1" s="1"/>
  <c r="BI59" i="1"/>
  <c r="BH61" i="1"/>
  <c r="BH62" i="1" s="1"/>
  <c r="CS79" i="1"/>
  <c r="CR81" i="1"/>
  <c r="DE84" i="1"/>
  <c r="DD86" i="1"/>
  <c r="DD88" i="1" s="1"/>
  <c r="FI79" i="1"/>
  <c r="FH81" i="1"/>
  <c r="BI84" i="1"/>
  <c r="BH86" i="1"/>
  <c r="BH87" i="1" s="1"/>
  <c r="BU69" i="1"/>
  <c r="BT71" i="1"/>
  <c r="BT73" i="1" s="1"/>
  <c r="BU64" i="1"/>
  <c r="BT66" i="1"/>
  <c r="BT67" i="1" s="1"/>
  <c r="HV43" i="1"/>
  <c r="HU45" i="1"/>
  <c r="HU46" i="1" s="1"/>
  <c r="DQ69" i="1"/>
  <c r="DP71" i="1"/>
  <c r="DP72" i="1" s="1"/>
  <c r="FI84" i="1"/>
  <c r="FH86" i="1"/>
  <c r="FH88" i="1" s="1"/>
  <c r="CG48" i="1"/>
  <c r="CF50" i="1"/>
  <c r="CF52" i="1" s="1"/>
  <c r="GX43" i="1"/>
  <c r="GW45" i="1"/>
  <c r="GW46" i="1" s="1"/>
  <c r="DE59" i="1"/>
  <c r="DD61" i="1"/>
  <c r="DD62" i="1" s="1"/>
  <c r="JF84" i="1"/>
  <c r="JE86" i="1"/>
  <c r="JE88" i="1" s="1"/>
  <c r="CG84" i="1"/>
  <c r="CF86" i="1"/>
  <c r="CF88" i="1" s="1"/>
  <c r="BU84" i="1"/>
  <c r="BT86" i="1"/>
  <c r="BT88" i="1" s="1"/>
  <c r="CG64" i="1"/>
  <c r="CF66" i="1"/>
  <c r="CF67" i="1" s="1"/>
  <c r="JR59" i="1"/>
  <c r="JQ61" i="1"/>
  <c r="JQ63" i="1" s="1"/>
  <c r="JR69" i="1"/>
  <c r="JQ71" i="1"/>
  <c r="JQ73" i="1" s="1"/>
  <c r="GY37" i="1"/>
  <c r="GY40" i="1" s="1"/>
  <c r="GX38" i="1"/>
  <c r="GX39" i="1" s="1"/>
  <c r="DQ54" i="1"/>
  <c r="DP57" i="1"/>
  <c r="DP56" i="1"/>
  <c r="DP58" i="1" s="1"/>
  <c r="GX48" i="1"/>
  <c r="GW50" i="1"/>
  <c r="GW52" i="1" s="1"/>
  <c r="IH74" i="1"/>
  <c r="IG76" i="1"/>
  <c r="IG77" i="1" s="1"/>
  <c r="EO43" i="1"/>
  <c r="EN45" i="1"/>
  <c r="EN46" i="1" s="1"/>
  <c r="EC85" i="1"/>
  <c r="EB88" i="1"/>
  <c r="BI85" i="1"/>
  <c r="BH88" i="1"/>
  <c r="HU63" i="1" l="1"/>
  <c r="DD39" i="1"/>
  <c r="IG87" i="1"/>
  <c r="BT62" i="1"/>
  <c r="JE51" i="1"/>
  <c r="JQ52" i="1"/>
  <c r="DP47" i="1"/>
  <c r="CF87" i="1"/>
  <c r="CR39" i="1"/>
  <c r="CR46" i="1"/>
  <c r="CF77" i="1"/>
  <c r="HI46" i="1"/>
  <c r="DD52" i="1"/>
  <c r="JQ62" i="1"/>
  <c r="CR51" i="1"/>
  <c r="DP82" i="1"/>
  <c r="BT39" i="1"/>
  <c r="FH72" i="1"/>
  <c r="FH67" i="1"/>
  <c r="JE39" i="1"/>
  <c r="EB72" i="1"/>
  <c r="BT82" i="1"/>
  <c r="FT46" i="1"/>
  <c r="CF46" i="1"/>
  <c r="FH62" i="1"/>
  <c r="GW82" i="1"/>
  <c r="GW83" i="1"/>
  <c r="BH82" i="1"/>
  <c r="BH83" i="1"/>
  <c r="HU72" i="1"/>
  <c r="HU73" i="1"/>
  <c r="BV37" i="1"/>
  <c r="DF55" i="1"/>
  <c r="CT49" i="1"/>
  <c r="JS65" i="1"/>
  <c r="HK70" i="1"/>
  <c r="FT68" i="1"/>
  <c r="HI58" i="1"/>
  <c r="IU37" i="1"/>
  <c r="JG75" i="1"/>
  <c r="HK60" i="1"/>
  <c r="JG37" i="1"/>
  <c r="EP60" i="1"/>
  <c r="EP70" i="1"/>
  <c r="HU47" i="1"/>
  <c r="IS68" i="1"/>
  <c r="DP52" i="1"/>
  <c r="IG58" i="1"/>
  <c r="JQ47" i="1"/>
  <c r="IG63" i="1"/>
  <c r="ED44" i="1"/>
  <c r="DR70" i="1"/>
  <c r="GW47" i="1"/>
  <c r="EN47" i="1"/>
  <c r="ED60" i="1"/>
  <c r="CH65" i="1"/>
  <c r="EP37" i="1"/>
  <c r="EP80" i="1"/>
  <c r="HW80" i="1"/>
  <c r="HK65" i="1"/>
  <c r="BH58" i="1"/>
  <c r="JE47" i="1"/>
  <c r="EP55" i="1"/>
  <c r="FV60" i="1"/>
  <c r="IU49" i="1"/>
  <c r="JS60" i="1"/>
  <c r="CF73" i="1"/>
  <c r="BH63" i="1"/>
  <c r="DP68" i="1"/>
  <c r="FT83" i="1"/>
  <c r="EN68" i="1"/>
  <c r="HU78" i="1"/>
  <c r="FH40" i="1"/>
  <c r="GW78" i="1"/>
  <c r="JG49" i="1"/>
  <c r="CH75" i="1"/>
  <c r="DD68" i="1"/>
  <c r="IU44" i="1"/>
  <c r="HI52" i="1"/>
  <c r="GW51" i="1"/>
  <c r="JQ72" i="1"/>
  <c r="CF51" i="1"/>
  <c r="BT72" i="1"/>
  <c r="EN82" i="1"/>
  <c r="CF82" i="1"/>
  <c r="IG39" i="1"/>
  <c r="DD82" i="1"/>
  <c r="IS57" i="1"/>
  <c r="HU82" i="1"/>
  <c r="CF57" i="1"/>
  <c r="BH46" i="1"/>
  <c r="BH47" i="1"/>
  <c r="JE72" i="1"/>
  <c r="IS39" i="1"/>
  <c r="IS88" i="1"/>
  <c r="CR77" i="1"/>
  <c r="CR78" i="1"/>
  <c r="FH51" i="1"/>
  <c r="DD46" i="1"/>
  <c r="BH39" i="1"/>
  <c r="HI72" i="1"/>
  <c r="CR72" i="1"/>
  <c r="EB67" i="1"/>
  <c r="CR62" i="1"/>
  <c r="CR63" i="1"/>
  <c r="BT68" i="1"/>
  <c r="EB40" i="1"/>
  <c r="HU40" i="1"/>
  <c r="FT52" i="1"/>
  <c r="FV65" i="1"/>
  <c r="FJ65" i="1"/>
  <c r="HK55" i="1"/>
  <c r="JE68" i="1"/>
  <c r="HW49" i="1"/>
  <c r="BJ49" i="1"/>
  <c r="JS49" i="1"/>
  <c r="FH58" i="1"/>
  <c r="HU68" i="1"/>
  <c r="HI40" i="1"/>
  <c r="IG73" i="1"/>
  <c r="HW60" i="1"/>
  <c r="GY60" i="1"/>
  <c r="IG83" i="1"/>
  <c r="HW44" i="1"/>
  <c r="IU65" i="1"/>
  <c r="JS37" i="1"/>
  <c r="DR49" i="1"/>
  <c r="II55" i="1"/>
  <c r="IU80" i="1"/>
  <c r="JS44" i="1"/>
  <c r="DF49" i="1"/>
  <c r="II60" i="1"/>
  <c r="DP63" i="1"/>
  <c r="JE58" i="1"/>
  <c r="JE83" i="1"/>
  <c r="BT78" i="1"/>
  <c r="GY44" i="1"/>
  <c r="DR44" i="1"/>
  <c r="ED70" i="1"/>
  <c r="EP44" i="1"/>
  <c r="CF40" i="1"/>
  <c r="IG78" i="1"/>
  <c r="EB52" i="1"/>
  <c r="BJ55" i="1"/>
  <c r="BV60" i="1"/>
  <c r="JG44" i="1"/>
  <c r="DD63" i="1"/>
  <c r="EN78" i="1"/>
  <c r="EB83" i="1"/>
  <c r="CH70" i="1"/>
  <c r="BJ60" i="1"/>
  <c r="DR65" i="1"/>
  <c r="FV80" i="1"/>
  <c r="DR55" i="1"/>
  <c r="FJ70" i="1"/>
  <c r="EP65" i="1"/>
  <c r="HW75" i="1"/>
  <c r="FJ37" i="1"/>
  <c r="GY75" i="1"/>
  <c r="GW40" i="1"/>
  <c r="DF65" i="1"/>
  <c r="FT40" i="1"/>
  <c r="HK49" i="1"/>
  <c r="JE87" i="1"/>
  <c r="FH82" i="1"/>
  <c r="FH83" i="1"/>
  <c r="CR82" i="1"/>
  <c r="CR83" i="1"/>
  <c r="FT77" i="1"/>
  <c r="FT78" i="1"/>
  <c r="DD72" i="1"/>
  <c r="DD73" i="1"/>
  <c r="BH72" i="1"/>
  <c r="EB77" i="1"/>
  <c r="BJ75" i="1"/>
  <c r="BV65" i="1"/>
  <c r="ED37" i="1"/>
  <c r="HW37" i="1"/>
  <c r="FV49" i="1"/>
  <c r="IS73" i="1"/>
  <c r="JQ78" i="1"/>
  <c r="BJ37" i="1"/>
  <c r="JG65" i="1"/>
  <c r="BH68" i="1"/>
  <c r="CR58" i="1"/>
  <c r="FJ55" i="1"/>
  <c r="HW65" i="1"/>
  <c r="HK37" i="1"/>
  <c r="II70" i="1"/>
  <c r="GW58" i="1"/>
  <c r="GY49" i="1"/>
  <c r="II80" i="1"/>
  <c r="FT58" i="1"/>
  <c r="GW73" i="1"/>
  <c r="FT73" i="1"/>
  <c r="FH47" i="1"/>
  <c r="DR60" i="1"/>
  <c r="JG55" i="1"/>
  <c r="JG80" i="1"/>
  <c r="BV75" i="1"/>
  <c r="BT52" i="1"/>
  <c r="HU58" i="1"/>
  <c r="FH78" i="1"/>
  <c r="II65" i="1"/>
  <c r="CH37" i="1"/>
  <c r="ED65" i="1"/>
  <c r="II75" i="1"/>
  <c r="ED49" i="1"/>
  <c r="DF60" i="1"/>
  <c r="EP75" i="1"/>
  <c r="CH55" i="1"/>
  <c r="CH49" i="1"/>
  <c r="ED80" i="1"/>
  <c r="ED55" i="1"/>
  <c r="EN52" i="1"/>
  <c r="JE63" i="1"/>
  <c r="JQ58" i="1"/>
  <c r="GY65" i="1"/>
  <c r="FV37" i="1"/>
  <c r="JQ83" i="1"/>
  <c r="DP39" i="1"/>
  <c r="DP40" i="1"/>
  <c r="DP77" i="1"/>
  <c r="DP78" i="1"/>
  <c r="DD77" i="1"/>
  <c r="DD78" i="1"/>
  <c r="IU70" i="1"/>
  <c r="JS75" i="1"/>
  <c r="BJ65" i="1"/>
  <c r="CT55" i="1"/>
  <c r="JE78" i="1"/>
  <c r="HI63" i="1"/>
  <c r="EN63" i="1"/>
  <c r="GX40" i="1"/>
  <c r="GY55" i="1"/>
  <c r="EN73" i="1"/>
  <c r="FV55" i="1"/>
  <c r="GY70" i="1"/>
  <c r="FV44" i="1"/>
  <c r="FV70" i="1"/>
  <c r="JG70" i="1"/>
  <c r="FJ44" i="1"/>
  <c r="IU75" i="1"/>
  <c r="FJ60" i="1"/>
  <c r="EB47" i="1"/>
  <c r="DP73" i="1"/>
  <c r="II44" i="1"/>
  <c r="BV49" i="1"/>
  <c r="HW55" i="1"/>
  <c r="DR80" i="1"/>
  <c r="FJ75" i="1"/>
  <c r="EB63" i="1"/>
  <c r="CF68" i="1"/>
  <c r="HI68" i="1"/>
  <c r="CT65" i="1"/>
  <c r="BV55" i="1"/>
  <c r="BV56" i="1" s="1"/>
  <c r="BV57" i="1" s="1"/>
  <c r="BU58" i="1"/>
  <c r="HK44" i="1"/>
  <c r="FT63" i="1"/>
  <c r="IS52" i="1"/>
  <c r="BV80" i="1"/>
  <c r="JS70" i="1"/>
  <c r="IU60" i="1"/>
  <c r="CT44" i="1"/>
  <c r="CH60" i="1"/>
  <c r="EP49" i="1"/>
  <c r="II49" i="1"/>
  <c r="JG60" i="1"/>
  <c r="JS55" i="1"/>
  <c r="II37" i="1"/>
  <c r="IU55" i="1"/>
  <c r="FJ49" i="1"/>
  <c r="IS47" i="1"/>
  <c r="JS80" i="1"/>
  <c r="CH84" i="1"/>
  <c r="CG86" i="1"/>
  <c r="CG88" i="1" s="1"/>
  <c r="CH48" i="1"/>
  <c r="CG50" i="1"/>
  <c r="CG52" i="1" s="1"/>
  <c r="BV64" i="1"/>
  <c r="BU66" i="1"/>
  <c r="BU67" i="1" s="1"/>
  <c r="DF84" i="1"/>
  <c r="DE86" i="1"/>
  <c r="DE88" i="1" s="1"/>
  <c r="DF54" i="1"/>
  <c r="DE56" i="1"/>
  <c r="DE57" i="1" s="1"/>
  <c r="BJ69" i="1"/>
  <c r="BI71" i="1"/>
  <c r="BI73" i="1" s="1"/>
  <c r="CT36" i="1"/>
  <c r="CS38" i="1"/>
  <c r="CT64" i="1"/>
  <c r="CS67" i="1"/>
  <c r="CS66" i="1"/>
  <c r="CS68" i="1" s="1"/>
  <c r="DF79" i="1"/>
  <c r="DE81" i="1"/>
  <c r="GY85" i="1"/>
  <c r="II59" i="1"/>
  <c r="IH61" i="1"/>
  <c r="IH63" i="1" s="1"/>
  <c r="HW79" i="1"/>
  <c r="HV81" i="1"/>
  <c r="HV82" i="1" s="1"/>
  <c r="CH54" i="1"/>
  <c r="CG56" i="1"/>
  <c r="CG58" i="1" s="1"/>
  <c r="BV36" i="1"/>
  <c r="BU38" i="1"/>
  <c r="BU39" i="1" s="1"/>
  <c r="JS36" i="1"/>
  <c r="JR39" i="1"/>
  <c r="JR38" i="1"/>
  <c r="JR40" i="1" s="1"/>
  <c r="CH74" i="1"/>
  <c r="CG76" i="1"/>
  <c r="CG77" i="1" s="1"/>
  <c r="FJ64" i="1"/>
  <c r="FI67" i="1"/>
  <c r="FI66" i="1"/>
  <c r="FI68" i="1" s="1"/>
  <c r="II84" i="1"/>
  <c r="IH86" i="1"/>
  <c r="IH87" i="1" s="1"/>
  <c r="IU85" i="1"/>
  <c r="JG36" i="1"/>
  <c r="JF38" i="1"/>
  <c r="JF40" i="1" s="1"/>
  <c r="ED69" i="1"/>
  <c r="EC71" i="1"/>
  <c r="EC72" i="1" s="1"/>
  <c r="FJ48" i="1"/>
  <c r="FI50" i="1"/>
  <c r="FI52" i="1" s="1"/>
  <c r="IU59" i="1"/>
  <c r="IT61" i="1"/>
  <c r="IT62" i="1" s="1"/>
  <c r="BV79" i="1"/>
  <c r="BU82" i="1"/>
  <c r="BU81" i="1"/>
  <c r="BU83" i="1" s="1"/>
  <c r="HW48" i="1"/>
  <c r="HV50" i="1"/>
  <c r="HV51" i="1" s="1"/>
  <c r="DF43" i="1"/>
  <c r="DE45" i="1"/>
  <c r="DE47" i="1" s="1"/>
  <c r="IU79" i="1"/>
  <c r="IT81" i="1"/>
  <c r="IT82" i="1" s="1"/>
  <c r="HK69" i="1"/>
  <c r="HJ71" i="1"/>
  <c r="HJ72" i="1" s="1"/>
  <c r="JS64" i="1"/>
  <c r="JR66" i="1"/>
  <c r="JR67" i="1" s="1"/>
  <c r="II54" i="1"/>
  <c r="IH57" i="1"/>
  <c r="IH56" i="1"/>
  <c r="IH58" i="1" s="1"/>
  <c r="JG85" i="1"/>
  <c r="CT69" i="1"/>
  <c r="CS71" i="1"/>
  <c r="JG48" i="1"/>
  <c r="JF50" i="1"/>
  <c r="JF52" i="1" s="1"/>
  <c r="CH43" i="1"/>
  <c r="CG45" i="1"/>
  <c r="BJ48" i="1"/>
  <c r="BI50" i="1"/>
  <c r="BI52" i="1" s="1"/>
  <c r="EN88" i="1"/>
  <c r="ED43" i="1"/>
  <c r="EC45" i="1"/>
  <c r="EC47" i="1" s="1"/>
  <c r="GY84" i="1"/>
  <c r="GX86" i="1"/>
  <c r="GX88" i="1" s="1"/>
  <c r="BV74" i="1"/>
  <c r="BU76" i="1"/>
  <c r="BU78" i="1" s="1"/>
  <c r="II48" i="1"/>
  <c r="IH50" i="1"/>
  <c r="IH51" i="1" s="1"/>
  <c r="FJ59" i="1"/>
  <c r="FI61" i="1"/>
  <c r="FI63" i="1" s="1"/>
  <c r="ED85" i="1"/>
  <c r="DR54" i="1"/>
  <c r="DQ56" i="1"/>
  <c r="DQ57" i="1" s="1"/>
  <c r="GY48" i="1"/>
  <c r="GX50" i="1"/>
  <c r="GX52" i="1" s="1"/>
  <c r="JS69" i="1"/>
  <c r="JR71" i="1"/>
  <c r="JR72" i="1" s="1"/>
  <c r="BT87" i="1"/>
  <c r="BJ85" i="1"/>
  <c r="II74" i="1"/>
  <c r="IH76" i="1"/>
  <c r="IH77" i="1" s="1"/>
  <c r="BV84" i="1"/>
  <c r="BU86" i="1"/>
  <c r="BU88" i="1" s="1"/>
  <c r="GY43" i="1"/>
  <c r="GX45" i="1"/>
  <c r="GX46" i="1" s="1"/>
  <c r="FH87" i="1"/>
  <c r="HW43" i="1"/>
  <c r="HV45" i="1"/>
  <c r="HV46" i="1" s="1"/>
  <c r="FJ79" i="1"/>
  <c r="FI81" i="1"/>
  <c r="FI83" i="1" s="1"/>
  <c r="CH36" i="1"/>
  <c r="CG38" i="1"/>
  <c r="CG39" i="1" s="1"/>
  <c r="EP79" i="1"/>
  <c r="EO82" i="1"/>
  <c r="EO81" i="1"/>
  <c r="EO83" i="1" s="1"/>
  <c r="CR87" i="1"/>
  <c r="CH79" i="1"/>
  <c r="CG81" i="1"/>
  <c r="CG83" i="1" s="1"/>
  <c r="II36" i="1"/>
  <c r="IH38" i="1"/>
  <c r="IH39" i="1" s="1"/>
  <c r="CT43" i="1"/>
  <c r="CS45" i="1"/>
  <c r="CS47" i="1" s="1"/>
  <c r="JG79" i="1"/>
  <c r="JF81" i="1"/>
  <c r="JF82" i="1" s="1"/>
  <c r="II69" i="1"/>
  <c r="IH71" i="1"/>
  <c r="IH73" i="1" s="1"/>
  <c r="BV43" i="1"/>
  <c r="BU45" i="1"/>
  <c r="HU87" i="1"/>
  <c r="DF36" i="1"/>
  <c r="DE38" i="1"/>
  <c r="DR79" i="1"/>
  <c r="DQ81" i="1"/>
  <c r="DQ83" i="1" s="1"/>
  <c r="GY64" i="1"/>
  <c r="GX66" i="1"/>
  <c r="GX67" i="1" s="1"/>
  <c r="JS84" i="1"/>
  <c r="JR86" i="1"/>
  <c r="JR87" i="1" s="1"/>
  <c r="FJ69" i="1"/>
  <c r="FI71" i="1"/>
  <c r="FI72" i="1" s="1"/>
  <c r="DF64" i="1"/>
  <c r="DE67" i="1"/>
  <c r="DE66" i="1"/>
  <c r="DE68" i="1" s="1"/>
  <c r="GY74" i="1"/>
  <c r="GX76" i="1"/>
  <c r="GX77" i="1" s="1"/>
  <c r="IU84" i="1"/>
  <c r="IT86" i="1"/>
  <c r="IT88" i="1" s="1"/>
  <c r="DR48" i="1"/>
  <c r="DQ50" i="1"/>
  <c r="DQ51" i="1" s="1"/>
  <c r="FT87" i="1"/>
  <c r="FV36" i="1"/>
  <c r="FU38" i="1"/>
  <c r="FU39" i="1" s="1"/>
  <c r="IU69" i="1"/>
  <c r="IT71" i="1"/>
  <c r="IT73" i="1" s="1"/>
  <c r="BJ79" i="1"/>
  <c r="BI81" i="1"/>
  <c r="JG74" i="1"/>
  <c r="JF77" i="1"/>
  <c r="JF76" i="1"/>
  <c r="JF78" i="1" s="1"/>
  <c r="FV48" i="1"/>
  <c r="FU50" i="1"/>
  <c r="FU51" i="1" s="1"/>
  <c r="BJ36" i="1"/>
  <c r="BI39" i="1"/>
  <c r="BI38" i="1"/>
  <c r="BI40" i="1" s="1"/>
  <c r="JS48" i="1"/>
  <c r="JR50" i="1"/>
  <c r="JR51" i="1" s="1"/>
  <c r="II43" i="1"/>
  <c r="IH45" i="1"/>
  <c r="IH46" i="1" s="1"/>
  <c r="FV79" i="1"/>
  <c r="FU81" i="1"/>
  <c r="FU82" i="1" s="1"/>
  <c r="BJ54" i="1"/>
  <c r="BI56" i="1"/>
  <c r="BI58" i="1" s="1"/>
  <c r="FJ36" i="1"/>
  <c r="FI38" i="1"/>
  <c r="FI39" i="1" s="1"/>
  <c r="IU74" i="1"/>
  <c r="IT76" i="1"/>
  <c r="IT78" i="1" s="1"/>
  <c r="EP48" i="1"/>
  <c r="EO50" i="1"/>
  <c r="EO51" i="1" s="1"/>
  <c r="BV48" i="1"/>
  <c r="BU50" i="1"/>
  <c r="BU52" i="1" s="1"/>
  <c r="EP85" i="1"/>
  <c r="DF48" i="1"/>
  <c r="DE50" i="1"/>
  <c r="DE51" i="1" s="1"/>
  <c r="DR64" i="1"/>
  <c r="DQ66" i="1"/>
  <c r="DQ67" i="1" s="1"/>
  <c r="FJ54" i="1"/>
  <c r="FI56" i="1"/>
  <c r="FI57" i="1" s="1"/>
  <c r="CT59" i="1"/>
  <c r="CS62" i="1"/>
  <c r="CS61" i="1"/>
  <c r="CS63" i="1" s="1"/>
  <c r="FV59" i="1"/>
  <c r="FU61" i="1"/>
  <c r="FU62" i="1" s="1"/>
  <c r="FV64" i="1"/>
  <c r="FU67" i="1"/>
  <c r="FU66" i="1"/>
  <c r="FU68" i="1" s="1"/>
  <c r="EP43" i="1"/>
  <c r="EO45" i="1"/>
  <c r="EO46" i="1" s="1"/>
  <c r="CH64" i="1"/>
  <c r="CG66" i="1"/>
  <c r="CG67" i="1" s="1"/>
  <c r="DF59" i="1"/>
  <c r="DE61" i="1"/>
  <c r="DE62" i="1" s="1"/>
  <c r="DR69" i="1"/>
  <c r="DQ71" i="1"/>
  <c r="DQ73" i="1" s="1"/>
  <c r="BJ84" i="1"/>
  <c r="BI86" i="1"/>
  <c r="BI88" i="1" s="1"/>
  <c r="DD87" i="1"/>
  <c r="BJ59" i="1"/>
  <c r="BI61" i="1"/>
  <c r="BI62" i="1" s="1"/>
  <c r="FV74" i="1"/>
  <c r="FU76" i="1"/>
  <c r="FU78" i="1" s="1"/>
  <c r="BJ64" i="1"/>
  <c r="BI66" i="1"/>
  <c r="BI67" i="1" s="1"/>
  <c r="CT84" i="1"/>
  <c r="CS86" i="1"/>
  <c r="CS87" i="1" s="1"/>
  <c r="ED48" i="1"/>
  <c r="EC50" i="1"/>
  <c r="EC51" i="1" s="1"/>
  <c r="HW64" i="1"/>
  <c r="HV66" i="1"/>
  <c r="HV68" i="1" s="1"/>
  <c r="IU48" i="1"/>
  <c r="IT50" i="1"/>
  <c r="IT51" i="1" s="1"/>
  <c r="ED79" i="1"/>
  <c r="EC81" i="1"/>
  <c r="EC83" i="1" s="1"/>
  <c r="HK64" i="1"/>
  <c r="HJ66" i="1"/>
  <c r="HJ67" i="1" s="1"/>
  <c r="HW36" i="1"/>
  <c r="HV38" i="1"/>
  <c r="HV40" i="1" s="1"/>
  <c r="EP74" i="1"/>
  <c r="EO76" i="1"/>
  <c r="EO77" i="1" s="1"/>
  <c r="JG54" i="1"/>
  <c r="JF56" i="1"/>
  <c r="JF58" i="1" s="1"/>
  <c r="FJ74" i="1"/>
  <c r="FI76" i="1"/>
  <c r="FI77" i="1" s="1"/>
  <c r="HK48" i="1"/>
  <c r="HJ51" i="1"/>
  <c r="HJ50" i="1"/>
  <c r="HJ52" i="1" s="1"/>
  <c r="JG59" i="1"/>
  <c r="JF61" i="1"/>
  <c r="JF62" i="1" s="1"/>
  <c r="HK36" i="1"/>
  <c r="HJ38" i="1"/>
  <c r="HJ39" i="1" s="1"/>
  <c r="DR36" i="1"/>
  <c r="DQ38" i="1"/>
  <c r="GY54" i="1"/>
  <c r="GX56" i="1"/>
  <c r="GX58" i="1" s="1"/>
  <c r="CT74" i="1"/>
  <c r="CS76" i="1"/>
  <c r="JG64" i="1"/>
  <c r="JF67" i="1"/>
  <c r="JF66" i="1"/>
  <c r="JF68" i="1" s="1"/>
  <c r="HK54" i="1"/>
  <c r="HJ56" i="1"/>
  <c r="HJ57" i="1" s="1"/>
  <c r="FV84" i="1"/>
  <c r="FU86" i="1"/>
  <c r="FU87" i="1" s="1"/>
  <c r="HK59" i="1"/>
  <c r="HJ61" i="1"/>
  <c r="HJ62" i="1" s="1"/>
  <c r="IU64" i="1"/>
  <c r="IT66" i="1"/>
  <c r="IT67" i="1" s="1"/>
  <c r="ED84" i="1"/>
  <c r="EC86" i="1"/>
  <c r="EC88" i="1" s="1"/>
  <c r="FV54" i="1"/>
  <c r="FU56" i="1"/>
  <c r="FU58" i="1" s="1"/>
  <c r="II64" i="1"/>
  <c r="IH66" i="1"/>
  <c r="IH67" i="1" s="1"/>
  <c r="DP87" i="1"/>
  <c r="JS74" i="1"/>
  <c r="JR76" i="1"/>
  <c r="JR77" i="1" s="1"/>
  <c r="CT54" i="1"/>
  <c r="CS56" i="1"/>
  <c r="CS57" i="1" s="1"/>
  <c r="FJ85" i="1"/>
  <c r="EP36" i="1"/>
  <c r="EO38" i="1"/>
  <c r="EO39" i="1" s="1"/>
  <c r="GY59" i="1"/>
  <c r="GX61" i="1"/>
  <c r="GX63" i="1" s="1"/>
  <c r="BV59" i="1"/>
  <c r="BU61" i="1"/>
  <c r="BU62" i="1" s="1"/>
  <c r="FV43" i="1"/>
  <c r="FU45" i="1"/>
  <c r="FU47" i="1" s="1"/>
  <c r="EP54" i="1"/>
  <c r="EO56" i="1"/>
  <c r="EO57" i="1" s="1"/>
  <c r="ED64" i="1"/>
  <c r="EC66" i="1"/>
  <c r="EC67" i="1" s="1"/>
  <c r="HK43" i="1"/>
  <c r="HJ45" i="1"/>
  <c r="HJ46" i="1" s="1"/>
  <c r="JS43" i="1"/>
  <c r="JR46" i="1"/>
  <c r="JR45" i="1"/>
  <c r="JR47" i="1" s="1"/>
  <c r="CT85" i="1"/>
  <c r="DR43" i="1"/>
  <c r="DQ45" i="1"/>
  <c r="DQ46" i="1" s="1"/>
  <c r="II85" i="1"/>
  <c r="HW59" i="1"/>
  <c r="HV62" i="1"/>
  <c r="HV61" i="1"/>
  <c r="HV63" i="1" s="1"/>
  <c r="JS59" i="1"/>
  <c r="JR61" i="1"/>
  <c r="JR62" i="1" s="1"/>
  <c r="JG84" i="1"/>
  <c r="JF86" i="1"/>
  <c r="JF88" i="1" s="1"/>
  <c r="FJ84" i="1"/>
  <c r="FI86" i="1"/>
  <c r="FI87" i="1" s="1"/>
  <c r="BV69" i="1"/>
  <c r="BU72" i="1"/>
  <c r="BU71" i="1"/>
  <c r="BU73" i="1" s="1"/>
  <c r="CT79" i="1"/>
  <c r="CS81" i="1"/>
  <c r="JS85" i="1"/>
  <c r="DF69" i="1"/>
  <c r="DE71" i="1"/>
  <c r="DE73" i="1" s="1"/>
  <c r="GY79" i="1"/>
  <c r="GX81" i="1"/>
  <c r="ED54" i="1"/>
  <c r="EC57" i="1"/>
  <c r="EC56" i="1"/>
  <c r="EC58" i="1" s="1"/>
  <c r="ED74" i="1"/>
  <c r="EC76" i="1"/>
  <c r="CH59" i="1"/>
  <c r="CG61" i="1"/>
  <c r="CG62" i="1" s="1"/>
  <c r="CT48" i="1"/>
  <c r="CS50" i="1"/>
  <c r="CS51" i="1" s="1"/>
  <c r="IU54" i="1"/>
  <c r="IT56" i="1"/>
  <c r="IT58" i="1" s="1"/>
  <c r="HW84" i="1"/>
  <c r="HV86" i="1"/>
  <c r="HV88" i="1" s="1"/>
  <c r="HW85" i="1"/>
  <c r="CH69" i="1"/>
  <c r="CG71" i="1"/>
  <c r="CG73" i="1" s="1"/>
  <c r="BJ43" i="1"/>
  <c r="BI45" i="1"/>
  <c r="ED36" i="1"/>
  <c r="EC38" i="1"/>
  <c r="EC40" i="1" s="1"/>
  <c r="JG69" i="1"/>
  <c r="JF71" i="1"/>
  <c r="JF72" i="1" s="1"/>
  <c r="BJ74" i="1"/>
  <c r="BI76" i="1"/>
  <c r="BI78" i="1" s="1"/>
  <c r="IU36" i="1"/>
  <c r="IT38" i="1"/>
  <c r="IT39" i="1" s="1"/>
  <c r="FV69" i="1"/>
  <c r="FU71" i="1"/>
  <c r="FU73" i="1" s="1"/>
  <c r="FJ43" i="1"/>
  <c r="FI45" i="1"/>
  <c r="FI46" i="1" s="1"/>
  <c r="DR74" i="1"/>
  <c r="DQ76" i="1"/>
  <c r="DQ78" i="1" s="1"/>
  <c r="IU43" i="1"/>
  <c r="IT45" i="1"/>
  <c r="IT46" i="1" s="1"/>
  <c r="GY69" i="1"/>
  <c r="GX72" i="1"/>
  <c r="GX71" i="1"/>
  <c r="GX73" i="1" s="1"/>
  <c r="HW54" i="1"/>
  <c r="HV56" i="1"/>
  <c r="HV57" i="1" s="1"/>
  <c r="JS79" i="1"/>
  <c r="JR81" i="1"/>
  <c r="JR83" i="1" s="1"/>
  <c r="EP59" i="1"/>
  <c r="EO61" i="1"/>
  <c r="EO62" i="1" s="1"/>
  <c r="JS54" i="1"/>
  <c r="JR56" i="1"/>
  <c r="JR58" i="1" s="1"/>
  <c r="DR84" i="1"/>
  <c r="DQ86" i="1"/>
  <c r="DQ87" i="1" s="1"/>
  <c r="DF74" i="1"/>
  <c r="DE77" i="1"/>
  <c r="DE76" i="1"/>
  <c r="DE78" i="1" s="1"/>
  <c r="EP84" i="1"/>
  <c r="EO86" i="1"/>
  <c r="EO88" i="1" s="1"/>
  <c r="ED59" i="1"/>
  <c r="EC61" i="1"/>
  <c r="EC63" i="1" s="1"/>
  <c r="EP64" i="1"/>
  <c r="EO66" i="1"/>
  <c r="EO67" i="1" s="1"/>
  <c r="DR85" i="1"/>
  <c r="DQ88" i="1"/>
  <c r="DR59" i="1"/>
  <c r="DQ62" i="1"/>
  <c r="DQ61" i="1"/>
  <c r="DQ63" i="1" s="1"/>
  <c r="JG43" i="1"/>
  <c r="JF45" i="1"/>
  <c r="JF46" i="1" s="1"/>
  <c r="II79" i="1"/>
  <c r="IH81" i="1"/>
  <c r="IH83" i="1" s="1"/>
  <c r="HW74" i="1"/>
  <c r="HV76" i="1"/>
  <c r="HV77" i="1" s="1"/>
  <c r="EP69" i="1"/>
  <c r="EO71" i="1"/>
  <c r="EO72" i="1" s="1"/>
  <c r="FV85" i="1"/>
  <c r="FU88" i="1"/>
  <c r="HW69" i="1"/>
  <c r="HV71" i="1"/>
  <c r="DQ77" i="1" l="1"/>
  <c r="GX62" i="1"/>
  <c r="EC82" i="1"/>
  <c r="BU51" i="1"/>
  <c r="DQ82" i="1"/>
  <c r="IH72" i="1"/>
  <c r="FI62" i="1"/>
  <c r="FI51" i="1"/>
  <c r="CG72" i="1"/>
  <c r="JR88" i="1"/>
  <c r="IH88" i="1"/>
  <c r="HV67" i="1"/>
  <c r="IT77" i="1"/>
  <c r="CG82" i="1"/>
  <c r="BU77" i="1"/>
  <c r="EO87" i="1"/>
  <c r="FU72" i="1"/>
  <c r="BI46" i="1"/>
  <c r="BI47" i="1"/>
  <c r="EC77" i="1"/>
  <c r="EC78" i="1"/>
  <c r="DE72" i="1"/>
  <c r="CS82" i="1"/>
  <c r="CS83" i="1"/>
  <c r="JF57" i="1"/>
  <c r="FU77" i="1"/>
  <c r="CS72" i="1"/>
  <c r="CS73" i="1"/>
  <c r="CG63" i="1"/>
  <c r="IT63" i="1"/>
  <c r="HJ47" i="1"/>
  <c r="CS58" i="1"/>
  <c r="JR78" i="1"/>
  <c r="FU40" i="1"/>
  <c r="EC52" i="1"/>
  <c r="EC68" i="1"/>
  <c r="IH68" i="1"/>
  <c r="FI40" i="1"/>
  <c r="EO68" i="1"/>
  <c r="DQ58" i="1"/>
  <c r="DQ68" i="1"/>
  <c r="EC73" i="1"/>
  <c r="GX47" i="1"/>
  <c r="DE52" i="1"/>
  <c r="IT83" i="1"/>
  <c r="DQ52" i="1"/>
  <c r="IT68" i="1"/>
  <c r="HJ58" i="1"/>
  <c r="EO58" i="1"/>
  <c r="HJ68" i="1"/>
  <c r="CG68" i="1"/>
  <c r="HJ73" i="1"/>
  <c r="CS52" i="1"/>
  <c r="BU40" i="1"/>
  <c r="HV72" i="1"/>
  <c r="HV73" i="1"/>
  <c r="JR57" i="1"/>
  <c r="IH82" i="1"/>
  <c r="EC62" i="1"/>
  <c r="JR82" i="1"/>
  <c r="BI77" i="1"/>
  <c r="IT57" i="1"/>
  <c r="GX82" i="1"/>
  <c r="GX83" i="1"/>
  <c r="FU57" i="1"/>
  <c r="GX57" i="1"/>
  <c r="HV39" i="1"/>
  <c r="BI87" i="1"/>
  <c r="DQ72" i="1"/>
  <c r="BI57" i="1"/>
  <c r="IT72" i="1"/>
  <c r="IT87" i="1"/>
  <c r="BU46" i="1"/>
  <c r="BU47" i="1"/>
  <c r="CS46" i="1"/>
  <c r="FI82" i="1"/>
  <c r="GX51" i="1"/>
  <c r="EC46" i="1"/>
  <c r="BI51" i="1"/>
  <c r="JF39" i="1"/>
  <c r="CG57" i="1"/>
  <c r="DE82" i="1"/>
  <c r="DE83" i="1"/>
  <c r="BI72" i="1"/>
  <c r="IH40" i="1"/>
  <c r="JF63" i="1"/>
  <c r="FI78" i="1"/>
  <c r="HV58" i="1"/>
  <c r="IH47" i="1"/>
  <c r="FI47" i="1"/>
  <c r="DE63" i="1"/>
  <c r="HJ40" i="1"/>
  <c r="FI58" i="1"/>
  <c r="BU68" i="1"/>
  <c r="JF47" i="1"/>
  <c r="JR52" i="1"/>
  <c r="HV52" i="1"/>
  <c r="CG78" i="1"/>
  <c r="JR63" i="1"/>
  <c r="EO73" i="1"/>
  <c r="EC39" i="1"/>
  <c r="FU46" i="1"/>
  <c r="CS77" i="1"/>
  <c r="CS78" i="1"/>
  <c r="BI82" i="1"/>
  <c r="BI83" i="1"/>
  <c r="DE39" i="1"/>
  <c r="DE40" i="1"/>
  <c r="JF51" i="1"/>
  <c r="DE46" i="1"/>
  <c r="IH62" i="1"/>
  <c r="CS39" i="1"/>
  <c r="CS40" i="1"/>
  <c r="CG51" i="1"/>
  <c r="EO52" i="1"/>
  <c r="JR73" i="1"/>
  <c r="BI68" i="1"/>
  <c r="GX68" i="1"/>
  <c r="IH78" i="1"/>
  <c r="CG40" i="1"/>
  <c r="GX78" i="1"/>
  <c r="HV78" i="1"/>
  <c r="FI73" i="1"/>
  <c r="FU83" i="1"/>
  <c r="BI63" i="1"/>
  <c r="EO47" i="1"/>
  <c r="DQ47" i="1"/>
  <c r="HV47" i="1"/>
  <c r="IT47" i="1"/>
  <c r="FU63" i="1"/>
  <c r="HV83" i="1"/>
  <c r="EO40" i="1"/>
  <c r="JR68" i="1"/>
  <c r="DE58" i="1"/>
  <c r="DQ39" i="1"/>
  <c r="DQ40" i="1"/>
  <c r="CG46" i="1"/>
  <c r="CG47" i="1"/>
  <c r="IH52" i="1"/>
  <c r="BV58" i="1"/>
  <c r="JF73" i="1"/>
  <c r="EO78" i="1"/>
  <c r="JF83" i="1"/>
  <c r="FU52" i="1"/>
  <c r="BU63" i="1"/>
  <c r="IT52" i="1"/>
  <c r="EO63" i="1"/>
  <c r="HJ63" i="1"/>
  <c r="IT40" i="1"/>
  <c r="HW71" i="1"/>
  <c r="HW76" i="1"/>
  <c r="HW77" i="1" s="1"/>
  <c r="BJ45" i="1"/>
  <c r="HW86" i="1"/>
  <c r="HW87" i="1" s="1"/>
  <c r="EP71" i="1"/>
  <c r="EP72" i="1" s="1"/>
  <c r="DR61" i="1"/>
  <c r="DR62" i="1" s="1"/>
  <c r="ED61" i="1"/>
  <c r="ED62" i="1" s="1"/>
  <c r="JS56" i="1"/>
  <c r="JS57" i="1" s="1"/>
  <c r="GY71" i="1"/>
  <c r="GY72" i="1" s="1"/>
  <c r="FV71" i="1"/>
  <c r="FV72" i="1" s="1"/>
  <c r="ED38" i="1"/>
  <c r="ED39" i="1" s="1"/>
  <c r="CH61" i="1"/>
  <c r="CH63" i="1" s="1"/>
  <c r="DF72" i="1"/>
  <c r="DF71" i="1"/>
  <c r="DF73" i="1" s="1"/>
  <c r="BV71" i="1"/>
  <c r="BV73" i="1" s="1"/>
  <c r="JF87" i="1"/>
  <c r="HW61" i="1"/>
  <c r="HW62" i="1" s="1"/>
  <c r="ED66" i="1"/>
  <c r="ED67" i="1" s="1"/>
  <c r="GY61" i="1"/>
  <c r="GY62" i="1" s="1"/>
  <c r="FI88" i="1"/>
  <c r="CT56" i="1"/>
  <c r="CT57" i="1" s="1"/>
  <c r="EC87" i="1"/>
  <c r="IU66" i="1"/>
  <c r="IU67" i="1" s="1"/>
  <c r="JG66" i="1"/>
  <c r="JG67" i="1" s="1"/>
  <c r="HK38" i="1"/>
  <c r="HK39" i="1" s="1"/>
  <c r="JG56" i="1"/>
  <c r="JG57" i="1" s="1"/>
  <c r="ED81" i="1"/>
  <c r="ED82" i="1" s="1"/>
  <c r="CT86" i="1"/>
  <c r="CT87" i="1" s="1"/>
  <c r="DR71" i="1"/>
  <c r="DR72" i="1" s="1"/>
  <c r="FV66" i="1"/>
  <c r="FV67" i="1" s="1"/>
  <c r="DR66" i="1"/>
  <c r="DR67" i="1" s="1"/>
  <c r="BV50" i="1"/>
  <c r="BV51" i="1" s="1"/>
  <c r="BJ56" i="1"/>
  <c r="BJ57" i="1" s="1"/>
  <c r="BJ38" i="1"/>
  <c r="BJ39" i="1" s="1"/>
  <c r="IU71" i="1"/>
  <c r="IU72" i="1" s="1"/>
  <c r="DF66" i="1"/>
  <c r="DF67" i="1" s="1"/>
  <c r="DR81" i="1"/>
  <c r="DR82" i="1" s="1"/>
  <c r="CT45" i="1"/>
  <c r="CT46" i="1" s="1"/>
  <c r="EP81" i="1"/>
  <c r="EP82" i="1" s="1"/>
  <c r="BV86" i="1"/>
  <c r="BV88" i="1" s="1"/>
  <c r="GY50" i="1"/>
  <c r="GY51" i="1" s="1"/>
  <c r="FJ61" i="1"/>
  <c r="FJ62" i="1" s="1"/>
  <c r="GX87" i="1"/>
  <c r="ED45" i="1"/>
  <c r="ED46" i="1" s="1"/>
  <c r="BJ50" i="1"/>
  <c r="BJ52" i="1" s="1"/>
  <c r="HK71" i="1"/>
  <c r="HK72" i="1" s="1"/>
  <c r="BV81" i="1"/>
  <c r="BV83" i="1" s="1"/>
  <c r="JG38" i="1"/>
  <c r="JG40" i="1" s="1"/>
  <c r="FJ67" i="1"/>
  <c r="FJ66" i="1"/>
  <c r="FJ68" i="1" s="1"/>
  <c r="CH56" i="1"/>
  <c r="CH57" i="1" s="1"/>
  <c r="BJ71" i="1"/>
  <c r="DE87" i="1"/>
  <c r="CH50" i="1"/>
  <c r="CH52" i="1" s="1"/>
  <c r="DR86" i="1"/>
  <c r="DR87" i="1" s="1"/>
  <c r="HW56" i="1"/>
  <c r="HW57" i="1" s="1"/>
  <c r="FJ45" i="1"/>
  <c r="FJ46" i="1" s="1"/>
  <c r="JG71" i="1"/>
  <c r="JG72" i="1" s="1"/>
  <c r="CT81" i="1"/>
  <c r="JS61" i="1"/>
  <c r="JS62" i="1" s="1"/>
  <c r="DR45" i="1"/>
  <c r="DR46" i="1" s="1"/>
  <c r="HK45" i="1"/>
  <c r="HK46" i="1" s="1"/>
  <c r="BV61" i="1"/>
  <c r="BV62" i="1" s="1"/>
  <c r="ED86" i="1"/>
  <c r="ED87" i="1" s="1"/>
  <c r="HK56" i="1"/>
  <c r="HK57" i="1" s="1"/>
  <c r="DR38" i="1"/>
  <c r="DR40" i="1" s="1"/>
  <c r="FJ76" i="1"/>
  <c r="FJ78" i="1" s="1"/>
  <c r="HK67" i="1"/>
  <c r="HK66" i="1"/>
  <c r="HK68" i="1" s="1"/>
  <c r="ED50" i="1"/>
  <c r="ED52" i="1" s="1"/>
  <c r="BJ62" i="1"/>
  <c r="BJ61" i="1"/>
  <c r="BJ63" i="1" s="1"/>
  <c r="BJ86" i="1"/>
  <c r="BJ87" i="1" s="1"/>
  <c r="EP45" i="1"/>
  <c r="EP47" i="1" s="1"/>
  <c r="FJ56" i="1"/>
  <c r="FJ57" i="1" s="1"/>
  <c r="FJ38" i="1"/>
  <c r="FJ39" i="1" s="1"/>
  <c r="JS50" i="1"/>
  <c r="JS51" i="1" s="1"/>
  <c r="BJ81" i="1"/>
  <c r="GY76" i="1"/>
  <c r="GY77" i="1" s="1"/>
  <c r="GY66" i="1"/>
  <c r="GY67" i="1" s="1"/>
  <c r="JG81" i="1"/>
  <c r="JG82" i="1" s="1"/>
  <c r="HW45" i="1"/>
  <c r="HW46" i="1" s="1"/>
  <c r="GY45" i="1"/>
  <c r="GY46" i="1" s="1"/>
  <c r="BJ88" i="1"/>
  <c r="JS71" i="1"/>
  <c r="JS73" i="1" s="1"/>
  <c r="ED88" i="1"/>
  <c r="GY86" i="1"/>
  <c r="GY88" i="1" s="1"/>
  <c r="CT71" i="1"/>
  <c r="JS66" i="1"/>
  <c r="JS67" i="1" s="1"/>
  <c r="HW50" i="1"/>
  <c r="HW51" i="1" s="1"/>
  <c r="ED71" i="1"/>
  <c r="ED72" i="1" s="1"/>
  <c r="II86" i="1"/>
  <c r="II87" i="1" s="1"/>
  <c r="BV38" i="1"/>
  <c r="BV39" i="1" s="1"/>
  <c r="CT38" i="1"/>
  <c r="BV66" i="1"/>
  <c r="BV67" i="1" s="1"/>
  <c r="JG45" i="1"/>
  <c r="JG46" i="1" s="1"/>
  <c r="EP66" i="1"/>
  <c r="EP67" i="1" s="1"/>
  <c r="CT50" i="1"/>
  <c r="CT51" i="1" s="1"/>
  <c r="GY81" i="1"/>
  <c r="II81" i="1"/>
  <c r="II82" i="1" s="1"/>
  <c r="DR88" i="1"/>
  <c r="DF76" i="1"/>
  <c r="DF78" i="1" s="1"/>
  <c r="JS81" i="1"/>
  <c r="JS83" i="1" s="1"/>
  <c r="DR77" i="1"/>
  <c r="DR76" i="1"/>
  <c r="DR78" i="1" s="1"/>
  <c r="BJ76" i="1"/>
  <c r="BJ78" i="1" s="1"/>
  <c r="CH71" i="1"/>
  <c r="CH73" i="1" s="1"/>
  <c r="HV87" i="1"/>
  <c r="IU56" i="1"/>
  <c r="IU57" i="1" s="1"/>
  <c r="ED56" i="1"/>
  <c r="ED57" i="1" s="1"/>
  <c r="JG87" i="1"/>
  <c r="JG86" i="1"/>
  <c r="II88" i="1"/>
  <c r="CS88" i="1"/>
  <c r="JS46" i="1"/>
  <c r="JS45" i="1"/>
  <c r="JS47" i="1" s="1"/>
  <c r="FV45" i="1"/>
  <c r="FV47" i="1" s="1"/>
  <c r="FV56" i="1"/>
  <c r="FV58" i="1" s="1"/>
  <c r="FV86" i="1"/>
  <c r="FV88" i="1" s="1"/>
  <c r="GY56" i="1"/>
  <c r="GY58" i="1" s="1"/>
  <c r="HK50" i="1"/>
  <c r="HK51" i="1" s="1"/>
  <c r="HW38" i="1"/>
  <c r="HW40" i="1" s="1"/>
  <c r="HW66" i="1"/>
  <c r="HW68" i="1" s="1"/>
  <c r="FV77" i="1"/>
  <c r="FV76" i="1"/>
  <c r="FV78" i="1" s="1"/>
  <c r="CH66" i="1"/>
  <c r="CH68" i="1" s="1"/>
  <c r="CT61" i="1"/>
  <c r="CT63" i="1" s="1"/>
  <c r="IU76" i="1"/>
  <c r="IU78" i="1" s="1"/>
  <c r="II45" i="1"/>
  <c r="II47" i="1" s="1"/>
  <c r="JG76" i="1"/>
  <c r="JG78" i="1" s="1"/>
  <c r="IU86" i="1"/>
  <c r="IU87" i="1" s="1"/>
  <c r="JS86" i="1"/>
  <c r="JS88" i="1" s="1"/>
  <c r="II71" i="1"/>
  <c r="II73" i="1" s="1"/>
  <c r="CH81" i="1"/>
  <c r="CH83" i="1" s="1"/>
  <c r="FJ81" i="1"/>
  <c r="FJ83" i="1" s="1"/>
  <c r="BU87" i="1"/>
  <c r="BV76" i="1"/>
  <c r="BV77" i="1" s="1"/>
  <c r="JG50" i="1"/>
  <c r="JG51" i="1" s="1"/>
  <c r="II56" i="1"/>
  <c r="II57" i="1" s="1"/>
  <c r="DF45" i="1"/>
  <c r="FJ50" i="1"/>
  <c r="FJ51" i="1" s="1"/>
  <c r="JS38" i="1"/>
  <c r="JS40" i="1" s="1"/>
  <c r="II61" i="1"/>
  <c r="II63" i="1" s="1"/>
  <c r="CT66" i="1"/>
  <c r="CT68" i="1" s="1"/>
  <c r="DF86" i="1"/>
  <c r="DF88" i="1" s="1"/>
  <c r="CG87" i="1"/>
  <c r="EP86" i="1"/>
  <c r="EP88" i="1" s="1"/>
  <c r="EP61" i="1"/>
  <c r="EP62" i="1" s="1"/>
  <c r="IU45" i="1"/>
  <c r="IU46" i="1" s="1"/>
  <c r="IU38" i="1"/>
  <c r="IU39" i="1" s="1"/>
  <c r="ED76" i="1"/>
  <c r="FJ86" i="1"/>
  <c r="FJ88" i="1" s="1"/>
  <c r="CT88" i="1"/>
  <c r="EP57" i="1"/>
  <c r="EP56" i="1"/>
  <c r="EP58" i="1" s="1"/>
  <c r="EP38" i="1"/>
  <c r="EP39" i="1" s="1"/>
  <c r="JS76" i="1"/>
  <c r="JS78" i="1" s="1"/>
  <c r="II66" i="1"/>
  <c r="II67" i="1" s="1"/>
  <c r="HK61" i="1"/>
  <c r="HK63" i="1" s="1"/>
  <c r="CT76" i="1"/>
  <c r="CT78" i="1" s="1"/>
  <c r="JG61" i="1"/>
  <c r="JG63" i="1" s="1"/>
  <c r="EP76" i="1"/>
  <c r="EP78" i="1" s="1"/>
  <c r="IU51" i="1"/>
  <c r="IU50" i="1"/>
  <c r="IU52" i="1" s="1"/>
  <c r="BJ66" i="1"/>
  <c r="BJ68" i="1" s="1"/>
  <c r="DF61" i="1"/>
  <c r="DF63" i="1" s="1"/>
  <c r="FV61" i="1"/>
  <c r="FV63" i="1" s="1"/>
  <c r="DF51" i="1"/>
  <c r="DF50" i="1"/>
  <c r="DF52" i="1" s="1"/>
  <c r="EP50" i="1"/>
  <c r="EP51" i="1" s="1"/>
  <c r="FV81" i="1"/>
  <c r="FV83" i="1" s="1"/>
  <c r="FV50" i="1"/>
  <c r="FV51" i="1" s="1"/>
  <c r="FV39" i="1"/>
  <c r="FV38" i="1"/>
  <c r="FV40" i="1" s="1"/>
  <c r="DR50" i="1"/>
  <c r="DR51" i="1" s="1"/>
  <c r="FJ71" i="1"/>
  <c r="FJ73" i="1" s="1"/>
  <c r="DF38" i="1"/>
  <c r="DF40" i="1" s="1"/>
  <c r="BV45" i="1"/>
  <c r="BV47" i="1" s="1"/>
  <c r="II38" i="1"/>
  <c r="II40" i="1" s="1"/>
  <c r="CH38" i="1"/>
  <c r="CH40" i="1" s="1"/>
  <c r="II76" i="1"/>
  <c r="II78" i="1" s="1"/>
  <c r="DR56" i="1"/>
  <c r="DR58" i="1" s="1"/>
  <c r="II50" i="1"/>
  <c r="II51" i="1" s="1"/>
  <c r="CH45" i="1"/>
  <c r="CH47" i="1" s="1"/>
  <c r="JG88" i="1"/>
  <c r="IU81" i="1"/>
  <c r="IU82" i="1" s="1"/>
  <c r="IU61" i="1"/>
  <c r="IU62" i="1" s="1"/>
  <c r="CH76" i="1"/>
  <c r="CH77" i="1" s="1"/>
  <c r="HW81" i="1"/>
  <c r="HW82" i="1" s="1"/>
  <c r="DF81" i="1"/>
  <c r="DF56" i="1"/>
  <c r="DF57" i="1" s="1"/>
  <c r="CH86" i="1"/>
  <c r="CH88" i="1" s="1"/>
  <c r="FV82" i="1" l="1"/>
  <c r="JG62" i="1"/>
  <c r="CT67" i="1"/>
  <c r="HW39" i="1"/>
  <c r="DF77" i="1"/>
  <c r="FJ72" i="1"/>
  <c r="DF62" i="1"/>
  <c r="JS77" i="1"/>
  <c r="II72" i="1"/>
  <c r="CT62" i="1"/>
  <c r="FV57" i="1"/>
  <c r="CH72" i="1"/>
  <c r="JS72" i="1"/>
  <c r="EP46" i="1"/>
  <c r="BJ51" i="1"/>
  <c r="HK62" i="1"/>
  <c r="JS39" i="1"/>
  <c r="FJ82" i="1"/>
  <c r="II46" i="1"/>
  <c r="GY57" i="1"/>
  <c r="DR39" i="1"/>
  <c r="BV82" i="1"/>
  <c r="DR57" i="1"/>
  <c r="CT39" i="1"/>
  <c r="CT40" i="1"/>
  <c r="CT82" i="1"/>
  <c r="CT83" i="1"/>
  <c r="BJ72" i="1"/>
  <c r="BJ73" i="1"/>
  <c r="EP40" i="1"/>
  <c r="IU47" i="1"/>
  <c r="II58" i="1"/>
  <c r="CT47" i="1"/>
  <c r="EP73" i="1"/>
  <c r="HW52" i="1"/>
  <c r="FJ58" i="1"/>
  <c r="BV78" i="1"/>
  <c r="CH58" i="1"/>
  <c r="GY73" i="1"/>
  <c r="HK73" i="1"/>
  <c r="FV68" i="1"/>
  <c r="IU68" i="1"/>
  <c r="GY47" i="1"/>
  <c r="DR68" i="1"/>
  <c r="HK52" i="1"/>
  <c r="II68" i="1"/>
  <c r="HK47" i="1"/>
  <c r="ED40" i="1"/>
  <c r="GY52" i="1"/>
  <c r="ED58" i="1"/>
  <c r="BV52" i="1"/>
  <c r="CH39" i="1"/>
  <c r="DF82" i="1"/>
  <c r="DF83" i="1"/>
  <c r="JG77" i="1"/>
  <c r="IU77" i="1"/>
  <c r="CH67" i="1"/>
  <c r="HW67" i="1"/>
  <c r="FV87" i="1"/>
  <c r="FV46" i="1"/>
  <c r="HW72" i="1"/>
  <c r="HW73" i="1"/>
  <c r="HW83" i="1"/>
  <c r="HW78" i="1"/>
  <c r="GY68" i="1"/>
  <c r="EP52" i="1"/>
  <c r="ED47" i="1"/>
  <c r="JS63" i="1"/>
  <c r="JS52" i="1"/>
  <c r="BV68" i="1"/>
  <c r="HK40" i="1"/>
  <c r="ED83" i="1"/>
  <c r="FV73" i="1"/>
  <c r="HW58" i="1"/>
  <c r="HK58" i="1"/>
  <c r="DR52" i="1"/>
  <c r="ED73" i="1"/>
  <c r="ED68" i="1"/>
  <c r="EP63" i="1"/>
  <c r="BV63" i="1"/>
  <c r="FV52" i="1"/>
  <c r="DR63" i="1"/>
  <c r="DR83" i="1"/>
  <c r="II52" i="1"/>
  <c r="CH46" i="1"/>
  <c r="BV46" i="1"/>
  <c r="CH87" i="1"/>
  <c r="II77" i="1"/>
  <c r="II39" i="1"/>
  <c r="DF39" i="1"/>
  <c r="FV62" i="1"/>
  <c r="BJ67" i="1"/>
  <c r="EP77" i="1"/>
  <c r="CT77" i="1"/>
  <c r="DF87" i="1"/>
  <c r="II62" i="1"/>
  <c r="DF46" i="1"/>
  <c r="DF47" i="1"/>
  <c r="CH82" i="1"/>
  <c r="JS87" i="1"/>
  <c r="BJ77" i="1"/>
  <c r="JS82" i="1"/>
  <c r="CT72" i="1"/>
  <c r="CT73" i="1"/>
  <c r="BJ82" i="1"/>
  <c r="BJ83" i="1"/>
  <c r="ED51" i="1"/>
  <c r="FJ77" i="1"/>
  <c r="CH51" i="1"/>
  <c r="JG39" i="1"/>
  <c r="BV72" i="1"/>
  <c r="CH62" i="1"/>
  <c r="DF58" i="1"/>
  <c r="HW47" i="1"/>
  <c r="GY78" i="1"/>
  <c r="IU73" i="1"/>
  <c r="CH78" i="1"/>
  <c r="GY63" i="1"/>
  <c r="BJ58" i="1"/>
  <c r="II83" i="1"/>
  <c r="FJ47" i="1"/>
  <c r="BV40" i="1"/>
  <c r="IU83" i="1"/>
  <c r="EP68" i="1"/>
  <c r="CT58" i="1"/>
  <c r="IU63" i="1"/>
  <c r="DR73" i="1"/>
  <c r="HW63" i="1"/>
  <c r="DF68" i="1"/>
  <c r="BJ40" i="1"/>
  <c r="JG83" i="1"/>
  <c r="JG73" i="1"/>
  <c r="JS58" i="1"/>
  <c r="ED77" i="1"/>
  <c r="ED78" i="1"/>
  <c r="GY82" i="1"/>
  <c r="GY83" i="1"/>
  <c r="GY87" i="1"/>
  <c r="BJ46" i="1"/>
  <c r="BJ47" i="1"/>
  <c r="JS68" i="1"/>
  <c r="ED63" i="1"/>
  <c r="DR47" i="1"/>
  <c r="JG47" i="1"/>
  <c r="JG68" i="1"/>
  <c r="JG58" i="1"/>
  <c r="FJ63" i="1"/>
  <c r="FJ52" i="1"/>
  <c r="CT52" i="1"/>
  <c r="EP83" i="1"/>
  <c r="FJ40" i="1"/>
  <c r="IU40" i="1"/>
  <c r="JG52" i="1"/>
  <c r="IU58" i="1"/>
  <c r="EP87" i="1"/>
  <c r="BV87" i="1"/>
  <c r="HW88" i="1"/>
  <c r="FJ87" i="1"/>
  <c r="IU88" i="1"/>
</calcChain>
</file>

<file path=xl/sharedStrings.xml><?xml version="1.0" encoding="utf-8"?>
<sst xmlns="http://schemas.openxmlformats.org/spreadsheetml/2006/main" count="2292" uniqueCount="191">
  <si>
    <t>0.625 ppb</t>
  </si>
  <si>
    <t>Dibenzo[a,h]anthracene Results</t>
  </si>
  <si>
    <t>Fluoranthene Results</t>
  </si>
  <si>
    <t>25 ppb 023.D</t>
  </si>
  <si>
    <t>Calc. Conc.</t>
  </si>
  <si>
    <t>Internal Standard Control 1 014.D</t>
  </si>
  <si>
    <t>SW Sample 6 E2 041.D</t>
  </si>
  <si>
    <t>Final Conc.</t>
  </si>
  <si>
    <t>SW Sample 4 E2 039.D</t>
  </si>
  <si>
    <t>d10 Anthracene Results</t>
  </si>
  <si>
    <t>Cal</t>
  </si>
  <si>
    <t>1250 ppb 027.D</t>
  </si>
  <si>
    <t>2-methylthiobenzothiazole Results</t>
  </si>
  <si>
    <t>1250 ppb</t>
  </si>
  <si>
    <t>12500 ppb 030.D</t>
  </si>
  <si>
    <t>DI Blank 2 E2 033.D</t>
  </si>
  <si>
    <t>ISC1</t>
  </si>
  <si>
    <t>Accuracy</t>
  </si>
  <si>
    <t>SW6 F E2</t>
  </si>
  <si>
    <t>Blank 068.D</t>
  </si>
  <si>
    <t>2-fluorobiphenyl Results</t>
  </si>
  <si>
    <t>2-methylnapthalene Results</t>
  </si>
  <si>
    <t>500 ppb 017.D</t>
  </si>
  <si>
    <t>156.25 ppb</t>
  </si>
  <si>
    <t>DIS1 F E2</t>
  </si>
  <si>
    <t>Postive Control 1 007.D</t>
  </si>
  <si>
    <t>Retene Results</t>
  </si>
  <si>
    <t>Dibenzophene Results</t>
  </si>
  <si>
    <t>ISC3</t>
  </si>
  <si>
    <t>Pyrene Results</t>
  </si>
  <si>
    <t>12</t>
  </si>
  <si>
    <t>2500 ppb</t>
  </si>
  <si>
    <t>DI Blank 1 Filter E2 045.D</t>
  </si>
  <si>
    <t>1.25 ppb</t>
  </si>
  <si>
    <t>SW4 E2</t>
  </si>
  <si>
    <t>SW6 E2 IDUP</t>
  </si>
  <si>
    <t>DIB1 E2</t>
  </si>
  <si>
    <t>Benzo[a]pyrene Results</t>
  </si>
  <si>
    <t>DI Spike 2 E2 035.D</t>
  </si>
  <si>
    <t>d14 p-terphyl Results</t>
  </si>
  <si>
    <t>3 906 ppb 021.D</t>
  </si>
  <si>
    <t>10</t>
  </si>
  <si>
    <t>12.5 ppb</t>
  </si>
  <si>
    <t>Phenanthrene Results</t>
  </si>
  <si>
    <t>312 5 ppb 025.D</t>
  </si>
  <si>
    <t>1 25 ppb 020.D</t>
  </si>
  <si>
    <t>SW5 E2</t>
  </si>
  <si>
    <t>SW5 E2 IDUP</t>
  </si>
  <si>
    <t>PC 1</t>
  </si>
  <si>
    <t>Acenapthene Results</t>
  </si>
  <si>
    <t>SW6 E2</t>
  </si>
  <si>
    <t/>
  </si>
  <si>
    <t>Methylene Chloride</t>
  </si>
  <si>
    <t>2500 ppb 028.D</t>
  </si>
  <si>
    <t>Surrogate Control 3 012.D</t>
  </si>
  <si>
    <t>Indeno[1,2,3-cd]pyrene Results</t>
  </si>
  <si>
    <t>ISTD Resp. Ratio</t>
  </si>
  <si>
    <t>SW7 E2</t>
  </si>
  <si>
    <t>SW Sample 2 Filter E2 049.D</t>
  </si>
  <si>
    <t>d5 Nitrobenzene Results</t>
  </si>
  <si>
    <t>Anthracene Results</t>
  </si>
  <si>
    <t>SW Sample 6 Filter E2 053.D</t>
  </si>
  <si>
    <t>500 ppb 067.D</t>
  </si>
  <si>
    <t>SW Sample 5 Filter E2 052.D</t>
  </si>
  <si>
    <t>Level</t>
  </si>
  <si>
    <t>Napthalene Results</t>
  </si>
  <si>
    <t>Benzo[g,h,i]perylene Results</t>
  </si>
  <si>
    <t>SW Sample 6 E2 IDUP 060.D</t>
  </si>
  <si>
    <t>DI Blank 1 E2 032.D</t>
  </si>
  <si>
    <t>d10 Acenappthene (ISTD) Results</t>
  </si>
  <si>
    <t>SW Sample 7 E2 042.D</t>
  </si>
  <si>
    <t>RT</t>
  </si>
  <si>
    <t>ISC2</t>
  </si>
  <si>
    <t>6250 ppb</t>
  </si>
  <si>
    <t>Positive Control 3 009.D</t>
  </si>
  <si>
    <t>Blank 018.D</t>
  </si>
  <si>
    <t>SW1 E2</t>
  </si>
  <si>
    <t>12 5 ppb 022.D</t>
  </si>
  <si>
    <t>Benzo[b/k]fluoranthene Results</t>
  </si>
  <si>
    <t>Internal Standard Control 2 015.D</t>
  </si>
  <si>
    <t>1-methylnapthalene Results</t>
  </si>
  <si>
    <t>DIB2 E2 IDUP</t>
  </si>
  <si>
    <t>Acenepthylene Results</t>
  </si>
  <si>
    <t>Surrogate Control 1 010.D</t>
  </si>
  <si>
    <t>Surrogate Control 2 011.D</t>
  </si>
  <si>
    <t>DIS1 E2</t>
  </si>
  <si>
    <t>500 A</t>
  </si>
  <si>
    <t>SW2 E2</t>
  </si>
  <si>
    <t>d8 Napthalene (ISTD) Results</t>
  </si>
  <si>
    <t>11</t>
  </si>
  <si>
    <t>Fluorene Results</t>
  </si>
  <si>
    <t>DI Spike 1 Filter E2 IDUP 059.D</t>
  </si>
  <si>
    <t>Benzo[a]anthacene Results</t>
  </si>
  <si>
    <t>Blank 031.D</t>
  </si>
  <si>
    <t>SW Sample 3 Filter E2 050.D</t>
  </si>
  <si>
    <t>SW3 E2</t>
  </si>
  <si>
    <t>SW1 F E2</t>
  </si>
  <si>
    <t>Sample</t>
  </si>
  <si>
    <t>DIB1 F E2</t>
  </si>
  <si>
    <t>0 625 ppb 019.D</t>
  </si>
  <si>
    <t>SW Sample 1 Filter E2 048.D</t>
  </si>
  <si>
    <t>SW Sample 5 E2 040.D</t>
  </si>
  <si>
    <t>500 ppb 026.D</t>
  </si>
  <si>
    <t>DI Spike 1 Filter E2 046.D</t>
  </si>
  <si>
    <t>312.5 ppb</t>
  </si>
  <si>
    <t>SW Sample 4 Filter E2 051.D</t>
  </si>
  <si>
    <t>Name</t>
  </si>
  <si>
    <t>d12 Perylene (ISTD) Results</t>
  </si>
  <si>
    <t>25 ppb</t>
  </si>
  <si>
    <t>DI Spike 1 E2 034.D</t>
  </si>
  <si>
    <t>Internal Standard Control 2 016.D</t>
  </si>
  <si>
    <t>Blank 044.D</t>
  </si>
  <si>
    <t>d10 Phenanthrene (ISTD) Results</t>
  </si>
  <si>
    <t>DIS1 F E2 IDUP</t>
  </si>
  <si>
    <t>d10 Pyrene Results</t>
  </si>
  <si>
    <t>SW Sample 1 E2 036.D</t>
  </si>
  <si>
    <t>SW5 F E2</t>
  </si>
  <si>
    <t>DIB2 E2</t>
  </si>
  <si>
    <t>Acq. Date-Time</t>
  </si>
  <si>
    <t>500 ppb 055.D</t>
  </si>
  <si>
    <t>5</t>
  </si>
  <si>
    <t>4</t>
  </si>
  <si>
    <t>Area</t>
  </si>
  <si>
    <t>7</t>
  </si>
  <si>
    <t>6</t>
  </si>
  <si>
    <t>1</t>
  </si>
  <si>
    <t>3</t>
  </si>
  <si>
    <t>SW3 F E2</t>
  </si>
  <si>
    <t>2</t>
  </si>
  <si>
    <t>SW Sample 3 E2 038.D</t>
  </si>
  <si>
    <t>500 ppb 043.D</t>
  </si>
  <si>
    <t>9</t>
  </si>
  <si>
    <t>6250 ppb 029.D</t>
  </si>
  <si>
    <t>8</t>
  </si>
  <si>
    <t>SW Sample 5 E2 IDUP 058.D</t>
  </si>
  <si>
    <t>500 ppb B</t>
  </si>
  <si>
    <t>500 ppb C</t>
  </si>
  <si>
    <t>Surrogate Control 4 013.D</t>
  </si>
  <si>
    <t>SW Sample 7 Filter E2 054.D</t>
  </si>
  <si>
    <t>500 ppb D</t>
  </si>
  <si>
    <t>SC4</t>
  </si>
  <si>
    <t>SC2</t>
  </si>
  <si>
    <t>SC3</t>
  </si>
  <si>
    <t>SC1</t>
  </si>
  <si>
    <t>Type</t>
  </si>
  <si>
    <t>12500 ppb</t>
  </si>
  <si>
    <t>Chrysene Results</t>
  </si>
  <si>
    <t>SW4 F E2</t>
  </si>
  <si>
    <t>PC3</t>
  </si>
  <si>
    <t>3.906 ppb</t>
  </si>
  <si>
    <t>SW7 F E2</t>
  </si>
  <si>
    <t>d12 Chrysene (ISTD) Results</t>
  </si>
  <si>
    <t>DI Blank 2 E2 IDUP 057.D</t>
  </si>
  <si>
    <t>SW Sample 2 E2 037.D</t>
  </si>
  <si>
    <t>Blank 056.D</t>
  </si>
  <si>
    <t>D12 Benzo[a]anthracene Results</t>
  </si>
  <si>
    <t>SW2 F E2</t>
  </si>
  <si>
    <t>Data File</t>
  </si>
  <si>
    <t>DI Spike 2 Filter E2 047.D</t>
  </si>
  <si>
    <t>156 25 ppb 024.D</t>
  </si>
  <si>
    <t>DIS2 F E2</t>
  </si>
  <si>
    <t>Surrogate Average</t>
  </si>
  <si>
    <t>Corrected Conc.</t>
  </si>
  <si>
    <t>Calc Conc.
If in
Cal Range</t>
  </si>
  <si>
    <t>LOWEST
GOOD CAL (+/-) 30%</t>
  </si>
  <si>
    <t>HIGHEST
GOOD CAL (+/-) 30%</t>
  </si>
  <si>
    <t>% Recovery
vs.
Surr. Cntrol AVG</t>
  </si>
  <si>
    <t>Corrected Conc.
Using 2-fluorobiohenyl Surr</t>
  </si>
  <si>
    <t>Average</t>
  </si>
  <si>
    <t>Standard Deviation</t>
  </si>
  <si>
    <t>Relative Standard Deviation</t>
  </si>
  <si>
    <t>Conc.
If in
Cal Range</t>
  </si>
  <si>
    <t>Corrected Conc.
Using d10-Anthracene</t>
  </si>
  <si>
    <t>Corrected Conc.
Using d10-Pyrene</t>
  </si>
  <si>
    <t>Corrected Conc.
Using d14 p-terphyl</t>
  </si>
  <si>
    <t>Extract Concentration if &gt;LOQ
(ng/mL)</t>
  </si>
  <si>
    <t>Analyte
Mass in 
Sample Vial
(ng)</t>
  </si>
  <si>
    <t>Whole Water Concentration
(ng/L)</t>
  </si>
  <si>
    <t>Combined</t>
  </si>
  <si>
    <t>% Dissolved</t>
  </si>
  <si>
    <t>% Particulate</t>
  </si>
  <si>
    <t>Average % Dissolved</t>
  </si>
  <si>
    <t>Standard Devation</t>
  </si>
  <si>
    <t xml:space="preserve">Average </t>
  </si>
  <si>
    <t>Confidence</t>
  </si>
  <si>
    <r>
      <t xml:space="preserve">
</t>
    </r>
    <r>
      <rPr>
        <b/>
        <sz val="10"/>
        <color indexed="64"/>
        <rFont val="Microsoft Sans Serif"/>
        <family val="2"/>
      </rPr>
      <t>Dissolved</t>
    </r>
  </si>
  <si>
    <t>Average % Particulate</t>
  </si>
  <si>
    <r>
      <t xml:space="preserve">
</t>
    </r>
    <r>
      <rPr>
        <b/>
        <sz val="10"/>
        <color indexed="64"/>
        <rFont val="Microsoft Sans Serif"/>
        <family val="2"/>
      </rPr>
      <t>Particulate</t>
    </r>
  </si>
  <si>
    <t xml:space="preserve">
Combined</t>
  </si>
  <si>
    <t>Average Concentration</t>
  </si>
  <si>
    <t>Average Relative
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</si>
</sst>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\ AM/PM"/>
  </numFmts>
  <fonts count="11" x14ac:knownFonts="1">
    <font>
      <sz val="10"/>
      <color rgb="FF000000"/>
      <name val="Arial"/>
      <family val="2"/>
    </font>
    <font>
      <sz val="8"/>
      <color indexed="9"/>
      <name val="Microsoft Sans Serif"/>
      <family val="2"/>
    </font>
    <font>
      <sz val="8"/>
      <color indexed="64"/>
      <name val="Microsoft Sans Serif"/>
      <family val="2"/>
    </font>
    <font>
      <b/>
      <sz val="8"/>
      <color indexed="9"/>
      <name val="Microsoft Sans Serif"/>
      <family val="2"/>
    </font>
    <font>
      <b/>
      <sz val="8"/>
      <color indexed="64"/>
      <name val="Microsoft Sans Serif"/>
      <family val="2"/>
    </font>
    <font>
      <b/>
      <sz val="10"/>
      <color rgb="FF000000"/>
      <name val="Arial"/>
      <family val="2"/>
    </font>
    <font>
      <sz val="8"/>
      <color rgb="FFFF0000"/>
      <name val="Microsoft Sans Serif"/>
      <family val="2"/>
    </font>
    <font>
      <b/>
      <sz val="10"/>
      <color indexed="64"/>
      <name val="Microsoft Sans Serif"/>
      <family val="2"/>
    </font>
    <font>
      <sz val="8"/>
      <name val="Microsoft Sans Serif"/>
      <family val="2"/>
    </font>
    <font>
      <sz val="10"/>
      <name val="Arial"/>
      <family val="2"/>
    </font>
    <font>
      <b/>
      <sz val="8"/>
      <name val="Microsoft Sans Serif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10"/>
      </patternFill>
    </fill>
    <fill>
      <patternFill patternType="solid">
        <fgColor theme="9" tint="0.59999389629810485"/>
        <bgColor indexed="1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164" fontId="2" fillId="0" borderId="4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top"/>
    </xf>
    <xf numFmtId="0" fontId="2" fillId="4" borderId="4" xfId="0" applyFont="1" applyFill="1" applyBorder="1" applyAlignment="1">
      <alignment horizontal="left" vertical="top"/>
    </xf>
    <xf numFmtId="0" fontId="4" fillId="4" borderId="5" xfId="0" quotePrefix="1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left" vertical="top"/>
    </xf>
    <xf numFmtId="164" fontId="2" fillId="4" borderId="4" xfId="0" applyNumberFormat="1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right" vertical="top"/>
    </xf>
    <xf numFmtId="0" fontId="0" fillId="4" borderId="0" xfId="0" applyFill="1"/>
    <xf numFmtId="0" fontId="2" fillId="4" borderId="6" xfId="0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center" vertical="top" wrapText="1"/>
    </xf>
    <xf numFmtId="0" fontId="4" fillId="5" borderId="4" xfId="0" applyFont="1" applyFill="1" applyBorder="1" applyAlignment="1">
      <alignment horizontal="left" vertical="top"/>
    </xf>
    <xf numFmtId="164" fontId="2" fillId="5" borderId="4" xfId="0" applyNumberFormat="1" applyFont="1" applyFill="1" applyBorder="1" applyAlignment="1">
      <alignment horizontal="left" vertical="top"/>
    </xf>
    <xf numFmtId="0" fontId="2" fillId="5" borderId="4" xfId="0" applyFont="1" applyFill="1" applyBorder="1" applyAlignment="1">
      <alignment horizontal="right" vertical="top"/>
    </xf>
    <xf numFmtId="0" fontId="0" fillId="5" borderId="0" xfId="0" applyFill="1"/>
    <xf numFmtId="0" fontId="6" fillId="5" borderId="4" xfId="0" applyFont="1" applyFill="1" applyBorder="1" applyAlignment="1">
      <alignment horizontal="right" vertical="top"/>
    </xf>
    <xf numFmtId="0" fontId="2" fillId="5" borderId="6" xfId="0" applyFont="1" applyFill="1" applyBorder="1" applyAlignment="1">
      <alignment horizontal="center" vertical="top"/>
    </xf>
    <xf numFmtId="0" fontId="2" fillId="5" borderId="7" xfId="0" applyFont="1" applyFill="1" applyBorder="1" applyAlignment="1">
      <alignment horizontal="center" vertical="top"/>
    </xf>
    <xf numFmtId="0" fontId="2" fillId="6" borderId="4" xfId="0" applyFont="1" applyFill="1" applyBorder="1" applyAlignment="1">
      <alignment horizontal="left" vertical="top"/>
    </xf>
    <xf numFmtId="0" fontId="7" fillId="6" borderId="5" xfId="0" applyFont="1" applyFill="1" applyBorder="1" applyAlignment="1">
      <alignment horizontal="center" vertical="top" wrapText="1"/>
    </xf>
    <xf numFmtId="0" fontId="4" fillId="6" borderId="4" xfId="0" applyFont="1" applyFill="1" applyBorder="1" applyAlignment="1">
      <alignment horizontal="left" vertical="top"/>
    </xf>
    <xf numFmtId="164" fontId="2" fillId="6" borderId="4" xfId="0" applyNumberFormat="1" applyFont="1" applyFill="1" applyBorder="1" applyAlignment="1">
      <alignment horizontal="left" vertical="top"/>
    </xf>
    <xf numFmtId="0" fontId="2" fillId="6" borderId="4" xfId="0" applyFont="1" applyFill="1" applyBorder="1" applyAlignment="1">
      <alignment horizontal="right" vertical="top"/>
    </xf>
    <xf numFmtId="0" fontId="0" fillId="6" borderId="0" xfId="0" applyFill="1"/>
    <xf numFmtId="0" fontId="6" fillId="6" borderId="4" xfId="0" applyFont="1" applyFill="1" applyBorder="1" applyAlignment="1">
      <alignment horizontal="right" vertical="top"/>
    </xf>
    <xf numFmtId="0" fontId="2" fillId="6" borderId="6" xfId="0" applyFont="1" applyFill="1" applyBorder="1" applyAlignment="1">
      <alignment horizontal="center" vertical="top"/>
    </xf>
    <xf numFmtId="0" fontId="2" fillId="6" borderId="7" xfId="0" applyFont="1" applyFill="1" applyBorder="1" applyAlignment="1">
      <alignment horizontal="center" vertical="top"/>
    </xf>
    <xf numFmtId="0" fontId="2" fillId="7" borderId="4" xfId="0" applyFont="1" applyFill="1" applyBorder="1" applyAlignment="1">
      <alignment horizontal="left" vertical="top"/>
    </xf>
    <xf numFmtId="164" fontId="2" fillId="7" borderId="4" xfId="0" applyNumberFormat="1" applyFont="1" applyFill="1" applyBorder="1" applyAlignment="1">
      <alignment horizontal="left" vertical="top"/>
    </xf>
    <xf numFmtId="0" fontId="2" fillId="7" borderId="4" xfId="0" applyFont="1" applyFill="1" applyBorder="1" applyAlignment="1">
      <alignment horizontal="right" vertical="top"/>
    </xf>
    <xf numFmtId="0" fontId="0" fillId="7" borderId="0" xfId="0" applyFill="1"/>
    <xf numFmtId="0" fontId="6" fillId="7" borderId="4" xfId="0" applyFont="1" applyFill="1" applyBorder="1" applyAlignment="1">
      <alignment horizontal="right" vertical="top"/>
    </xf>
    <xf numFmtId="0" fontId="4" fillId="7" borderId="4" xfId="0" applyFont="1" applyFill="1" applyBorder="1" applyAlignment="1">
      <alignment horizontal="left" vertical="top"/>
    </xf>
    <xf numFmtId="0" fontId="4" fillId="7" borderId="4" xfId="0" applyFont="1" applyFill="1" applyBorder="1" applyAlignment="1">
      <alignment horizontal="left" vertical="top" wrapText="1"/>
    </xf>
    <xf numFmtId="0" fontId="2" fillId="8" borderId="4" xfId="0" applyFont="1" applyFill="1" applyBorder="1" applyAlignment="1">
      <alignment horizontal="left" vertical="top"/>
    </xf>
    <xf numFmtId="164" fontId="2" fillId="8" borderId="4" xfId="0" applyNumberFormat="1" applyFont="1" applyFill="1" applyBorder="1" applyAlignment="1">
      <alignment horizontal="left" vertical="top"/>
    </xf>
    <xf numFmtId="0" fontId="2" fillId="8" borderId="4" xfId="0" applyFont="1" applyFill="1" applyBorder="1" applyAlignment="1">
      <alignment horizontal="right" vertical="top"/>
    </xf>
    <xf numFmtId="0" fontId="0" fillId="8" borderId="0" xfId="0" applyFill="1"/>
    <xf numFmtId="0" fontId="2" fillId="8" borderId="5" xfId="0" applyFont="1" applyFill="1" applyBorder="1" applyAlignment="1">
      <alignment horizontal="left" vertical="top"/>
    </xf>
    <xf numFmtId="164" fontId="2" fillId="8" borderId="5" xfId="0" applyNumberFormat="1" applyFont="1" applyFill="1" applyBorder="1" applyAlignment="1">
      <alignment horizontal="left" vertical="top"/>
    </xf>
    <xf numFmtId="0" fontId="2" fillId="8" borderId="5" xfId="0" applyFont="1" applyFill="1" applyBorder="1" applyAlignment="1">
      <alignment horizontal="right" vertical="top"/>
    </xf>
    <xf numFmtId="0" fontId="0" fillId="8" borderId="4" xfId="0" applyFill="1" applyBorder="1"/>
    <xf numFmtId="0" fontId="5" fillId="8" borderId="4" xfId="0" applyFont="1" applyFill="1" applyBorder="1"/>
    <xf numFmtId="0" fontId="2" fillId="9" borderId="4" xfId="0" applyFont="1" applyFill="1" applyBorder="1" applyAlignment="1">
      <alignment horizontal="left" vertical="top"/>
    </xf>
    <xf numFmtId="164" fontId="2" fillId="9" borderId="4" xfId="0" applyNumberFormat="1" applyFont="1" applyFill="1" applyBorder="1" applyAlignment="1">
      <alignment horizontal="left" vertical="top"/>
    </xf>
    <xf numFmtId="0" fontId="2" fillId="9" borderId="4" xfId="0" applyFont="1" applyFill="1" applyBorder="1" applyAlignment="1">
      <alignment horizontal="right" vertical="top"/>
    </xf>
    <xf numFmtId="0" fontId="0" fillId="9" borderId="0" xfId="0" applyFill="1"/>
    <xf numFmtId="0" fontId="4" fillId="9" borderId="4" xfId="0" applyFont="1" applyFill="1" applyBorder="1" applyAlignment="1">
      <alignment horizontal="left" vertical="top"/>
    </xf>
    <xf numFmtId="0" fontId="6" fillId="9" borderId="4" xfId="0" applyFont="1" applyFill="1" applyBorder="1" applyAlignment="1">
      <alignment horizontal="right" vertical="top"/>
    </xf>
    <xf numFmtId="0" fontId="8" fillId="10" borderId="4" xfId="0" applyFont="1" applyFill="1" applyBorder="1" applyAlignment="1">
      <alignment horizontal="left" vertical="top"/>
    </xf>
    <xf numFmtId="164" fontId="8" fillId="10" borderId="4" xfId="0" applyNumberFormat="1" applyFont="1" applyFill="1" applyBorder="1" applyAlignment="1">
      <alignment horizontal="left" vertical="top"/>
    </xf>
    <xf numFmtId="0" fontId="8" fillId="10" borderId="4" xfId="0" applyFont="1" applyFill="1" applyBorder="1" applyAlignment="1">
      <alignment horizontal="right" vertical="top"/>
    </xf>
    <xf numFmtId="0" fontId="9" fillId="10" borderId="0" xfId="0" applyFont="1" applyFill="1"/>
    <xf numFmtId="0" fontId="10" fillId="10" borderId="4" xfId="0" applyFont="1" applyFill="1" applyBorder="1" applyAlignment="1">
      <alignment horizontal="left" vertical="top" wrapText="1"/>
    </xf>
    <xf numFmtId="0" fontId="10" fillId="10" borderId="4" xfId="0" applyFont="1" applyFill="1" applyBorder="1" applyAlignment="1">
      <alignment horizontal="right" vertical="top"/>
    </xf>
    <xf numFmtId="0" fontId="2" fillId="11" borderId="4" xfId="0" applyFont="1" applyFill="1" applyBorder="1" applyAlignment="1">
      <alignment horizontal="left" vertical="top"/>
    </xf>
    <xf numFmtId="164" fontId="2" fillId="11" borderId="4" xfId="0" applyNumberFormat="1" applyFont="1" applyFill="1" applyBorder="1" applyAlignment="1">
      <alignment horizontal="left" vertical="top"/>
    </xf>
    <xf numFmtId="0" fontId="2" fillId="11" borderId="4" xfId="0" applyFont="1" applyFill="1" applyBorder="1" applyAlignment="1">
      <alignment horizontal="right" vertical="top"/>
    </xf>
    <xf numFmtId="0" fontId="0" fillId="11" borderId="0" xfId="0" applyFill="1"/>
    <xf numFmtId="0" fontId="4" fillId="11" borderId="4" xfId="0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right" vertical="top"/>
    </xf>
    <xf numFmtId="0" fontId="2" fillId="12" borderId="4" xfId="0" applyFont="1" applyFill="1" applyBorder="1" applyAlignment="1">
      <alignment horizontal="left" vertical="top"/>
    </xf>
    <xf numFmtId="164" fontId="2" fillId="12" borderId="4" xfId="0" applyNumberFormat="1" applyFont="1" applyFill="1" applyBorder="1" applyAlignment="1">
      <alignment horizontal="left" vertical="top"/>
    </xf>
    <xf numFmtId="0" fontId="2" fillId="12" borderId="4" xfId="0" applyFont="1" applyFill="1" applyBorder="1" applyAlignment="1">
      <alignment horizontal="right" vertical="top"/>
    </xf>
    <xf numFmtId="0" fontId="0" fillId="12" borderId="0" xfId="0" applyFill="1"/>
    <xf numFmtId="0" fontId="4" fillId="12" borderId="4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0F0F0"/>
      <rgbColor rgb="00000000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W128"/>
  <sheetViews>
    <sheetView tabSelected="1" zoomScaleNormal="100" workbookViewId="0">
      <pane xSplit="4" ySplit="2" topLeftCell="FQ3" activePane="bottomRight" state="frozen"/>
      <selection pane="topRight" activeCell="E1" sqref="E1"/>
      <selection pane="bottomLeft" activeCell="A3" sqref="A3"/>
      <selection pane="bottomRight" activeCell="FV33" sqref="FV33"/>
    </sheetView>
  </sheetViews>
  <sheetFormatPr defaultColWidth="9.140625" defaultRowHeight="12.75" x14ac:dyDescent="0.2"/>
  <cols>
    <col min="1" max="2" width="4" customWidth="1"/>
    <col min="3" max="3" width="15.42578125" customWidth="1"/>
    <col min="4" max="4" width="25.5703125" customWidth="1"/>
    <col min="5" max="5" width="9.7109375" customWidth="1"/>
    <col min="6" max="6" width="5" customWidth="1"/>
    <col min="7" max="7" width="18.5703125" customWidth="1"/>
    <col min="8" max="8" width="5.5703125" hidden="1" customWidth="1"/>
    <col min="9" max="9" width="8.7109375" hidden="1" customWidth="1"/>
    <col min="10" max="10" width="13.7109375" hidden="1" customWidth="1"/>
    <col min="11" max="11" width="11.85546875" hidden="1" customWidth="1"/>
    <col min="12" max="12" width="5.5703125" hidden="1" customWidth="1"/>
    <col min="13" max="13" width="7.7109375" hidden="1" customWidth="1"/>
    <col min="14" max="14" width="5.5703125" hidden="1" customWidth="1"/>
    <col min="15" max="15" width="8.7109375" hidden="1" customWidth="1"/>
    <col min="16" max="16" width="13.7109375" hidden="1" customWidth="1"/>
    <col min="17" max="18" width="11.85546875" hidden="1" customWidth="1"/>
    <col min="19" max="19" width="7.85546875" hidden="1" customWidth="1"/>
    <col min="20" max="20" width="5.5703125" hidden="1" customWidth="1"/>
    <col min="21" max="21" width="7.7109375" hidden="1" customWidth="1"/>
    <col min="22" max="22" width="5.5703125" hidden="1" customWidth="1"/>
    <col min="23" max="23" width="8.7109375" hidden="1" customWidth="1"/>
    <col min="24" max="24" width="13.7109375" hidden="1" customWidth="1"/>
    <col min="25" max="26" width="11.85546875" hidden="1" customWidth="1"/>
    <col min="27" max="27" width="7.85546875" hidden="1" customWidth="1"/>
    <col min="28" max="28" width="5.5703125" hidden="1" customWidth="1"/>
    <col min="29" max="29" width="7.7109375" hidden="1" customWidth="1"/>
    <col min="30" max="30" width="6.42578125" hidden="1" customWidth="1"/>
    <col min="31" max="31" width="7.7109375" hidden="1" customWidth="1"/>
    <col min="32" max="32" width="13.7109375" hidden="1" customWidth="1"/>
    <col min="33" max="33" width="9.28515625" hidden="1" customWidth="1"/>
    <col min="34" max="34" width="9.5703125" hidden="1" customWidth="1"/>
    <col min="35" max="35" width="7.85546875" hidden="1" customWidth="1"/>
    <col min="36" max="36" width="5.5703125" hidden="1" customWidth="1"/>
    <col min="37" max="37" width="7.7109375" hidden="1" customWidth="1"/>
    <col min="38" max="38" width="6.42578125" hidden="1" customWidth="1"/>
    <col min="39" max="39" width="8.7109375" hidden="1" customWidth="1"/>
    <col min="40" max="40" width="13.7109375" hidden="1" customWidth="1"/>
    <col min="41" max="42" width="12.7109375" hidden="1" customWidth="1"/>
    <col min="43" max="43" width="10" hidden="1" customWidth="1"/>
    <col min="44" max="44" width="6.42578125" hidden="1" customWidth="1"/>
    <col min="45" max="45" width="8.7109375" hidden="1" customWidth="1"/>
    <col min="46" max="46" width="6.42578125" hidden="1" customWidth="1"/>
    <col min="47" max="47" width="7.7109375" hidden="1" customWidth="1"/>
    <col min="48" max="48" width="13.7109375" hidden="1" customWidth="1"/>
    <col min="49" max="49" width="9.28515625" hidden="1" customWidth="1"/>
    <col min="50" max="51" width="9.5703125" hidden="1" customWidth="1"/>
    <col min="52" max="52" width="7.85546875" hidden="1" customWidth="1"/>
    <col min="53" max="53" width="6.42578125" hidden="1" customWidth="1"/>
    <col min="54" max="54" width="8.7109375" hidden="1" customWidth="1"/>
    <col min="55" max="55" width="5.5703125" customWidth="1"/>
    <col min="56" max="56" width="8.7109375" customWidth="1"/>
    <col min="57" max="57" width="13.7109375" customWidth="1"/>
    <col min="58" max="63" width="11.85546875" customWidth="1"/>
    <col min="64" max="64" width="7.85546875" customWidth="1"/>
    <col min="65" max="65" width="5.5703125" customWidth="1"/>
    <col min="66" max="66" width="7.7109375" customWidth="1"/>
    <col min="67" max="67" width="5.5703125" customWidth="1"/>
    <col min="68" max="68" width="8.7109375" customWidth="1"/>
    <col min="69" max="69" width="13.7109375" customWidth="1"/>
    <col min="70" max="70" width="10.42578125" bestFit="1" customWidth="1"/>
    <col min="71" max="75" width="11.85546875" customWidth="1"/>
    <col min="76" max="76" width="7.85546875" customWidth="1"/>
    <col min="77" max="77" width="5.5703125" customWidth="1"/>
    <col min="78" max="78" width="7.7109375" customWidth="1"/>
    <col min="79" max="79" width="5.5703125" customWidth="1"/>
    <col min="80" max="80" width="8.7109375" customWidth="1"/>
    <col min="81" max="81" width="13.7109375" customWidth="1"/>
    <col min="82" max="87" width="11.85546875" customWidth="1"/>
    <col min="88" max="88" width="7.85546875" customWidth="1"/>
    <col min="89" max="89" width="5.5703125" customWidth="1"/>
    <col min="90" max="90" width="7.7109375" customWidth="1"/>
    <col min="91" max="91" width="5.5703125" customWidth="1"/>
    <col min="92" max="92" width="8.7109375" customWidth="1"/>
    <col min="93" max="93" width="13.7109375" customWidth="1"/>
    <col min="94" max="99" width="11.85546875" customWidth="1"/>
    <col min="100" max="100" width="7.85546875" customWidth="1"/>
    <col min="101" max="101" width="5.5703125" customWidth="1"/>
    <col min="102" max="102" width="7.7109375" customWidth="1"/>
    <col min="103" max="103" width="5.5703125" customWidth="1"/>
    <col min="104" max="104" width="8.7109375" customWidth="1"/>
    <col min="105" max="105" width="13.7109375" customWidth="1"/>
    <col min="106" max="111" width="11.85546875" customWidth="1"/>
    <col min="112" max="112" width="7.85546875" customWidth="1"/>
    <col min="113" max="113" width="5.5703125" customWidth="1"/>
    <col min="114" max="114" width="7.7109375" customWidth="1"/>
    <col min="115" max="115" width="5.5703125" customWidth="1"/>
    <col min="116" max="116" width="8.7109375" customWidth="1"/>
    <col min="117" max="117" width="13.7109375" customWidth="1"/>
    <col min="118" max="123" width="11.85546875" customWidth="1"/>
    <col min="124" max="124" width="7.85546875" customWidth="1"/>
    <col min="125" max="125" width="5.5703125" customWidth="1"/>
    <col min="126" max="126" width="7.7109375" customWidth="1"/>
    <col min="127" max="127" width="5.5703125" customWidth="1"/>
    <col min="128" max="128" width="8.7109375" customWidth="1"/>
    <col min="129" max="129" width="13.7109375" customWidth="1"/>
    <col min="130" max="135" width="11.85546875" customWidth="1"/>
    <col min="136" max="136" width="7.85546875" customWidth="1"/>
    <col min="137" max="137" width="5.5703125" customWidth="1"/>
    <col min="138" max="138" width="7.7109375" customWidth="1"/>
    <col min="139" max="139" width="5.5703125" customWidth="1"/>
    <col min="140" max="140" width="8.7109375" customWidth="1"/>
    <col min="141" max="141" width="13.7109375" customWidth="1"/>
    <col min="142" max="147" width="11.85546875" customWidth="1"/>
    <col min="148" max="148" width="7.85546875" customWidth="1"/>
    <col min="149" max="149" width="5.5703125" customWidth="1"/>
    <col min="150" max="150" width="7.7109375" customWidth="1"/>
    <col min="151" max="151" width="5.5703125" hidden="1" customWidth="1"/>
    <col min="152" max="152" width="8.7109375" hidden="1" customWidth="1"/>
    <col min="153" max="153" width="13.7109375" hidden="1" customWidth="1"/>
    <col min="154" max="155" width="11.85546875" hidden="1" customWidth="1"/>
    <col min="156" max="156" width="7.85546875" hidden="1" customWidth="1"/>
    <col min="157" max="157" width="5.5703125" hidden="1" customWidth="1"/>
    <col min="158" max="158" width="7.7109375" hidden="1" customWidth="1"/>
    <col min="159" max="159" width="5.5703125" customWidth="1"/>
    <col min="160" max="160" width="8.7109375" customWidth="1"/>
    <col min="161" max="161" width="13.7109375" customWidth="1"/>
    <col min="162" max="167" width="11.85546875" customWidth="1"/>
    <col min="168" max="168" width="7.85546875" customWidth="1"/>
    <col min="169" max="169" width="5.5703125" customWidth="1"/>
    <col min="170" max="170" width="7.7109375" customWidth="1"/>
    <col min="171" max="171" width="5.5703125" customWidth="1"/>
    <col min="172" max="172" width="8.7109375" customWidth="1"/>
    <col min="173" max="173" width="13.7109375" customWidth="1"/>
    <col min="174" max="174" width="9.28515625" customWidth="1"/>
    <col min="175" max="179" width="9.5703125" customWidth="1"/>
    <col min="180" max="180" width="7.85546875" customWidth="1"/>
    <col min="181" max="181" width="6.42578125" customWidth="1"/>
    <col min="182" max="182" width="8.7109375" customWidth="1"/>
    <col min="183" max="183" width="6.42578125" hidden="1" customWidth="1"/>
    <col min="184" max="184" width="6.85546875" hidden="1" customWidth="1"/>
    <col min="185" max="185" width="13.7109375" hidden="1" customWidth="1"/>
    <col min="186" max="188" width="11.85546875" hidden="1" customWidth="1"/>
    <col min="189" max="189" width="7.85546875" hidden="1" customWidth="1"/>
    <col min="190" max="190" width="5.5703125" hidden="1" customWidth="1"/>
    <col min="191" max="191" width="7.7109375" hidden="1" customWidth="1"/>
    <col min="192" max="192" width="3.28515625" hidden="1" customWidth="1"/>
    <col min="193" max="193" width="4.5703125" hidden="1" customWidth="1"/>
    <col min="194" max="194" width="13.7109375" hidden="1" customWidth="1"/>
    <col min="195" max="195" width="9.28515625" hidden="1" customWidth="1"/>
    <col min="196" max="196" width="9.5703125" hidden="1" customWidth="1"/>
    <col min="197" max="197" width="7.85546875" hidden="1" customWidth="1"/>
    <col min="198" max="198" width="5.5703125" hidden="1" customWidth="1"/>
    <col min="199" max="199" width="7.7109375" hidden="1" customWidth="1"/>
    <col min="200" max="200" width="6.42578125" customWidth="1"/>
    <col min="201" max="201" width="8.7109375" customWidth="1"/>
    <col min="202" max="202" width="13.7109375" customWidth="1"/>
    <col min="203" max="203" width="9.28515625" customWidth="1"/>
    <col min="204" max="208" width="9.5703125" customWidth="1"/>
    <col min="209" max="209" width="7.85546875" customWidth="1"/>
    <col min="210" max="210" width="6.42578125" customWidth="1"/>
    <col min="211" max="211" width="8.7109375" customWidth="1"/>
    <col min="212" max="212" width="6.42578125" customWidth="1"/>
    <col min="213" max="213" width="8.7109375" customWidth="1"/>
    <col min="214" max="214" width="13.7109375" customWidth="1"/>
    <col min="215" max="215" width="9.28515625" customWidth="1"/>
    <col min="216" max="220" width="9.5703125" customWidth="1"/>
    <col min="221" max="221" width="7.85546875" customWidth="1"/>
    <col min="222" max="222" width="6.42578125" customWidth="1"/>
    <col min="223" max="223" width="8.7109375" customWidth="1"/>
    <col min="224" max="224" width="6.42578125" customWidth="1"/>
    <col min="225" max="225" width="8.7109375" customWidth="1"/>
    <col min="226" max="226" width="13.7109375" customWidth="1"/>
    <col min="227" max="232" width="10" customWidth="1"/>
    <col min="233" max="233" width="7.85546875" customWidth="1"/>
    <col min="234" max="234" width="6.42578125" customWidth="1"/>
    <col min="235" max="235" width="8.7109375" customWidth="1"/>
    <col min="236" max="236" width="6.42578125" customWidth="1"/>
    <col min="237" max="237" width="8.7109375" customWidth="1"/>
    <col min="238" max="238" width="13.7109375" customWidth="1"/>
    <col min="239" max="244" width="10" customWidth="1"/>
    <col min="245" max="245" width="7.85546875" customWidth="1"/>
    <col min="246" max="246" width="6.42578125" customWidth="1"/>
    <col min="247" max="247" width="8.7109375" customWidth="1"/>
    <col min="248" max="248" width="6.42578125" customWidth="1"/>
    <col min="249" max="249" width="8.7109375" customWidth="1"/>
    <col min="250" max="250" width="13.7109375" customWidth="1"/>
    <col min="251" max="256" width="10" customWidth="1"/>
    <col min="257" max="257" width="7.85546875" customWidth="1"/>
    <col min="258" max="258" width="6.42578125" customWidth="1"/>
    <col min="259" max="259" width="8.7109375" customWidth="1"/>
    <col min="260" max="260" width="6.42578125" customWidth="1"/>
    <col min="261" max="261" width="8.7109375" customWidth="1"/>
    <col min="262" max="262" width="13.7109375" customWidth="1"/>
    <col min="263" max="268" width="10" customWidth="1"/>
    <col min="269" max="269" width="7.85546875" customWidth="1"/>
    <col min="270" max="270" width="6.42578125" customWidth="1"/>
    <col min="271" max="271" width="8.7109375" customWidth="1"/>
    <col min="272" max="272" width="6.42578125" customWidth="1"/>
    <col min="273" max="273" width="8.7109375" customWidth="1"/>
    <col min="274" max="274" width="13.7109375" customWidth="1"/>
    <col min="275" max="280" width="10" customWidth="1"/>
    <col min="281" max="281" width="7.85546875" customWidth="1"/>
    <col min="282" max="282" width="6.42578125" customWidth="1"/>
    <col min="283" max="283" width="8.7109375" customWidth="1"/>
  </cols>
  <sheetData>
    <row r="1" spans="1:283" ht="16.5" customHeight="1" x14ac:dyDescent="0.2">
      <c r="A1" s="12" t="s">
        <v>97</v>
      </c>
      <c r="B1" s="13"/>
      <c r="C1" s="13"/>
      <c r="D1" s="13"/>
      <c r="E1" s="13"/>
      <c r="F1" s="13"/>
      <c r="G1" s="14"/>
      <c r="H1" s="9" t="s">
        <v>59</v>
      </c>
      <c r="I1" s="10"/>
      <c r="J1" s="10"/>
      <c r="K1" s="10"/>
      <c r="L1" s="9" t="s">
        <v>88</v>
      </c>
      <c r="M1" s="11"/>
      <c r="N1" s="9" t="s">
        <v>20</v>
      </c>
      <c r="O1" s="10"/>
      <c r="P1" s="10"/>
      <c r="Q1" s="10"/>
      <c r="R1" s="10"/>
      <c r="S1" s="11"/>
      <c r="T1" s="9" t="s">
        <v>112</v>
      </c>
      <c r="U1" s="11"/>
      <c r="V1" s="9" t="s">
        <v>9</v>
      </c>
      <c r="W1" s="10"/>
      <c r="X1" s="10"/>
      <c r="Y1" s="10"/>
      <c r="Z1" s="10"/>
      <c r="AA1" s="11"/>
      <c r="AB1" s="9" t="s">
        <v>112</v>
      </c>
      <c r="AC1" s="11"/>
      <c r="AD1" s="9" t="s">
        <v>114</v>
      </c>
      <c r="AE1" s="10"/>
      <c r="AF1" s="10"/>
      <c r="AG1" s="10"/>
      <c r="AH1" s="10"/>
      <c r="AI1" s="11"/>
      <c r="AJ1" s="9" t="s">
        <v>112</v>
      </c>
      <c r="AK1" s="11"/>
      <c r="AL1" s="9" t="s">
        <v>155</v>
      </c>
      <c r="AM1" s="10"/>
      <c r="AN1" s="10"/>
      <c r="AO1" s="10"/>
      <c r="AP1" s="10"/>
      <c r="AQ1" s="11"/>
      <c r="AR1" s="9" t="s">
        <v>151</v>
      </c>
      <c r="AS1" s="11"/>
      <c r="AT1" s="9" t="s">
        <v>39</v>
      </c>
      <c r="AU1" s="10"/>
      <c r="AV1" s="10"/>
      <c r="AW1" s="10"/>
      <c r="AX1" s="10"/>
      <c r="AY1" s="10"/>
      <c r="AZ1" s="11"/>
      <c r="BA1" s="9" t="s">
        <v>151</v>
      </c>
      <c r="BB1" s="11"/>
      <c r="BC1" s="12" t="s">
        <v>65</v>
      </c>
      <c r="BD1" s="13"/>
      <c r="BE1" s="13"/>
      <c r="BF1" s="13"/>
      <c r="BG1" s="13"/>
      <c r="BH1" s="13"/>
      <c r="BI1" s="13"/>
      <c r="BJ1" s="13"/>
      <c r="BK1" s="13"/>
      <c r="BL1" s="14"/>
      <c r="BM1" s="12" t="s">
        <v>88</v>
      </c>
      <c r="BN1" s="14"/>
      <c r="BO1" s="12" t="s">
        <v>80</v>
      </c>
      <c r="BP1" s="13"/>
      <c r="BQ1" s="13"/>
      <c r="BR1" s="13"/>
      <c r="BS1" s="13"/>
      <c r="BT1" s="13"/>
      <c r="BU1" s="13"/>
      <c r="BV1" s="13"/>
      <c r="BW1" s="13"/>
      <c r="BX1" s="14"/>
      <c r="BY1" s="12" t="s">
        <v>88</v>
      </c>
      <c r="BZ1" s="14"/>
      <c r="CA1" s="12" t="s">
        <v>21</v>
      </c>
      <c r="CB1" s="13"/>
      <c r="CC1" s="13"/>
      <c r="CD1" s="13"/>
      <c r="CE1" s="13"/>
      <c r="CF1" s="13"/>
      <c r="CG1" s="13"/>
      <c r="CH1" s="13"/>
      <c r="CI1" s="13"/>
      <c r="CJ1" s="14"/>
      <c r="CK1" s="12" t="s">
        <v>88</v>
      </c>
      <c r="CL1" s="14"/>
      <c r="CM1" s="12" t="s">
        <v>82</v>
      </c>
      <c r="CN1" s="13"/>
      <c r="CO1" s="13"/>
      <c r="CP1" s="13"/>
      <c r="CQ1" s="13"/>
      <c r="CR1" s="13"/>
      <c r="CS1" s="13"/>
      <c r="CT1" s="13"/>
      <c r="CU1" s="13"/>
      <c r="CV1" s="14"/>
      <c r="CW1" s="12" t="s">
        <v>69</v>
      </c>
      <c r="CX1" s="14"/>
      <c r="CY1" s="12" t="s">
        <v>49</v>
      </c>
      <c r="CZ1" s="13"/>
      <c r="DA1" s="13"/>
      <c r="DB1" s="13"/>
      <c r="DC1" s="13"/>
      <c r="DD1" s="13"/>
      <c r="DE1" s="13"/>
      <c r="DF1" s="13"/>
      <c r="DG1" s="13"/>
      <c r="DH1" s="14"/>
      <c r="DI1" s="12" t="s">
        <v>69</v>
      </c>
      <c r="DJ1" s="14"/>
      <c r="DK1" s="12" t="s">
        <v>90</v>
      </c>
      <c r="DL1" s="13"/>
      <c r="DM1" s="13"/>
      <c r="DN1" s="13"/>
      <c r="DO1" s="13"/>
      <c r="DP1" s="13"/>
      <c r="DQ1" s="13"/>
      <c r="DR1" s="13"/>
      <c r="DS1" s="13"/>
      <c r="DT1" s="14"/>
      <c r="DU1" s="12" t="s">
        <v>69</v>
      </c>
      <c r="DV1" s="14"/>
      <c r="DW1" s="12" t="s">
        <v>43</v>
      </c>
      <c r="DX1" s="13"/>
      <c r="DY1" s="13"/>
      <c r="DZ1" s="13"/>
      <c r="EA1" s="13"/>
      <c r="EB1" s="13"/>
      <c r="EC1" s="13"/>
      <c r="ED1" s="13"/>
      <c r="EE1" s="13"/>
      <c r="EF1" s="14"/>
      <c r="EG1" s="12" t="s">
        <v>112</v>
      </c>
      <c r="EH1" s="14"/>
      <c r="EI1" s="12" t="s">
        <v>60</v>
      </c>
      <c r="EJ1" s="13"/>
      <c r="EK1" s="13"/>
      <c r="EL1" s="13"/>
      <c r="EM1" s="13"/>
      <c r="EN1" s="13"/>
      <c r="EO1" s="13"/>
      <c r="EP1" s="13"/>
      <c r="EQ1" s="13"/>
      <c r="ER1" s="14"/>
      <c r="ES1" s="12" t="s">
        <v>112</v>
      </c>
      <c r="ET1" s="14"/>
      <c r="EU1" s="12" t="s">
        <v>12</v>
      </c>
      <c r="EV1" s="13"/>
      <c r="EW1" s="13"/>
      <c r="EX1" s="13"/>
      <c r="EY1" s="13"/>
      <c r="EZ1" s="14"/>
      <c r="FA1" s="12" t="s">
        <v>112</v>
      </c>
      <c r="FB1" s="14"/>
      <c r="FC1" s="12" t="s">
        <v>2</v>
      </c>
      <c r="FD1" s="13"/>
      <c r="FE1" s="13"/>
      <c r="FF1" s="13"/>
      <c r="FG1" s="13"/>
      <c r="FH1" s="13"/>
      <c r="FI1" s="13"/>
      <c r="FJ1" s="13"/>
      <c r="FK1" s="13"/>
      <c r="FL1" s="14"/>
      <c r="FM1" s="12" t="s">
        <v>151</v>
      </c>
      <c r="FN1" s="14"/>
      <c r="FO1" s="12" t="s">
        <v>29</v>
      </c>
      <c r="FP1" s="13"/>
      <c r="FQ1" s="13"/>
      <c r="FR1" s="13"/>
      <c r="FS1" s="13"/>
      <c r="FT1" s="13"/>
      <c r="FU1" s="13"/>
      <c r="FV1" s="13"/>
      <c r="FW1" s="13"/>
      <c r="FX1" s="14"/>
      <c r="FY1" s="12" t="s">
        <v>151</v>
      </c>
      <c r="FZ1" s="14"/>
      <c r="GA1" s="12" t="s">
        <v>27</v>
      </c>
      <c r="GB1" s="13"/>
      <c r="GC1" s="13"/>
      <c r="GD1" s="13"/>
      <c r="GE1" s="13"/>
      <c r="GF1" s="13"/>
      <c r="GG1" s="14"/>
      <c r="GH1" s="12" t="s">
        <v>112</v>
      </c>
      <c r="GI1" s="14"/>
      <c r="GJ1" s="12" t="s">
        <v>26</v>
      </c>
      <c r="GK1" s="13"/>
      <c r="GL1" s="13"/>
      <c r="GM1" s="13"/>
      <c r="GN1" s="13"/>
      <c r="GO1" s="14"/>
      <c r="GP1" s="12" t="s">
        <v>112</v>
      </c>
      <c r="GQ1" s="14"/>
      <c r="GR1" s="12" t="s">
        <v>92</v>
      </c>
      <c r="GS1" s="13"/>
      <c r="GT1" s="13"/>
      <c r="GU1" s="13"/>
      <c r="GV1" s="13"/>
      <c r="GW1" s="13"/>
      <c r="GX1" s="13"/>
      <c r="GY1" s="13"/>
      <c r="GZ1" s="13"/>
      <c r="HA1" s="14"/>
      <c r="HB1" s="12" t="s">
        <v>151</v>
      </c>
      <c r="HC1" s="14"/>
      <c r="HD1" s="12" t="s">
        <v>146</v>
      </c>
      <c r="HE1" s="13"/>
      <c r="HF1" s="13"/>
      <c r="HG1" s="13"/>
      <c r="HH1" s="13"/>
      <c r="HI1" s="13"/>
      <c r="HJ1" s="13"/>
      <c r="HK1" s="13"/>
      <c r="HL1" s="13"/>
      <c r="HM1" s="14"/>
      <c r="HN1" s="12" t="s">
        <v>151</v>
      </c>
      <c r="HO1" s="14"/>
      <c r="HP1" s="12" t="s">
        <v>78</v>
      </c>
      <c r="HQ1" s="13"/>
      <c r="HR1" s="13"/>
      <c r="HS1" s="13"/>
      <c r="HT1" s="13"/>
      <c r="HU1" s="13"/>
      <c r="HV1" s="13"/>
      <c r="HW1" s="13"/>
      <c r="HX1" s="13"/>
      <c r="HY1" s="14"/>
      <c r="HZ1" s="12" t="s">
        <v>107</v>
      </c>
      <c r="IA1" s="14"/>
      <c r="IB1" s="12" t="s">
        <v>37</v>
      </c>
      <c r="IC1" s="13"/>
      <c r="ID1" s="13"/>
      <c r="IE1" s="13"/>
      <c r="IF1" s="13"/>
      <c r="IG1" s="13"/>
      <c r="IH1" s="13"/>
      <c r="II1" s="13"/>
      <c r="IJ1" s="13"/>
      <c r="IK1" s="14"/>
      <c r="IL1" s="12" t="s">
        <v>107</v>
      </c>
      <c r="IM1" s="14"/>
      <c r="IN1" s="12" t="s">
        <v>55</v>
      </c>
      <c r="IO1" s="13"/>
      <c r="IP1" s="13"/>
      <c r="IQ1" s="13"/>
      <c r="IR1" s="13"/>
      <c r="IS1" s="13"/>
      <c r="IT1" s="13"/>
      <c r="IU1" s="13"/>
      <c r="IV1" s="13"/>
      <c r="IW1" s="14"/>
      <c r="IX1" s="12" t="s">
        <v>107</v>
      </c>
      <c r="IY1" s="14"/>
      <c r="IZ1" s="12" t="s">
        <v>1</v>
      </c>
      <c r="JA1" s="13"/>
      <c r="JB1" s="13"/>
      <c r="JC1" s="13"/>
      <c r="JD1" s="13"/>
      <c r="JE1" s="13"/>
      <c r="JF1" s="13"/>
      <c r="JG1" s="13"/>
      <c r="JH1" s="13"/>
      <c r="JI1" s="14"/>
      <c r="JJ1" s="12" t="s">
        <v>107</v>
      </c>
      <c r="JK1" s="14"/>
      <c r="JL1" s="12" t="s">
        <v>66</v>
      </c>
      <c r="JM1" s="13"/>
      <c r="JN1" s="13"/>
      <c r="JO1" s="13"/>
      <c r="JP1" s="13"/>
      <c r="JQ1" s="13"/>
      <c r="JR1" s="13"/>
      <c r="JS1" s="13"/>
      <c r="JT1" s="13"/>
      <c r="JU1" s="14"/>
      <c r="JV1" s="12" t="s">
        <v>107</v>
      </c>
      <c r="JW1" s="14"/>
    </row>
    <row r="2" spans="1:283" ht="63" x14ac:dyDescent="0.2">
      <c r="A2" s="1" t="s">
        <v>51</v>
      </c>
      <c r="B2" s="1" t="s">
        <v>51</v>
      </c>
      <c r="C2" s="1" t="s">
        <v>106</v>
      </c>
      <c r="D2" s="1" t="s">
        <v>157</v>
      </c>
      <c r="E2" s="1" t="s">
        <v>144</v>
      </c>
      <c r="F2" s="1" t="s">
        <v>64</v>
      </c>
      <c r="G2" s="1" t="s">
        <v>118</v>
      </c>
      <c r="H2" s="5" t="s">
        <v>71</v>
      </c>
      <c r="I2" s="5" t="s">
        <v>122</v>
      </c>
      <c r="J2" s="5" t="s">
        <v>56</v>
      </c>
      <c r="K2" s="8" t="s">
        <v>166</v>
      </c>
      <c r="L2" s="5" t="s">
        <v>71</v>
      </c>
      <c r="M2" s="5" t="s">
        <v>122</v>
      </c>
      <c r="N2" s="5" t="s">
        <v>71</v>
      </c>
      <c r="O2" s="5" t="s">
        <v>122</v>
      </c>
      <c r="P2" s="5" t="s">
        <v>56</v>
      </c>
      <c r="Q2" s="8" t="s">
        <v>166</v>
      </c>
      <c r="R2" s="5" t="s">
        <v>4</v>
      </c>
      <c r="S2" s="5" t="s">
        <v>17</v>
      </c>
      <c r="T2" s="5" t="s">
        <v>71</v>
      </c>
      <c r="U2" s="5" t="s">
        <v>122</v>
      </c>
      <c r="V2" s="5" t="s">
        <v>71</v>
      </c>
      <c r="W2" s="5" t="s">
        <v>122</v>
      </c>
      <c r="X2" s="5" t="s">
        <v>56</v>
      </c>
      <c r="Y2" s="8" t="s">
        <v>166</v>
      </c>
      <c r="Z2" s="5" t="s">
        <v>4</v>
      </c>
      <c r="AA2" s="5" t="s">
        <v>17</v>
      </c>
      <c r="AB2" s="5" t="s">
        <v>71</v>
      </c>
      <c r="AC2" s="5" t="s">
        <v>122</v>
      </c>
      <c r="AD2" s="5" t="s">
        <v>71</v>
      </c>
      <c r="AE2" s="5" t="s">
        <v>122</v>
      </c>
      <c r="AF2" s="5" t="s">
        <v>56</v>
      </c>
      <c r="AG2" s="8" t="s">
        <v>166</v>
      </c>
      <c r="AH2" s="5" t="s">
        <v>4</v>
      </c>
      <c r="AI2" s="5" t="s">
        <v>17</v>
      </c>
      <c r="AJ2" s="5" t="s">
        <v>71</v>
      </c>
      <c r="AK2" s="5" t="s">
        <v>122</v>
      </c>
      <c r="AL2" s="5" t="s">
        <v>71</v>
      </c>
      <c r="AM2" s="5" t="s">
        <v>122</v>
      </c>
      <c r="AN2" s="5" t="s">
        <v>56</v>
      </c>
      <c r="AO2" s="8" t="s">
        <v>166</v>
      </c>
      <c r="AP2" s="5" t="s">
        <v>4</v>
      </c>
      <c r="AQ2" s="5" t="s">
        <v>17</v>
      </c>
      <c r="AR2" s="5" t="s">
        <v>71</v>
      </c>
      <c r="AS2" s="5" t="s">
        <v>122</v>
      </c>
      <c r="AT2" s="5" t="s">
        <v>71</v>
      </c>
      <c r="AU2" s="5" t="s">
        <v>122</v>
      </c>
      <c r="AV2" s="5" t="s">
        <v>56</v>
      </c>
      <c r="AW2" s="8" t="s">
        <v>166</v>
      </c>
      <c r="AX2" s="5" t="s">
        <v>162</v>
      </c>
      <c r="AY2" s="5"/>
      <c r="AZ2" s="5" t="s">
        <v>17</v>
      </c>
      <c r="BA2" s="5" t="s">
        <v>71</v>
      </c>
      <c r="BB2" s="5" t="s">
        <v>122</v>
      </c>
      <c r="BC2" s="1" t="s">
        <v>71</v>
      </c>
      <c r="BD2" s="1" t="s">
        <v>122</v>
      </c>
      <c r="BE2" s="1" t="s">
        <v>56</v>
      </c>
      <c r="BF2" s="1" t="s">
        <v>7</v>
      </c>
      <c r="BG2" s="7" t="s">
        <v>167</v>
      </c>
      <c r="BH2" s="7" t="s">
        <v>171</v>
      </c>
      <c r="BI2" s="7" t="s">
        <v>175</v>
      </c>
      <c r="BJ2" s="7" t="s">
        <v>176</v>
      </c>
      <c r="BK2" s="7" t="s">
        <v>177</v>
      </c>
      <c r="BL2" s="1" t="s">
        <v>17</v>
      </c>
      <c r="BM2" s="1" t="s">
        <v>71</v>
      </c>
      <c r="BN2" s="1" t="s">
        <v>122</v>
      </c>
      <c r="BO2" s="1" t="s">
        <v>71</v>
      </c>
      <c r="BP2" s="1" t="s">
        <v>122</v>
      </c>
      <c r="BQ2" s="1" t="s">
        <v>56</v>
      </c>
      <c r="BR2" s="1" t="s">
        <v>7</v>
      </c>
      <c r="BS2" s="7" t="s">
        <v>167</v>
      </c>
      <c r="BT2" s="7" t="s">
        <v>163</v>
      </c>
      <c r="BU2" s="7" t="s">
        <v>175</v>
      </c>
      <c r="BV2" s="7" t="s">
        <v>176</v>
      </c>
      <c r="BW2" s="7" t="s">
        <v>177</v>
      </c>
      <c r="BX2" s="1" t="s">
        <v>17</v>
      </c>
      <c r="BY2" s="1" t="s">
        <v>71</v>
      </c>
      <c r="BZ2" s="1" t="s">
        <v>122</v>
      </c>
      <c r="CA2" s="1" t="s">
        <v>71</v>
      </c>
      <c r="CB2" s="1" t="s">
        <v>122</v>
      </c>
      <c r="CC2" s="1" t="s">
        <v>56</v>
      </c>
      <c r="CD2" s="1" t="s">
        <v>7</v>
      </c>
      <c r="CE2" s="7" t="s">
        <v>167</v>
      </c>
      <c r="CF2" s="7" t="s">
        <v>163</v>
      </c>
      <c r="CG2" s="7" t="s">
        <v>175</v>
      </c>
      <c r="CH2" s="7" t="s">
        <v>176</v>
      </c>
      <c r="CI2" s="7" t="s">
        <v>177</v>
      </c>
      <c r="CJ2" s="1" t="s">
        <v>17</v>
      </c>
      <c r="CK2" s="1" t="s">
        <v>71</v>
      </c>
      <c r="CL2" s="1" t="s">
        <v>122</v>
      </c>
      <c r="CM2" s="1" t="s">
        <v>71</v>
      </c>
      <c r="CN2" s="1" t="s">
        <v>122</v>
      </c>
      <c r="CO2" s="1" t="s">
        <v>56</v>
      </c>
      <c r="CP2" s="1" t="s">
        <v>7</v>
      </c>
      <c r="CQ2" s="7" t="s">
        <v>167</v>
      </c>
      <c r="CR2" s="7" t="s">
        <v>163</v>
      </c>
      <c r="CS2" s="7" t="s">
        <v>175</v>
      </c>
      <c r="CT2" s="7" t="s">
        <v>176</v>
      </c>
      <c r="CU2" s="7" t="s">
        <v>177</v>
      </c>
      <c r="CV2" s="1" t="s">
        <v>17</v>
      </c>
      <c r="CW2" s="1" t="s">
        <v>71</v>
      </c>
      <c r="CX2" s="1" t="s">
        <v>122</v>
      </c>
      <c r="CY2" s="1" t="s">
        <v>71</v>
      </c>
      <c r="CZ2" s="1" t="s">
        <v>122</v>
      </c>
      <c r="DA2" s="1" t="s">
        <v>56</v>
      </c>
      <c r="DB2" s="1" t="s">
        <v>7</v>
      </c>
      <c r="DC2" s="7" t="s">
        <v>167</v>
      </c>
      <c r="DD2" s="7" t="s">
        <v>163</v>
      </c>
      <c r="DE2" s="7" t="s">
        <v>175</v>
      </c>
      <c r="DF2" s="7" t="s">
        <v>176</v>
      </c>
      <c r="DG2" s="7" t="s">
        <v>177</v>
      </c>
      <c r="DH2" s="1" t="s">
        <v>17</v>
      </c>
      <c r="DI2" s="1" t="s">
        <v>71</v>
      </c>
      <c r="DJ2" s="1" t="s">
        <v>122</v>
      </c>
      <c r="DK2" s="1" t="s">
        <v>71</v>
      </c>
      <c r="DL2" s="1" t="s">
        <v>122</v>
      </c>
      <c r="DM2" s="1" t="s">
        <v>56</v>
      </c>
      <c r="DN2" s="1" t="s">
        <v>7</v>
      </c>
      <c r="DO2" s="7" t="s">
        <v>172</v>
      </c>
      <c r="DP2" s="7" t="s">
        <v>163</v>
      </c>
      <c r="DQ2" s="7" t="s">
        <v>175</v>
      </c>
      <c r="DR2" s="7" t="s">
        <v>176</v>
      </c>
      <c r="DS2" s="7" t="s">
        <v>177</v>
      </c>
      <c r="DT2" s="1" t="s">
        <v>17</v>
      </c>
      <c r="DU2" s="1" t="s">
        <v>71</v>
      </c>
      <c r="DV2" s="1" t="s">
        <v>122</v>
      </c>
      <c r="DW2" s="1" t="s">
        <v>71</v>
      </c>
      <c r="DX2" s="1" t="s">
        <v>122</v>
      </c>
      <c r="DY2" s="1" t="s">
        <v>56</v>
      </c>
      <c r="DZ2" s="1" t="s">
        <v>7</v>
      </c>
      <c r="EA2" s="7" t="s">
        <v>172</v>
      </c>
      <c r="EB2" s="7" t="s">
        <v>163</v>
      </c>
      <c r="EC2" s="7" t="s">
        <v>175</v>
      </c>
      <c r="ED2" s="7" t="s">
        <v>176</v>
      </c>
      <c r="EE2" s="7" t="s">
        <v>177</v>
      </c>
      <c r="EF2" s="1" t="s">
        <v>17</v>
      </c>
      <c r="EG2" s="1" t="s">
        <v>71</v>
      </c>
      <c r="EH2" s="1" t="s">
        <v>122</v>
      </c>
      <c r="EI2" s="1" t="s">
        <v>71</v>
      </c>
      <c r="EJ2" s="1" t="s">
        <v>122</v>
      </c>
      <c r="EK2" s="1" t="s">
        <v>56</v>
      </c>
      <c r="EL2" s="1" t="s">
        <v>7</v>
      </c>
      <c r="EM2" s="7" t="s">
        <v>172</v>
      </c>
      <c r="EN2" s="7" t="s">
        <v>163</v>
      </c>
      <c r="EO2" s="7" t="s">
        <v>175</v>
      </c>
      <c r="EP2" s="7" t="s">
        <v>176</v>
      </c>
      <c r="EQ2" s="7" t="s">
        <v>177</v>
      </c>
      <c r="ER2" s="1" t="s">
        <v>17</v>
      </c>
      <c r="ES2" s="1" t="s">
        <v>71</v>
      </c>
      <c r="ET2" s="1" t="s">
        <v>122</v>
      </c>
      <c r="EU2" s="1" t="s">
        <v>71</v>
      </c>
      <c r="EV2" s="1" t="s">
        <v>122</v>
      </c>
      <c r="EW2" s="1" t="s">
        <v>56</v>
      </c>
      <c r="EX2" s="1" t="s">
        <v>7</v>
      </c>
      <c r="EY2" s="1" t="s">
        <v>4</v>
      </c>
      <c r="EZ2" s="1" t="s">
        <v>17</v>
      </c>
      <c r="FA2" s="1" t="s">
        <v>71</v>
      </c>
      <c r="FB2" s="1" t="s">
        <v>122</v>
      </c>
      <c r="FC2" s="1" t="s">
        <v>71</v>
      </c>
      <c r="FD2" s="1" t="s">
        <v>122</v>
      </c>
      <c r="FE2" s="1" t="s">
        <v>56</v>
      </c>
      <c r="FF2" s="1" t="s">
        <v>7</v>
      </c>
      <c r="FG2" s="7" t="s">
        <v>173</v>
      </c>
      <c r="FH2" s="7" t="s">
        <v>163</v>
      </c>
      <c r="FI2" s="7" t="s">
        <v>175</v>
      </c>
      <c r="FJ2" s="7" t="s">
        <v>176</v>
      </c>
      <c r="FK2" s="7" t="s">
        <v>177</v>
      </c>
      <c r="FL2" s="1" t="s">
        <v>17</v>
      </c>
      <c r="FM2" s="1" t="s">
        <v>71</v>
      </c>
      <c r="FN2" s="1" t="s">
        <v>122</v>
      </c>
      <c r="FO2" s="1" t="s">
        <v>71</v>
      </c>
      <c r="FP2" s="1" t="s">
        <v>122</v>
      </c>
      <c r="FQ2" s="1" t="s">
        <v>56</v>
      </c>
      <c r="FR2" s="1" t="s">
        <v>7</v>
      </c>
      <c r="FS2" s="7" t="s">
        <v>173</v>
      </c>
      <c r="FT2" s="7" t="s">
        <v>163</v>
      </c>
      <c r="FU2" s="7" t="s">
        <v>175</v>
      </c>
      <c r="FV2" s="7" t="s">
        <v>176</v>
      </c>
      <c r="FW2" s="7" t="s">
        <v>177</v>
      </c>
      <c r="FX2" s="1" t="s">
        <v>17</v>
      </c>
      <c r="FY2" s="1" t="s">
        <v>71</v>
      </c>
      <c r="FZ2" s="1" t="s">
        <v>122</v>
      </c>
      <c r="GA2" s="1" t="s">
        <v>71</v>
      </c>
      <c r="GB2" s="1" t="s">
        <v>122</v>
      </c>
      <c r="GC2" s="1" t="s">
        <v>56</v>
      </c>
      <c r="GD2" s="1" t="s">
        <v>7</v>
      </c>
      <c r="GE2" s="1" t="s">
        <v>162</v>
      </c>
      <c r="GF2" s="7" t="s">
        <v>163</v>
      </c>
      <c r="GG2" s="1" t="s">
        <v>17</v>
      </c>
      <c r="GH2" s="1" t="s">
        <v>71</v>
      </c>
      <c r="GI2" s="1" t="s">
        <v>122</v>
      </c>
      <c r="GJ2" s="1" t="s">
        <v>71</v>
      </c>
      <c r="GK2" s="1" t="s">
        <v>122</v>
      </c>
      <c r="GL2" s="1" t="s">
        <v>56</v>
      </c>
      <c r="GM2" s="1" t="s">
        <v>7</v>
      </c>
      <c r="GN2" s="1" t="s">
        <v>4</v>
      </c>
      <c r="GO2" s="1" t="s">
        <v>17</v>
      </c>
      <c r="GP2" s="1" t="s">
        <v>71</v>
      </c>
      <c r="GQ2" s="1" t="s">
        <v>122</v>
      </c>
      <c r="GR2" s="1" t="s">
        <v>71</v>
      </c>
      <c r="GS2" s="1" t="s">
        <v>122</v>
      </c>
      <c r="GT2" s="1" t="s">
        <v>56</v>
      </c>
      <c r="GU2" s="1" t="s">
        <v>7</v>
      </c>
      <c r="GV2" s="7" t="s">
        <v>173</v>
      </c>
      <c r="GW2" s="7" t="s">
        <v>163</v>
      </c>
      <c r="GX2" s="7" t="s">
        <v>175</v>
      </c>
      <c r="GY2" s="7" t="s">
        <v>176</v>
      </c>
      <c r="GZ2" s="7" t="s">
        <v>177</v>
      </c>
      <c r="HA2" s="1" t="s">
        <v>17</v>
      </c>
      <c r="HB2" s="1" t="s">
        <v>71</v>
      </c>
      <c r="HC2" s="1" t="s">
        <v>122</v>
      </c>
      <c r="HD2" s="1" t="s">
        <v>71</v>
      </c>
      <c r="HE2" s="1" t="s">
        <v>122</v>
      </c>
      <c r="HF2" s="1" t="s">
        <v>56</v>
      </c>
      <c r="HG2" s="1" t="s">
        <v>7</v>
      </c>
      <c r="HH2" s="7" t="s">
        <v>173</v>
      </c>
      <c r="HI2" s="7" t="s">
        <v>163</v>
      </c>
      <c r="HJ2" s="7" t="s">
        <v>175</v>
      </c>
      <c r="HK2" s="7" t="s">
        <v>176</v>
      </c>
      <c r="HL2" s="7" t="s">
        <v>177</v>
      </c>
      <c r="HM2" s="1" t="s">
        <v>17</v>
      </c>
      <c r="HN2" s="1" t="s">
        <v>71</v>
      </c>
      <c r="HO2" s="1" t="s">
        <v>122</v>
      </c>
      <c r="HP2" s="1" t="s">
        <v>71</v>
      </c>
      <c r="HQ2" s="1" t="s">
        <v>122</v>
      </c>
      <c r="HR2" s="1" t="s">
        <v>56</v>
      </c>
      <c r="HS2" s="1" t="s">
        <v>7</v>
      </c>
      <c r="HT2" s="7" t="s">
        <v>174</v>
      </c>
      <c r="HU2" s="7" t="s">
        <v>163</v>
      </c>
      <c r="HV2" s="7" t="s">
        <v>175</v>
      </c>
      <c r="HW2" s="7" t="s">
        <v>176</v>
      </c>
      <c r="HX2" s="7" t="s">
        <v>177</v>
      </c>
      <c r="HY2" s="1" t="s">
        <v>17</v>
      </c>
      <c r="HZ2" s="1" t="s">
        <v>71</v>
      </c>
      <c r="IA2" s="1" t="s">
        <v>122</v>
      </c>
      <c r="IB2" s="1" t="s">
        <v>71</v>
      </c>
      <c r="IC2" s="1" t="s">
        <v>122</v>
      </c>
      <c r="ID2" s="1" t="s">
        <v>56</v>
      </c>
      <c r="IE2" s="1" t="s">
        <v>7</v>
      </c>
      <c r="IF2" s="7" t="s">
        <v>174</v>
      </c>
      <c r="IG2" s="7" t="s">
        <v>163</v>
      </c>
      <c r="IH2" s="7" t="s">
        <v>175</v>
      </c>
      <c r="II2" s="7" t="s">
        <v>176</v>
      </c>
      <c r="IJ2" s="7" t="s">
        <v>177</v>
      </c>
      <c r="IK2" s="1" t="s">
        <v>17</v>
      </c>
      <c r="IL2" s="1" t="s">
        <v>71</v>
      </c>
      <c r="IM2" s="1" t="s">
        <v>122</v>
      </c>
      <c r="IN2" s="1" t="s">
        <v>71</v>
      </c>
      <c r="IO2" s="1" t="s">
        <v>122</v>
      </c>
      <c r="IP2" s="1" t="s">
        <v>56</v>
      </c>
      <c r="IQ2" s="1" t="s">
        <v>7</v>
      </c>
      <c r="IR2" s="7" t="s">
        <v>174</v>
      </c>
      <c r="IS2" s="7" t="s">
        <v>163</v>
      </c>
      <c r="IT2" s="7" t="s">
        <v>175</v>
      </c>
      <c r="IU2" s="7" t="s">
        <v>176</v>
      </c>
      <c r="IV2" s="7" t="s">
        <v>177</v>
      </c>
      <c r="IW2" s="1" t="s">
        <v>17</v>
      </c>
      <c r="IX2" s="1" t="s">
        <v>71</v>
      </c>
      <c r="IY2" s="1" t="s">
        <v>122</v>
      </c>
      <c r="IZ2" s="1" t="s">
        <v>71</v>
      </c>
      <c r="JA2" s="1" t="s">
        <v>122</v>
      </c>
      <c r="JB2" s="1" t="s">
        <v>56</v>
      </c>
      <c r="JC2" s="1" t="s">
        <v>7</v>
      </c>
      <c r="JD2" s="7" t="s">
        <v>174</v>
      </c>
      <c r="JE2" s="7" t="s">
        <v>163</v>
      </c>
      <c r="JF2" s="7" t="s">
        <v>175</v>
      </c>
      <c r="JG2" s="7" t="s">
        <v>176</v>
      </c>
      <c r="JH2" s="7" t="s">
        <v>177</v>
      </c>
      <c r="JI2" s="1" t="s">
        <v>17</v>
      </c>
      <c r="JJ2" s="1" t="s">
        <v>71</v>
      </c>
      <c r="JK2" s="1" t="s">
        <v>122</v>
      </c>
      <c r="JL2" s="1" t="s">
        <v>71</v>
      </c>
      <c r="JM2" s="1" t="s">
        <v>122</v>
      </c>
      <c r="JN2" s="1" t="s">
        <v>56</v>
      </c>
      <c r="JO2" s="1" t="s">
        <v>7</v>
      </c>
      <c r="JP2" s="7" t="s">
        <v>174</v>
      </c>
      <c r="JQ2" s="7" t="s">
        <v>163</v>
      </c>
      <c r="JR2" s="7" t="s">
        <v>175</v>
      </c>
      <c r="JS2" s="7" t="s">
        <v>176</v>
      </c>
      <c r="JT2" s="7" t="s">
        <v>177</v>
      </c>
      <c r="JU2" s="1" t="s">
        <v>17</v>
      </c>
      <c r="JV2" s="1" t="s">
        <v>71</v>
      </c>
      <c r="JW2" s="1" t="s">
        <v>122</v>
      </c>
    </row>
    <row r="3" spans="1:283" s="73" customFormat="1" x14ac:dyDescent="0.2">
      <c r="A3" s="70"/>
      <c r="B3" s="70"/>
      <c r="C3" s="70" t="s">
        <v>48</v>
      </c>
      <c r="D3" s="70" t="s">
        <v>25</v>
      </c>
      <c r="E3" s="70" t="s">
        <v>97</v>
      </c>
      <c r="F3" s="70" t="s">
        <v>51</v>
      </c>
      <c r="G3" s="71">
        <v>42564.257638888899</v>
      </c>
      <c r="H3" s="72">
        <v>4.2430500000000002</v>
      </c>
      <c r="I3" s="72">
        <v>162464.18784615101</v>
      </c>
      <c r="J3" s="72">
        <v>0.113099928810075</v>
      </c>
      <c r="K3" s="73">
        <f>(J3/J$12)*100</f>
        <v>1.6459887112611676E-2</v>
      </c>
      <c r="L3" s="72">
        <v>4.91655</v>
      </c>
      <c r="M3" s="72">
        <v>1436465.8718660399</v>
      </c>
      <c r="N3" s="72">
        <v>5.9903333333333304</v>
      </c>
      <c r="O3" s="72">
        <v>1016409.9919861699</v>
      </c>
      <c r="P3" s="72">
        <v>0.61112880223676702</v>
      </c>
      <c r="Q3" s="73">
        <f>(P3/P$12)*100</f>
        <v>75.340910306326307</v>
      </c>
      <c r="R3" s="72"/>
      <c r="S3" s="72" t="s">
        <v>51</v>
      </c>
      <c r="T3" s="72">
        <v>8.1766500000000004</v>
      </c>
      <c r="U3" s="72">
        <v>1663168.2032757199</v>
      </c>
      <c r="V3" s="72">
        <v>8.23325</v>
      </c>
      <c r="W3" s="72">
        <v>1306647.3127558201</v>
      </c>
      <c r="X3" s="72">
        <v>0.78563750207723304</v>
      </c>
      <c r="Y3" s="73">
        <f>(X3/X$12)*100</f>
        <v>78.556101804667833</v>
      </c>
      <c r="Z3" s="72"/>
      <c r="AA3" s="72" t="s">
        <v>51</v>
      </c>
      <c r="AB3" s="72">
        <v>8.1766500000000004</v>
      </c>
      <c r="AC3" s="72">
        <v>1663168.2032757199</v>
      </c>
      <c r="AD3" s="72">
        <v>9.6782333333333295</v>
      </c>
      <c r="AE3" s="72">
        <v>1281348.63114122</v>
      </c>
      <c r="AF3" s="72">
        <v>0.77042636374211304</v>
      </c>
      <c r="AG3" s="73">
        <f>(AF3/AF$12)*100</f>
        <v>76.545296756556652</v>
      </c>
      <c r="AH3" s="72"/>
      <c r="AI3" s="72" t="s">
        <v>51</v>
      </c>
      <c r="AJ3" s="72">
        <v>8.1766500000000004</v>
      </c>
      <c r="AK3" s="72">
        <v>1663168.2032757199</v>
      </c>
      <c r="AL3" s="72">
        <v>11.3128166666667</v>
      </c>
      <c r="AM3" s="72">
        <v>1266423.8125334801</v>
      </c>
      <c r="AN3" s="72">
        <v>0.66092605266147797</v>
      </c>
      <c r="AO3" s="73">
        <f>(AN3/AN$12)*100</f>
        <v>66.441827165721719</v>
      </c>
      <c r="AP3" s="72"/>
      <c r="AQ3" s="72" t="s">
        <v>51</v>
      </c>
      <c r="AR3" s="72">
        <v>11.362916666666701</v>
      </c>
      <c r="AS3" s="72">
        <v>1916135.40945123</v>
      </c>
      <c r="AT3" s="72">
        <v>9.8895166666666707</v>
      </c>
      <c r="AU3" s="72">
        <v>1343567.92355836</v>
      </c>
      <c r="AV3" s="72">
        <v>0.70118631331130898</v>
      </c>
      <c r="AW3" s="73">
        <f>(AV3/AV$12)*100</f>
        <v>71.363957780849901</v>
      </c>
      <c r="AX3" s="72"/>
      <c r="AY3" s="72"/>
      <c r="AZ3" s="72" t="s">
        <v>51</v>
      </c>
      <c r="BA3" s="72">
        <v>11.362916666666701</v>
      </c>
      <c r="BB3" s="72">
        <v>1916135.40945123</v>
      </c>
      <c r="BC3" s="72">
        <v>4.9356</v>
      </c>
      <c r="BD3" s="72">
        <v>491757.24803846702</v>
      </c>
      <c r="BE3" s="72">
        <v>0.34233827455966798</v>
      </c>
      <c r="BF3" s="72">
        <v>450.69673561477498</v>
      </c>
      <c r="BG3" s="72"/>
      <c r="BH3" s="72"/>
      <c r="BI3" s="72"/>
      <c r="BJ3" s="72"/>
      <c r="BK3" s="72"/>
      <c r="BL3" s="72" t="s">
        <v>51</v>
      </c>
      <c r="BM3" s="72">
        <v>4.91655</v>
      </c>
      <c r="BN3" s="72">
        <v>1436465.8718660399</v>
      </c>
      <c r="BO3" s="72">
        <v>5.6154500000000001</v>
      </c>
      <c r="BP3" s="72">
        <v>344403.20989679999</v>
      </c>
      <c r="BQ3" s="72">
        <v>0.239757321522303</v>
      </c>
      <c r="BR3" s="72">
        <v>435.99803231278003</v>
      </c>
      <c r="BS3" s="72"/>
      <c r="BT3" s="72"/>
      <c r="BU3" s="72"/>
      <c r="BV3" s="72"/>
      <c r="BW3" s="72"/>
      <c r="BX3" s="72" t="s">
        <v>51</v>
      </c>
      <c r="BY3" s="72">
        <v>4.91655</v>
      </c>
      <c r="BZ3" s="72">
        <v>1436465.8718660399</v>
      </c>
      <c r="CA3" s="72">
        <v>5.7171166666666702</v>
      </c>
      <c r="CB3" s="72">
        <v>307996.35491285397</v>
      </c>
      <c r="CC3" s="72">
        <v>0.21441258086609</v>
      </c>
      <c r="CD3" s="72">
        <v>447.85747734596299</v>
      </c>
      <c r="CE3" s="72"/>
      <c r="CF3" s="72"/>
      <c r="CG3" s="72"/>
      <c r="CH3" s="72"/>
      <c r="CI3" s="72"/>
      <c r="CJ3" s="72" t="s">
        <v>51</v>
      </c>
      <c r="CK3" s="72">
        <v>4.91655</v>
      </c>
      <c r="CL3" s="72">
        <v>1436465.8718660399</v>
      </c>
      <c r="CM3" s="72">
        <v>6.52403333333333</v>
      </c>
      <c r="CN3" s="72">
        <v>488573.12005618302</v>
      </c>
      <c r="CO3" s="72">
        <v>0.54087510596407695</v>
      </c>
      <c r="CP3" s="72">
        <v>407.51235911147</v>
      </c>
      <c r="CQ3" s="72"/>
      <c r="CR3" s="72"/>
      <c r="CS3" s="72"/>
      <c r="CT3" s="72"/>
      <c r="CU3" s="72"/>
      <c r="CV3" s="72" t="s">
        <v>51</v>
      </c>
      <c r="CW3" s="72">
        <v>6.6701666666666704</v>
      </c>
      <c r="CX3" s="72">
        <v>903301.17742307705</v>
      </c>
      <c r="CY3" s="72">
        <v>6.7019500000000001</v>
      </c>
      <c r="CZ3" s="72">
        <v>326305.47004287603</v>
      </c>
      <c r="DA3" s="72">
        <v>0.36123662649677402</v>
      </c>
      <c r="DB3" s="72">
        <v>408.49694308388598</v>
      </c>
      <c r="DC3" s="72"/>
      <c r="DD3" s="72"/>
      <c r="DE3" s="72"/>
      <c r="DF3" s="72"/>
      <c r="DG3" s="72"/>
      <c r="DH3" s="72" t="s">
        <v>51</v>
      </c>
      <c r="DI3" s="72">
        <v>6.6701666666666704</v>
      </c>
      <c r="DJ3" s="72">
        <v>903301.17742307705</v>
      </c>
      <c r="DK3" s="72">
        <v>7.22295</v>
      </c>
      <c r="DL3" s="72">
        <v>398632.50188462198</v>
      </c>
      <c r="DM3" s="72">
        <v>0.441306301649948</v>
      </c>
      <c r="DN3" s="72">
        <v>405.24051354352798</v>
      </c>
      <c r="DO3" s="72"/>
      <c r="DP3" s="72"/>
      <c r="DQ3" s="72"/>
      <c r="DR3" s="72"/>
      <c r="DS3" s="72"/>
      <c r="DT3" s="72" t="s">
        <v>51</v>
      </c>
      <c r="DU3" s="72">
        <v>6.6701666666666704</v>
      </c>
      <c r="DV3" s="72">
        <v>903301.17742307705</v>
      </c>
      <c r="DW3" s="72">
        <v>8.1992833333333301</v>
      </c>
      <c r="DX3" s="72">
        <v>601098.16808543901</v>
      </c>
      <c r="DY3" s="72">
        <v>0.36141754448018898</v>
      </c>
      <c r="DZ3" s="72">
        <v>412.39421702712099</v>
      </c>
      <c r="EA3" s="72"/>
      <c r="EB3" s="72"/>
      <c r="EC3" s="72"/>
      <c r="ED3" s="72"/>
      <c r="EE3" s="72"/>
      <c r="EF3" s="72" t="s">
        <v>51</v>
      </c>
      <c r="EG3" s="72">
        <v>8.1766500000000004</v>
      </c>
      <c r="EH3" s="72">
        <v>1663168.2032757199</v>
      </c>
      <c r="EI3" s="72">
        <v>8.2521166666666694</v>
      </c>
      <c r="EJ3" s="72">
        <v>576621.44683721801</v>
      </c>
      <c r="EK3" s="72">
        <v>0.346700619757835</v>
      </c>
      <c r="EL3" s="72">
        <v>479.29194464192699</v>
      </c>
      <c r="EM3" s="72"/>
      <c r="EN3" s="72"/>
      <c r="EO3" s="72"/>
      <c r="EP3" s="72"/>
      <c r="EQ3" s="72"/>
      <c r="ER3" s="72" t="s">
        <v>51</v>
      </c>
      <c r="ES3" s="72">
        <v>8.1766500000000004</v>
      </c>
      <c r="ET3" s="72">
        <v>1663168.2032757199</v>
      </c>
      <c r="EU3" s="72">
        <v>8.4709333333333294</v>
      </c>
      <c r="EV3" s="72">
        <v>501.04903846154201</v>
      </c>
      <c r="EW3" s="72">
        <v>3.0126179509366098E-4</v>
      </c>
      <c r="EX3" s="72">
        <v>3920.6458680981</v>
      </c>
      <c r="EY3" s="72">
        <v>3920.6458680981</v>
      </c>
      <c r="EZ3" s="72" t="s">
        <v>51</v>
      </c>
      <c r="FA3" s="72">
        <v>8.1766500000000004</v>
      </c>
      <c r="FB3" s="72">
        <v>1663168.2032757199</v>
      </c>
      <c r="FC3" s="72">
        <v>9.4367666666666707</v>
      </c>
      <c r="FD3" s="72">
        <v>603209.03536460095</v>
      </c>
      <c r="FE3" s="72">
        <v>0.314805014504355</v>
      </c>
      <c r="FF3" s="72">
        <v>392.59838735785098</v>
      </c>
      <c r="FG3" s="72"/>
      <c r="FH3" s="72"/>
      <c r="FI3" s="72"/>
      <c r="FJ3" s="72"/>
      <c r="FK3" s="72"/>
      <c r="FL3" s="72" t="s">
        <v>51</v>
      </c>
      <c r="FM3" s="72">
        <v>11.362916666666701</v>
      </c>
      <c r="FN3" s="72">
        <v>1916135.40945123</v>
      </c>
      <c r="FO3" s="72">
        <v>9.6971000000000007</v>
      </c>
      <c r="FP3" s="72">
        <v>652434.57670812297</v>
      </c>
      <c r="FQ3" s="72">
        <v>0.340495026337924</v>
      </c>
      <c r="FR3" s="72">
        <v>406.39167126718399</v>
      </c>
      <c r="FS3" s="72"/>
      <c r="FT3" s="72"/>
      <c r="FU3" s="72"/>
      <c r="FV3" s="72"/>
      <c r="FW3" s="72"/>
      <c r="FX3" s="72" t="s">
        <v>51</v>
      </c>
      <c r="FY3" s="72">
        <v>11.362916666666701</v>
      </c>
      <c r="FZ3" s="72">
        <v>1916135.40945123</v>
      </c>
      <c r="GA3" s="72">
        <v>9.6744500000000002</v>
      </c>
      <c r="GB3" s="72">
        <v>10319.8247692308</v>
      </c>
      <c r="GC3" s="72">
        <v>6.2049194717078201E-3</v>
      </c>
      <c r="GD3" s="72">
        <v>32365.137524487702</v>
      </c>
      <c r="GE3" s="72">
        <v>32365.137524487702</v>
      </c>
      <c r="GF3" s="72"/>
      <c r="GG3" s="72" t="s">
        <v>51</v>
      </c>
      <c r="GH3" s="72">
        <v>8.1766500000000004</v>
      </c>
      <c r="GI3" s="72">
        <v>1663168.2032757199</v>
      </c>
      <c r="GJ3" s="72" t="s">
        <v>51</v>
      </c>
      <c r="GK3" s="72" t="s">
        <v>51</v>
      </c>
      <c r="GL3" s="72" t="s">
        <v>51</v>
      </c>
      <c r="GM3" s="72" t="s">
        <v>51</v>
      </c>
      <c r="GN3" s="72" t="s">
        <v>51</v>
      </c>
      <c r="GO3" s="72" t="s">
        <v>51</v>
      </c>
      <c r="GP3" s="72">
        <v>8.1766500000000004</v>
      </c>
      <c r="GQ3" s="72">
        <v>1663168.2032757199</v>
      </c>
      <c r="GR3" s="72">
        <v>11.346216666666701</v>
      </c>
      <c r="GS3" s="72">
        <v>554224.87450827297</v>
      </c>
      <c r="GT3" s="72">
        <v>0.28924097523306103</v>
      </c>
      <c r="GU3" s="72">
        <v>351.13764012065798</v>
      </c>
      <c r="GV3" s="72"/>
      <c r="GW3" s="72"/>
      <c r="GX3" s="72"/>
      <c r="GY3" s="72"/>
      <c r="GZ3" s="72"/>
      <c r="HA3" s="72" t="s">
        <v>51</v>
      </c>
      <c r="HB3" s="72">
        <v>11.362916666666701</v>
      </c>
      <c r="HC3" s="72">
        <v>1916135.40945123</v>
      </c>
      <c r="HD3" s="72">
        <v>11.406333333333301</v>
      </c>
      <c r="HE3" s="72">
        <v>578240.97368190996</v>
      </c>
      <c r="HF3" s="72">
        <v>0.30177458797001999</v>
      </c>
      <c r="HG3" s="72">
        <v>362.24346992716698</v>
      </c>
      <c r="HH3" s="72"/>
      <c r="HI3" s="72"/>
      <c r="HJ3" s="72"/>
      <c r="HK3" s="72"/>
      <c r="HL3" s="72"/>
      <c r="HM3" s="72" t="s">
        <v>51</v>
      </c>
      <c r="HN3" s="72">
        <v>11.362916666666701</v>
      </c>
      <c r="HO3" s="72">
        <v>1916135.40945123</v>
      </c>
      <c r="HP3" s="72">
        <v>13.2701666666667</v>
      </c>
      <c r="HQ3" s="72">
        <v>1039186.90885668</v>
      </c>
      <c r="HR3" s="72">
        <v>0.675037889792652</v>
      </c>
      <c r="HS3" s="72">
        <v>484.59894371280802</v>
      </c>
      <c r="HT3" s="72"/>
      <c r="HU3" s="72"/>
      <c r="HV3" s="72"/>
      <c r="HW3" s="72"/>
      <c r="HX3" s="72"/>
      <c r="HY3" s="72" t="s">
        <v>51</v>
      </c>
      <c r="HZ3" s="72">
        <v>13.9115</v>
      </c>
      <c r="IA3" s="72">
        <v>1539449.7472962299</v>
      </c>
      <c r="IB3" s="72">
        <v>13.8112833333333</v>
      </c>
      <c r="IC3" s="72">
        <v>414902.12678902602</v>
      </c>
      <c r="ID3" s="72">
        <v>0.26951326441004497</v>
      </c>
      <c r="IE3" s="72">
        <v>452.535592345758</v>
      </c>
      <c r="IF3" s="72"/>
      <c r="IG3" s="72"/>
      <c r="IH3" s="72"/>
      <c r="II3" s="72"/>
      <c r="IJ3" s="72"/>
      <c r="IK3" s="72" t="s">
        <v>51</v>
      </c>
      <c r="IL3" s="72">
        <v>13.9115</v>
      </c>
      <c r="IM3" s="72">
        <v>1539449.7472962299</v>
      </c>
      <c r="IN3" s="72">
        <v>15.6283666666667</v>
      </c>
      <c r="IO3" s="72">
        <v>576647.14706600597</v>
      </c>
      <c r="IP3" s="72">
        <v>0.37458003944512303</v>
      </c>
      <c r="IQ3" s="72">
        <v>487.86597584905701</v>
      </c>
      <c r="IR3" s="72"/>
      <c r="IS3" s="72"/>
      <c r="IT3" s="72"/>
      <c r="IU3" s="72"/>
      <c r="IV3" s="72"/>
      <c r="IW3" s="72" t="s">
        <v>51</v>
      </c>
      <c r="IX3" s="72">
        <v>13.9115</v>
      </c>
      <c r="IY3" s="72">
        <v>1539449.7472962299</v>
      </c>
      <c r="IZ3" s="72">
        <v>15.678466666666701</v>
      </c>
      <c r="JA3" s="72">
        <v>488002.64250410802</v>
      </c>
      <c r="JB3" s="72">
        <v>0.316998098418736</v>
      </c>
      <c r="JC3" s="72">
        <v>452.69642117191199</v>
      </c>
      <c r="JD3" s="72"/>
      <c r="JE3" s="72"/>
      <c r="JF3" s="72"/>
      <c r="JG3" s="72"/>
      <c r="JH3" s="72"/>
      <c r="JI3" s="72" t="s">
        <v>51</v>
      </c>
      <c r="JJ3" s="72">
        <v>13.9115</v>
      </c>
      <c r="JK3" s="72">
        <v>1539449.7472962299</v>
      </c>
      <c r="JL3" s="72">
        <v>16.042549999999999</v>
      </c>
      <c r="JM3" s="72">
        <v>519829.85558072099</v>
      </c>
      <c r="JN3" s="72">
        <v>0.33767250700694201</v>
      </c>
      <c r="JO3" s="72">
        <v>482.82202338512099</v>
      </c>
      <c r="JP3" s="72"/>
      <c r="JQ3" s="72"/>
      <c r="JR3" s="72"/>
      <c r="JS3" s="72"/>
      <c r="JT3" s="72"/>
      <c r="JU3" s="72" t="s">
        <v>51</v>
      </c>
      <c r="JV3" s="72">
        <v>13.9115</v>
      </c>
      <c r="JW3" s="72">
        <v>1539449.7472962299</v>
      </c>
    </row>
    <row r="4" spans="1:283" s="73" customFormat="1" x14ac:dyDescent="0.2">
      <c r="A4" s="70"/>
      <c r="B4" s="70"/>
      <c r="C4" s="70" t="s">
        <v>148</v>
      </c>
      <c r="D4" s="70" t="s">
        <v>74</v>
      </c>
      <c r="E4" s="70" t="s">
        <v>97</v>
      </c>
      <c r="F4" s="70" t="s">
        <v>51</v>
      </c>
      <c r="G4" s="71">
        <v>42564.2722222222</v>
      </c>
      <c r="H4" s="72">
        <v>4.2430833333333302</v>
      </c>
      <c r="I4" s="72">
        <v>446257.41842307203</v>
      </c>
      <c r="J4" s="72">
        <v>0.10454684550804801</v>
      </c>
      <c r="K4" s="73">
        <f>(J4/J$12)*100</f>
        <v>1.5215122530553094E-2</v>
      </c>
      <c r="L4" s="72">
        <v>4.91658333333333</v>
      </c>
      <c r="M4" s="72">
        <v>4268492.4280065103</v>
      </c>
      <c r="N4" s="72">
        <v>5.9903500000000003</v>
      </c>
      <c r="O4" s="72">
        <v>2685316.4396636002</v>
      </c>
      <c r="P4" s="72">
        <v>0.54108510726618197</v>
      </c>
      <c r="Q4" s="73">
        <f>(P4/P$12)*100</f>
        <v>66.70581452784586</v>
      </c>
      <c r="R4" s="72"/>
      <c r="S4" s="72" t="s">
        <v>51</v>
      </c>
      <c r="T4" s="72">
        <v>8.1766833333333295</v>
      </c>
      <c r="U4" s="72">
        <v>4962835.6123698996</v>
      </c>
      <c r="V4" s="72">
        <v>8.2332666666666707</v>
      </c>
      <c r="W4" s="72">
        <v>3636109.2979152799</v>
      </c>
      <c r="X4" s="72">
        <v>0.73266768878103705</v>
      </c>
      <c r="Y4" s="73">
        <f>(X4/X$12)*100</f>
        <v>73.25963615114668</v>
      </c>
      <c r="Z4" s="72"/>
      <c r="AA4" s="72" t="s">
        <v>51</v>
      </c>
      <c r="AB4" s="72">
        <v>8.1766833333333295</v>
      </c>
      <c r="AC4" s="72">
        <v>4962835.6123698996</v>
      </c>
      <c r="AD4" s="72">
        <v>9.6744833333333293</v>
      </c>
      <c r="AE4" s="72">
        <v>3619957.4233268001</v>
      </c>
      <c r="AF4" s="72">
        <v>0.72941312307504702</v>
      </c>
      <c r="AG4" s="73">
        <f>(AF4/AF$12)*100</f>
        <v>72.470448301786604</v>
      </c>
      <c r="AH4" s="72"/>
      <c r="AI4" s="72" t="s">
        <v>51</v>
      </c>
      <c r="AJ4" s="72">
        <v>8.1766833333333295</v>
      </c>
      <c r="AK4" s="72">
        <v>4962835.6123698996</v>
      </c>
      <c r="AL4" s="72">
        <v>11.3095</v>
      </c>
      <c r="AM4" s="72">
        <v>4073699.0416299398</v>
      </c>
      <c r="AN4" s="72">
        <v>0.64806214110774296</v>
      </c>
      <c r="AO4" s="73">
        <f>(AN4/AN$12)*100</f>
        <v>65.14863894188548</v>
      </c>
      <c r="AP4" s="72"/>
      <c r="AQ4" s="72" t="s">
        <v>51</v>
      </c>
      <c r="AR4" s="72">
        <v>11.3596</v>
      </c>
      <c r="AS4" s="72">
        <v>6285969.7909010705</v>
      </c>
      <c r="AT4" s="72">
        <v>9.8857666666666706</v>
      </c>
      <c r="AU4" s="72">
        <v>3869413.74178212</v>
      </c>
      <c r="AV4" s="72">
        <v>0.61556352806262105</v>
      </c>
      <c r="AW4" s="73">
        <f>(AV4/AV$12)*100</f>
        <v>62.649610801214429</v>
      </c>
      <c r="AX4" s="72"/>
      <c r="AY4" s="72"/>
      <c r="AZ4" s="72" t="s">
        <v>51</v>
      </c>
      <c r="BA4" s="72">
        <v>11.3596</v>
      </c>
      <c r="BB4" s="72">
        <v>6285969.7909010705</v>
      </c>
      <c r="BC4" s="72">
        <v>4.93563333333333</v>
      </c>
      <c r="BD4" s="72">
        <v>1013676.68292306</v>
      </c>
      <c r="BE4" s="72">
        <v>0.23747885231612501</v>
      </c>
      <c r="BF4" s="72">
        <v>312.316351997818</v>
      </c>
      <c r="BG4" s="72"/>
      <c r="BH4" s="72"/>
      <c r="BI4" s="72"/>
      <c r="BJ4" s="72"/>
      <c r="BK4" s="72"/>
      <c r="BL4" s="72" t="s">
        <v>51</v>
      </c>
      <c r="BM4" s="72">
        <v>4.91658333333333</v>
      </c>
      <c r="BN4" s="72">
        <v>4268492.4280065103</v>
      </c>
      <c r="BO4" s="72">
        <v>5.6154833333333301</v>
      </c>
      <c r="BP4" s="72">
        <v>729159.77102067496</v>
      </c>
      <c r="BQ4" s="72">
        <v>0.17082372367267101</v>
      </c>
      <c r="BR4" s="72">
        <v>310.48055535861698</v>
      </c>
      <c r="BS4" s="72"/>
      <c r="BT4" s="72"/>
      <c r="BU4" s="72"/>
      <c r="BV4" s="72"/>
      <c r="BW4" s="72"/>
      <c r="BX4" s="72" t="s">
        <v>51</v>
      </c>
      <c r="BY4" s="72">
        <v>4.91658333333333</v>
      </c>
      <c r="BZ4" s="72">
        <v>4268492.4280065103</v>
      </c>
      <c r="CA4" s="72">
        <v>5.7171500000000002</v>
      </c>
      <c r="CB4" s="72">
        <v>636859.93514688394</v>
      </c>
      <c r="CC4" s="72">
        <v>0.149200202621494</v>
      </c>
      <c r="CD4" s="72">
        <v>311.49322737883699</v>
      </c>
      <c r="CE4" s="72"/>
      <c r="CF4" s="72"/>
      <c r="CG4" s="72"/>
      <c r="CH4" s="72"/>
      <c r="CI4" s="72"/>
      <c r="CJ4" s="72" t="s">
        <v>51</v>
      </c>
      <c r="CK4" s="72">
        <v>4.91658333333333</v>
      </c>
      <c r="CL4" s="72">
        <v>4268492.4280065103</v>
      </c>
      <c r="CM4" s="72">
        <v>6.5240666666666698</v>
      </c>
      <c r="CN4" s="72">
        <v>1045457.97430763</v>
      </c>
      <c r="CO4" s="72">
        <v>0.38983977308045498</v>
      </c>
      <c r="CP4" s="72">
        <v>293.68021473430201</v>
      </c>
      <c r="CQ4" s="72"/>
      <c r="CR4" s="72"/>
      <c r="CS4" s="72"/>
      <c r="CT4" s="72"/>
      <c r="CU4" s="72"/>
      <c r="CV4" s="72" t="s">
        <v>51</v>
      </c>
      <c r="CW4" s="72">
        <v>6.6702000000000004</v>
      </c>
      <c r="CX4" s="72">
        <v>2681763.2435156102</v>
      </c>
      <c r="CY4" s="72">
        <v>6.70196666666667</v>
      </c>
      <c r="CZ4" s="72">
        <v>677288.13552145602</v>
      </c>
      <c r="DA4" s="72">
        <v>0.25255329200260701</v>
      </c>
      <c r="DB4" s="72">
        <v>285.49362461165202</v>
      </c>
      <c r="DC4" s="72"/>
      <c r="DD4" s="72"/>
      <c r="DE4" s="72"/>
      <c r="DF4" s="72"/>
      <c r="DG4" s="72"/>
      <c r="DH4" s="72" t="s">
        <v>51</v>
      </c>
      <c r="DI4" s="72">
        <v>6.6702000000000004</v>
      </c>
      <c r="DJ4" s="72">
        <v>2681763.2435156102</v>
      </c>
      <c r="DK4" s="72">
        <v>7.22298333333333</v>
      </c>
      <c r="DL4" s="72">
        <v>830596.44243793201</v>
      </c>
      <c r="DM4" s="72">
        <v>0.309720272453685</v>
      </c>
      <c r="DN4" s="72">
        <v>284.34347803599798</v>
      </c>
      <c r="DO4" s="72"/>
      <c r="DP4" s="72"/>
      <c r="DQ4" s="72"/>
      <c r="DR4" s="72"/>
      <c r="DS4" s="72"/>
      <c r="DT4" s="72" t="s">
        <v>51</v>
      </c>
      <c r="DU4" s="72">
        <v>6.6702000000000004</v>
      </c>
      <c r="DV4" s="72">
        <v>2681763.2435156102</v>
      </c>
      <c r="DW4" s="72">
        <v>8.1993166666666699</v>
      </c>
      <c r="DX4" s="72">
        <v>1273728.72575062</v>
      </c>
      <c r="DY4" s="72">
        <v>0.25665341857704199</v>
      </c>
      <c r="DZ4" s="72">
        <v>292.69226800970603</v>
      </c>
      <c r="EA4" s="72"/>
      <c r="EB4" s="72"/>
      <c r="EC4" s="72"/>
      <c r="ED4" s="72"/>
      <c r="EE4" s="72"/>
      <c r="EF4" s="72" t="s">
        <v>51</v>
      </c>
      <c r="EG4" s="72">
        <v>8.1766833333333295</v>
      </c>
      <c r="EH4" s="72">
        <v>4962835.6123698996</v>
      </c>
      <c r="EI4" s="72">
        <v>8.2521333333333295</v>
      </c>
      <c r="EJ4" s="72">
        <v>1267362.31613619</v>
      </c>
      <c r="EK4" s="72">
        <v>0.25537060163292202</v>
      </c>
      <c r="EL4" s="72">
        <v>352.88142044179</v>
      </c>
      <c r="EM4" s="72"/>
      <c r="EN4" s="72"/>
      <c r="EO4" s="72"/>
      <c r="EP4" s="72"/>
      <c r="EQ4" s="72"/>
      <c r="ER4" s="72" t="s">
        <v>51</v>
      </c>
      <c r="ES4" s="72">
        <v>8.1766833333333295</v>
      </c>
      <c r="ET4" s="72">
        <v>4962835.6123698996</v>
      </c>
      <c r="EU4" s="72">
        <v>8.9010666666666705</v>
      </c>
      <c r="EV4" s="72">
        <v>3057.47609428334</v>
      </c>
      <c r="EW4" s="72">
        <v>6.1607442460164495E-4</v>
      </c>
      <c r="EX4" s="72">
        <v>3241.3219153035602</v>
      </c>
      <c r="EY4" s="72">
        <v>3241.3219153035602</v>
      </c>
      <c r="EZ4" s="72" t="s">
        <v>51</v>
      </c>
      <c r="FA4" s="72">
        <v>8.1766833333333295</v>
      </c>
      <c r="FB4" s="72">
        <v>4962835.6123698996</v>
      </c>
      <c r="FC4" s="72">
        <v>9.4330333333333307</v>
      </c>
      <c r="FD4" s="72">
        <v>1340213.1457819401</v>
      </c>
      <c r="FE4" s="72">
        <v>0.21320706117962901</v>
      </c>
      <c r="FF4" s="72">
        <v>265.97340864931698</v>
      </c>
      <c r="FG4" s="72"/>
      <c r="FH4" s="72"/>
      <c r="FI4" s="72"/>
      <c r="FJ4" s="72"/>
      <c r="FK4" s="72"/>
      <c r="FL4" s="72" t="s">
        <v>51</v>
      </c>
      <c r="FM4" s="72">
        <v>11.3596</v>
      </c>
      <c r="FN4" s="72">
        <v>6285969.7909010705</v>
      </c>
      <c r="FO4" s="72">
        <v>9.6971166666666697</v>
      </c>
      <c r="FP4" s="72">
        <v>1451574.5180379399</v>
      </c>
      <c r="FQ4" s="72">
        <v>0.23092292300530801</v>
      </c>
      <c r="FR4" s="72">
        <v>275.70556653341202</v>
      </c>
      <c r="FS4" s="72"/>
      <c r="FT4" s="72"/>
      <c r="FU4" s="72"/>
      <c r="FV4" s="72"/>
      <c r="FW4" s="72"/>
      <c r="FX4" s="72" t="s">
        <v>51</v>
      </c>
      <c r="FY4" s="72">
        <v>11.3596</v>
      </c>
      <c r="FZ4" s="72">
        <v>6285969.7909010705</v>
      </c>
      <c r="GA4" s="72">
        <v>9.8857666666666706</v>
      </c>
      <c r="GB4" s="72">
        <v>39078.6666398538</v>
      </c>
      <c r="GC4" s="72">
        <v>7.8742617511750705E-3</v>
      </c>
      <c r="GD4" s="72">
        <v>41097.350033643503</v>
      </c>
      <c r="GE4" s="72">
        <v>41097.350033643503</v>
      </c>
      <c r="GF4" s="72"/>
      <c r="GG4" s="72" t="s">
        <v>51</v>
      </c>
      <c r="GH4" s="72">
        <v>8.1766833333333295</v>
      </c>
      <c r="GI4" s="72">
        <v>4962835.6123698996</v>
      </c>
      <c r="GJ4" s="72" t="s">
        <v>51</v>
      </c>
      <c r="GK4" s="72" t="s">
        <v>51</v>
      </c>
      <c r="GL4" s="72" t="s">
        <v>51</v>
      </c>
      <c r="GM4" s="72" t="s">
        <v>51</v>
      </c>
      <c r="GN4" s="72" t="s">
        <v>51</v>
      </c>
      <c r="GO4" s="72" t="s">
        <v>51</v>
      </c>
      <c r="GP4" s="72">
        <v>8.1766833333333295</v>
      </c>
      <c r="GQ4" s="72">
        <v>4962835.6123698996</v>
      </c>
      <c r="GR4" s="72">
        <v>11.3462333333333</v>
      </c>
      <c r="GS4" s="72">
        <v>1376358.4461561299</v>
      </c>
      <c r="GT4" s="72">
        <v>0.21895721614004601</v>
      </c>
      <c r="GU4" s="72">
        <v>265.51373925072397</v>
      </c>
      <c r="GV4" s="72"/>
      <c r="GW4" s="72"/>
      <c r="GX4" s="72"/>
      <c r="GY4" s="72"/>
      <c r="GZ4" s="72"/>
      <c r="HA4" s="72" t="s">
        <v>51</v>
      </c>
      <c r="HB4" s="72">
        <v>11.3596</v>
      </c>
      <c r="HC4" s="72">
        <v>6285969.7909010705</v>
      </c>
      <c r="HD4" s="72">
        <v>11.4030166666667</v>
      </c>
      <c r="HE4" s="72">
        <v>1395144.3255363</v>
      </c>
      <c r="HF4" s="72">
        <v>0.221945757288838</v>
      </c>
      <c r="HG4" s="72">
        <v>266.50091496807403</v>
      </c>
      <c r="HH4" s="72"/>
      <c r="HI4" s="72"/>
      <c r="HJ4" s="72"/>
      <c r="HK4" s="72"/>
      <c r="HL4" s="72"/>
      <c r="HM4" s="72" t="s">
        <v>51</v>
      </c>
      <c r="HN4" s="72">
        <v>11.3596</v>
      </c>
      <c r="HO4" s="72">
        <v>6285969.7909010705</v>
      </c>
      <c r="HP4" s="72">
        <v>13.2167666666667</v>
      </c>
      <c r="HQ4" s="72">
        <v>2611624.2968493602</v>
      </c>
      <c r="HR4" s="72">
        <v>0.47305023041141098</v>
      </c>
      <c r="HS4" s="72">
        <v>339.47266651862799</v>
      </c>
      <c r="HT4" s="72"/>
      <c r="HU4" s="72"/>
      <c r="HV4" s="72"/>
      <c r="HW4" s="72"/>
      <c r="HX4" s="72"/>
      <c r="HY4" s="72" t="s">
        <v>51</v>
      </c>
      <c r="HZ4" s="72">
        <v>13.911516666666699</v>
      </c>
      <c r="IA4" s="72">
        <v>5520818.1477430798</v>
      </c>
      <c r="IB4" s="72">
        <v>13.807983333333301</v>
      </c>
      <c r="IC4" s="72">
        <v>1124475.7162790101</v>
      </c>
      <c r="ID4" s="72">
        <v>0.20367918054658199</v>
      </c>
      <c r="IE4" s="72">
        <v>342.08885949402401</v>
      </c>
      <c r="IF4" s="72"/>
      <c r="IG4" s="72"/>
      <c r="IH4" s="72"/>
      <c r="II4" s="72"/>
      <c r="IJ4" s="72"/>
      <c r="IK4" s="72" t="s">
        <v>51</v>
      </c>
      <c r="IL4" s="72">
        <v>13.911516666666699</v>
      </c>
      <c r="IM4" s="72">
        <v>5520818.1477430798</v>
      </c>
      <c r="IN4" s="72">
        <v>15.62505</v>
      </c>
      <c r="IO4" s="72">
        <v>1487934.5900723101</v>
      </c>
      <c r="IP4" s="72">
        <v>0.269513421788867</v>
      </c>
      <c r="IQ4" s="72">
        <v>351.05136259799298</v>
      </c>
      <c r="IR4" s="72"/>
      <c r="IS4" s="72"/>
      <c r="IT4" s="72"/>
      <c r="IU4" s="72"/>
      <c r="IV4" s="72"/>
      <c r="IW4" s="72" t="s">
        <v>51</v>
      </c>
      <c r="IX4" s="72">
        <v>13.911516666666699</v>
      </c>
      <c r="IY4" s="72">
        <v>5520818.1477430798</v>
      </c>
      <c r="IZ4" s="72">
        <v>15.67515</v>
      </c>
      <c r="JA4" s="72">
        <v>1259024.1504556399</v>
      </c>
      <c r="JB4" s="72">
        <v>0.22805028471555999</v>
      </c>
      <c r="JC4" s="72">
        <v>325.78701973877099</v>
      </c>
      <c r="JD4" s="72"/>
      <c r="JE4" s="72"/>
      <c r="JF4" s="72"/>
      <c r="JG4" s="72"/>
      <c r="JH4" s="72"/>
      <c r="JI4" s="72" t="s">
        <v>51</v>
      </c>
      <c r="JJ4" s="72">
        <v>13.911516666666699</v>
      </c>
      <c r="JK4" s="72">
        <v>5520818.1477430798</v>
      </c>
      <c r="JL4" s="72">
        <v>16.0392333333333</v>
      </c>
      <c r="JM4" s="72">
        <v>1313838.1012077299</v>
      </c>
      <c r="JN4" s="72">
        <v>0.23797887668964901</v>
      </c>
      <c r="JO4" s="72">
        <v>340.13899195514102</v>
      </c>
      <c r="JP4" s="72"/>
      <c r="JQ4" s="72"/>
      <c r="JR4" s="72"/>
      <c r="JS4" s="72"/>
      <c r="JT4" s="72"/>
      <c r="JU4" s="72" t="s">
        <v>51</v>
      </c>
      <c r="JV4" s="72">
        <v>13.911516666666699</v>
      </c>
      <c r="JW4" s="72">
        <v>5520818.1477430798</v>
      </c>
    </row>
    <row r="5" spans="1:283" s="73" customFormat="1" x14ac:dyDescent="0.2">
      <c r="A5" s="70"/>
      <c r="B5" s="70"/>
      <c r="C5" s="70"/>
      <c r="D5" s="74" t="s">
        <v>168</v>
      </c>
      <c r="E5" s="70"/>
      <c r="F5" s="70"/>
      <c r="G5" s="71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>
        <f>AVERAGE(BF3:BF4)</f>
        <v>381.50654380629646</v>
      </c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>
        <f>AVERAGE(BR3:BR4)</f>
        <v>373.2392938356985</v>
      </c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>
        <f>AVERAGE(CD3:CD4)</f>
        <v>379.67535236239996</v>
      </c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>
        <f>AVERAGE(CP3:CP4)</f>
        <v>350.59628692288601</v>
      </c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>
        <f>AVERAGE(DB3:DB4)</f>
        <v>346.99528384776897</v>
      </c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>
        <f>AVERAGE(DN3:DN4)</f>
        <v>344.79199578976295</v>
      </c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>
        <f>AVERAGE(DZ3:DZ4)</f>
        <v>352.54324251841354</v>
      </c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>
        <f>AVERAGE(EL3:EL4)</f>
        <v>416.08668254185852</v>
      </c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>
        <f>AVERAGE(FF3:FF4)</f>
        <v>329.28589800358395</v>
      </c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>
        <f>AVERAGE(FR3:FR4)</f>
        <v>341.04861890029804</v>
      </c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>
        <f>AVERAGE(GU3:GU4)</f>
        <v>308.32568968569097</v>
      </c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>
        <f>AVERAGE(HG3:HG4)</f>
        <v>314.37219244762048</v>
      </c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>
        <f>AVERAGE(HS3:HS4)</f>
        <v>412.03580511571801</v>
      </c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>
        <f>AVERAGE(IE3:IE4)</f>
        <v>397.31222591989103</v>
      </c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>
        <f>AVERAGE(IQ3:IQ4)</f>
        <v>419.45866922352502</v>
      </c>
      <c r="IR5" s="72"/>
      <c r="IS5" s="72"/>
      <c r="IT5" s="72"/>
      <c r="IU5" s="72"/>
      <c r="IV5" s="72"/>
      <c r="IW5" s="72"/>
      <c r="IX5" s="72"/>
      <c r="IY5" s="72"/>
      <c r="IZ5" s="72"/>
      <c r="JA5" s="72"/>
      <c r="JB5" s="72"/>
      <c r="JC5" s="72">
        <v>381.50654380629646</v>
      </c>
      <c r="JD5" s="72"/>
      <c r="JE5" s="72"/>
      <c r="JF5" s="72"/>
      <c r="JG5" s="72"/>
      <c r="JH5" s="72"/>
      <c r="JI5" s="72"/>
      <c r="JJ5" s="72"/>
      <c r="JK5" s="72"/>
      <c r="JL5" s="72"/>
      <c r="JM5" s="72"/>
      <c r="JN5" s="72"/>
      <c r="JO5" s="72">
        <v>381.50654380629646</v>
      </c>
      <c r="JP5" s="72"/>
      <c r="JQ5" s="72"/>
      <c r="JR5" s="72"/>
      <c r="JS5" s="72"/>
      <c r="JT5" s="72"/>
      <c r="JU5" s="72"/>
      <c r="JV5" s="72"/>
      <c r="JW5" s="72"/>
    </row>
    <row r="6" spans="1:283" s="73" customFormat="1" x14ac:dyDescent="0.2">
      <c r="A6" s="70"/>
      <c r="B6" s="70"/>
      <c r="C6" s="70"/>
      <c r="D6" s="74" t="s">
        <v>169</v>
      </c>
      <c r="E6" s="70"/>
      <c r="F6" s="70"/>
      <c r="G6" s="71"/>
      <c r="H6" s="72"/>
      <c r="I6" s="72"/>
      <c r="J6" s="72"/>
      <c r="K6" s="75"/>
      <c r="L6" s="72"/>
      <c r="M6" s="72"/>
      <c r="N6" s="72"/>
      <c r="O6" s="72"/>
      <c r="P6" s="72"/>
      <c r="Q6" s="75"/>
      <c r="R6" s="72"/>
      <c r="S6" s="72"/>
      <c r="T6" s="72"/>
      <c r="U6" s="72"/>
      <c r="V6" s="72"/>
      <c r="W6" s="72"/>
      <c r="X6" s="72"/>
      <c r="Y6" s="75"/>
      <c r="Z6" s="72"/>
      <c r="AA6" s="72"/>
      <c r="AB6" s="72"/>
      <c r="AC6" s="72"/>
      <c r="AD6" s="72"/>
      <c r="AE6" s="72"/>
      <c r="AF6" s="72"/>
      <c r="AG6" s="75"/>
      <c r="AH6" s="72"/>
      <c r="AI6" s="72"/>
      <c r="AJ6" s="72"/>
      <c r="AK6" s="72"/>
      <c r="AL6" s="72"/>
      <c r="AM6" s="72"/>
      <c r="AN6" s="72"/>
      <c r="AO6" s="75"/>
      <c r="AP6" s="72"/>
      <c r="AQ6" s="72"/>
      <c r="AR6" s="72"/>
      <c r="AS6" s="72"/>
      <c r="AT6" s="72"/>
      <c r="AU6" s="72"/>
      <c r="AV6" s="72"/>
      <c r="AW6" s="75"/>
      <c r="AX6" s="72"/>
      <c r="AY6" s="72"/>
      <c r="AZ6" s="72"/>
      <c r="BA6" s="72"/>
      <c r="BB6" s="72"/>
      <c r="BC6" s="72"/>
      <c r="BD6" s="72"/>
      <c r="BE6" s="72"/>
      <c r="BF6" s="72">
        <f>_xlfn.STDEV.P(BF3:BF4)</f>
        <v>69.190191808478701</v>
      </c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>
        <f>_xlfn.STDEV.P(BR3:BR4)</f>
        <v>62.75873847708165</v>
      </c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>
        <f>_xlfn.STDEV.P(CD3:CD4)</f>
        <v>68.182124983563199</v>
      </c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>
        <f>_xlfn.STDEV.P(CP3:CP4)</f>
        <v>56.916072188584131</v>
      </c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>
        <f>_xlfn.STDEV.P(DB3:DB4)</f>
        <v>61.501659236117071</v>
      </c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>
        <f>_xlfn.STDEV.P(DN3:DN4)</f>
        <v>60.448517753765145</v>
      </c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>
        <f>_xlfn.STDEV.P(DZ3:DZ4)</f>
        <v>59.85097450870736</v>
      </c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>
        <f>_xlfn.STDEV.P(EL3:EL4)</f>
        <v>63.20526210006831</v>
      </c>
      <c r="EM6" s="72"/>
      <c r="EN6" s="72"/>
      <c r="EO6" s="72"/>
      <c r="EP6" s="72"/>
      <c r="EQ6" s="72"/>
      <c r="ER6" s="72"/>
      <c r="ES6" s="72"/>
      <c r="ET6" s="72"/>
      <c r="EU6" s="72"/>
      <c r="EV6" s="72"/>
      <c r="EW6" s="72"/>
      <c r="EX6" s="72"/>
      <c r="EY6" s="72"/>
      <c r="EZ6" s="72"/>
      <c r="FA6" s="72"/>
      <c r="FB6" s="72"/>
      <c r="FC6" s="72"/>
      <c r="FD6" s="72"/>
      <c r="FE6" s="72"/>
      <c r="FF6" s="72">
        <f>_xlfn.STDEV.P(FF3:FF4)</f>
        <v>63.312489354267036</v>
      </c>
      <c r="FG6" s="72"/>
      <c r="FH6" s="72"/>
      <c r="FI6" s="72"/>
      <c r="FJ6" s="72"/>
      <c r="FK6" s="72"/>
      <c r="FL6" s="72"/>
      <c r="FM6" s="72"/>
      <c r="FN6" s="72"/>
      <c r="FO6" s="72"/>
      <c r="FP6" s="72"/>
      <c r="FQ6" s="72"/>
      <c r="FR6" s="72">
        <f>_xlfn.STDEV.P(FR3:FR4)</f>
        <v>65.343052366885829</v>
      </c>
      <c r="FS6" s="72"/>
      <c r="FT6" s="72"/>
      <c r="FU6" s="72"/>
      <c r="FV6" s="72"/>
      <c r="FW6" s="72"/>
      <c r="FX6" s="72"/>
      <c r="FY6" s="72"/>
      <c r="FZ6" s="72"/>
      <c r="GA6" s="72"/>
      <c r="GB6" s="72"/>
      <c r="GC6" s="72"/>
      <c r="GD6" s="72"/>
      <c r="GE6" s="72"/>
      <c r="GF6" s="72"/>
      <c r="GG6" s="72"/>
      <c r="GH6" s="72"/>
      <c r="GI6" s="72"/>
      <c r="GJ6" s="72"/>
      <c r="GK6" s="72"/>
      <c r="GL6" s="72"/>
      <c r="GM6" s="72"/>
      <c r="GN6" s="72"/>
      <c r="GO6" s="72"/>
      <c r="GP6" s="72"/>
      <c r="GQ6" s="72"/>
      <c r="GR6" s="72"/>
      <c r="GS6" s="72"/>
      <c r="GT6" s="72"/>
      <c r="GU6" s="72">
        <f>_xlfn.STDEV.P(GU3:GU4)</f>
        <v>42.811950434967031</v>
      </c>
      <c r="GV6" s="72"/>
      <c r="GW6" s="72"/>
      <c r="GX6" s="72"/>
      <c r="GY6" s="72"/>
      <c r="GZ6" s="72"/>
      <c r="HA6" s="72"/>
      <c r="HB6" s="72"/>
      <c r="HC6" s="72"/>
      <c r="HD6" s="72"/>
      <c r="HE6" s="72"/>
      <c r="HF6" s="72"/>
      <c r="HG6" s="72">
        <f>_xlfn.STDEV.P(HG3:HG4)</f>
        <v>47.87127747954672</v>
      </c>
      <c r="HH6" s="72"/>
      <c r="HI6" s="72"/>
      <c r="HJ6" s="72"/>
      <c r="HK6" s="72"/>
      <c r="HL6" s="72"/>
      <c r="HM6" s="72"/>
      <c r="HN6" s="72"/>
      <c r="HO6" s="72"/>
      <c r="HP6" s="72"/>
      <c r="HQ6" s="72"/>
      <c r="HR6" s="72"/>
      <c r="HS6" s="72">
        <f>_xlfn.STDEV.P(HS3:HS4)</f>
        <v>72.563138597090145</v>
      </c>
      <c r="HT6" s="72"/>
      <c r="HU6" s="72"/>
      <c r="HV6" s="72"/>
      <c r="HW6" s="72"/>
      <c r="HX6" s="72"/>
      <c r="HY6" s="72"/>
      <c r="HZ6" s="72"/>
      <c r="IA6" s="72"/>
      <c r="IB6" s="72"/>
      <c r="IC6" s="72"/>
      <c r="ID6" s="72"/>
      <c r="IE6" s="72">
        <f>_xlfn.STDEV.P(IE3:IE4)</f>
        <v>55.223366425866857</v>
      </c>
      <c r="IF6" s="72"/>
      <c r="IG6" s="72"/>
      <c r="IH6" s="72"/>
      <c r="II6" s="72"/>
      <c r="IJ6" s="72"/>
      <c r="IK6" s="72"/>
      <c r="IL6" s="72"/>
      <c r="IM6" s="72"/>
      <c r="IN6" s="72"/>
      <c r="IO6" s="72"/>
      <c r="IP6" s="72"/>
      <c r="IQ6" s="72">
        <f>_xlfn.STDEV.P(IQ3:IQ4)</f>
        <v>68.407306625531774</v>
      </c>
      <c r="IR6" s="72"/>
      <c r="IS6" s="72"/>
      <c r="IT6" s="72"/>
      <c r="IU6" s="72"/>
      <c r="IV6" s="72"/>
      <c r="IW6" s="72"/>
      <c r="IX6" s="72"/>
      <c r="IY6" s="72"/>
      <c r="IZ6" s="72"/>
      <c r="JA6" s="72"/>
      <c r="JB6" s="72"/>
      <c r="JC6" s="72">
        <v>61.501659236117071</v>
      </c>
      <c r="JD6" s="72"/>
      <c r="JE6" s="72"/>
      <c r="JF6" s="72"/>
      <c r="JG6" s="72"/>
      <c r="JH6" s="72"/>
      <c r="JI6" s="72"/>
      <c r="JJ6" s="72"/>
      <c r="JK6" s="72"/>
      <c r="JL6" s="72"/>
      <c r="JM6" s="72"/>
      <c r="JN6" s="72"/>
      <c r="JO6" s="72">
        <v>61.501659236117071</v>
      </c>
      <c r="JP6" s="72"/>
      <c r="JQ6" s="72"/>
      <c r="JR6" s="72"/>
      <c r="JS6" s="72"/>
      <c r="JT6" s="72"/>
      <c r="JU6" s="72"/>
      <c r="JV6" s="72"/>
      <c r="JW6" s="72"/>
    </row>
    <row r="7" spans="1:283" s="73" customFormat="1" x14ac:dyDescent="0.2">
      <c r="A7" s="70"/>
      <c r="B7" s="70"/>
      <c r="C7" s="70"/>
      <c r="D7" s="74" t="s">
        <v>170</v>
      </c>
      <c r="E7" s="70"/>
      <c r="F7" s="70"/>
      <c r="G7" s="71"/>
      <c r="H7" s="72"/>
      <c r="I7" s="72"/>
      <c r="J7" s="72"/>
      <c r="K7" s="75"/>
      <c r="L7" s="72"/>
      <c r="M7" s="72"/>
      <c r="N7" s="72"/>
      <c r="O7" s="72"/>
      <c r="P7" s="72"/>
      <c r="Q7" s="75"/>
      <c r="R7" s="72"/>
      <c r="S7" s="72"/>
      <c r="T7" s="72"/>
      <c r="U7" s="72"/>
      <c r="V7" s="72"/>
      <c r="W7" s="72"/>
      <c r="X7" s="72"/>
      <c r="Y7" s="75"/>
      <c r="Z7" s="72"/>
      <c r="AA7" s="72"/>
      <c r="AB7" s="72"/>
      <c r="AC7" s="72"/>
      <c r="AD7" s="72"/>
      <c r="AE7" s="72"/>
      <c r="AF7" s="72"/>
      <c r="AG7" s="75"/>
      <c r="AH7" s="72"/>
      <c r="AI7" s="72"/>
      <c r="AJ7" s="72"/>
      <c r="AK7" s="72"/>
      <c r="AL7" s="72"/>
      <c r="AM7" s="72"/>
      <c r="AN7" s="72"/>
      <c r="AO7" s="75"/>
      <c r="AP7" s="72"/>
      <c r="AQ7" s="72"/>
      <c r="AR7" s="72"/>
      <c r="AS7" s="72"/>
      <c r="AT7" s="72"/>
      <c r="AU7" s="72"/>
      <c r="AV7" s="72"/>
      <c r="AW7" s="75"/>
      <c r="AX7" s="72"/>
      <c r="AY7" s="72"/>
      <c r="AZ7" s="72"/>
      <c r="BA7" s="72"/>
      <c r="BB7" s="72"/>
      <c r="BC7" s="72"/>
      <c r="BD7" s="72"/>
      <c r="BE7" s="72"/>
      <c r="BF7" s="72">
        <f>(BF6/BF5)*100</f>
        <v>18.136043255816041</v>
      </c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>
        <f>(BR6/BR5)*100</f>
        <v>16.814611835780696</v>
      </c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>
        <f>(CD6/CD5)*100</f>
        <v>17.958006638914867</v>
      </c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>
        <f>(CP6/CP5)*100</f>
        <v>16.234077288189557</v>
      </c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72">
        <f>(DB6/DB5)*100</f>
        <v>17.724061997078493</v>
      </c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>
        <f>(DN6/DN5)*100</f>
        <v>17.531879652630813</v>
      </c>
      <c r="DO7" s="72"/>
      <c r="DP7" s="72"/>
      <c r="DQ7" s="72"/>
      <c r="DR7" s="72"/>
      <c r="DS7" s="72"/>
      <c r="DT7" s="72"/>
      <c r="DU7" s="72"/>
      <c r="DV7" s="72"/>
      <c r="DW7" s="72"/>
      <c r="DX7" s="72"/>
      <c r="DY7" s="72"/>
      <c r="DZ7" s="72">
        <f>(DZ6/DZ5)*100</f>
        <v>16.976917237487914</v>
      </c>
      <c r="EA7" s="72"/>
      <c r="EB7" s="72"/>
      <c r="EC7" s="72"/>
      <c r="ED7" s="72"/>
      <c r="EE7" s="72"/>
      <c r="EF7" s="72"/>
      <c r="EG7" s="72"/>
      <c r="EH7" s="72"/>
      <c r="EI7" s="72"/>
      <c r="EJ7" s="72"/>
      <c r="EK7" s="72"/>
      <c r="EL7" s="72">
        <f>(EL6/EL5)*100</f>
        <v>15.190407372317145</v>
      </c>
      <c r="EM7" s="72"/>
      <c r="EN7" s="72"/>
      <c r="EO7" s="72"/>
      <c r="EP7" s="72"/>
      <c r="EQ7" s="72"/>
      <c r="ER7" s="72"/>
      <c r="ES7" s="72"/>
      <c r="ET7" s="72"/>
      <c r="EU7" s="72"/>
      <c r="EV7" s="72"/>
      <c r="EW7" s="72"/>
      <c r="EX7" s="72"/>
      <c r="EY7" s="72"/>
      <c r="EZ7" s="72"/>
      <c r="FA7" s="72"/>
      <c r="FB7" s="72"/>
      <c r="FC7" s="72"/>
      <c r="FD7" s="72"/>
      <c r="FE7" s="72"/>
      <c r="FF7" s="72">
        <f>(FF6/FF5)*100</f>
        <v>19.227209466947151</v>
      </c>
      <c r="FG7" s="72"/>
      <c r="FH7" s="72"/>
      <c r="FI7" s="72"/>
      <c r="FJ7" s="72"/>
      <c r="FK7" s="72"/>
      <c r="FL7" s="72"/>
      <c r="FM7" s="72"/>
      <c r="FN7" s="72"/>
      <c r="FO7" s="72"/>
      <c r="FP7" s="72"/>
      <c r="FQ7" s="72"/>
      <c r="FR7" s="72">
        <f>(FR6/FR5)*100</f>
        <v>19.159453739347406</v>
      </c>
      <c r="FS7" s="72"/>
      <c r="FT7" s="72"/>
      <c r="FU7" s="72"/>
      <c r="FV7" s="72"/>
      <c r="FW7" s="72"/>
      <c r="FX7" s="72"/>
      <c r="FY7" s="72"/>
      <c r="FZ7" s="72"/>
      <c r="GA7" s="72"/>
      <c r="GB7" s="72"/>
      <c r="GC7" s="72"/>
      <c r="GD7" s="72"/>
      <c r="GE7" s="72"/>
      <c r="GF7" s="72"/>
      <c r="GG7" s="72"/>
      <c r="GH7" s="72"/>
      <c r="GI7" s="72"/>
      <c r="GJ7" s="72"/>
      <c r="GK7" s="72"/>
      <c r="GL7" s="72"/>
      <c r="GM7" s="72"/>
      <c r="GN7" s="72"/>
      <c r="GO7" s="72"/>
      <c r="GP7" s="72"/>
      <c r="GQ7" s="72"/>
      <c r="GR7" s="72"/>
      <c r="GS7" s="72"/>
      <c r="GT7" s="72"/>
      <c r="GU7" s="72">
        <f>(GU6/GU5)*100</f>
        <v>13.885301117337898</v>
      </c>
      <c r="GV7" s="72"/>
      <c r="GW7" s="72"/>
      <c r="GX7" s="72"/>
      <c r="GY7" s="72"/>
      <c r="GZ7" s="72"/>
      <c r="HA7" s="72"/>
      <c r="HB7" s="72"/>
      <c r="HC7" s="72"/>
      <c r="HD7" s="72"/>
      <c r="HE7" s="72"/>
      <c r="HF7" s="72"/>
      <c r="HG7" s="72">
        <f>(HG6/HG5)*100</f>
        <v>15.227580119867904</v>
      </c>
      <c r="HH7" s="72"/>
      <c r="HI7" s="72"/>
      <c r="HJ7" s="72"/>
      <c r="HK7" s="72"/>
      <c r="HL7" s="72"/>
      <c r="HM7" s="72"/>
      <c r="HN7" s="72"/>
      <c r="HO7" s="72"/>
      <c r="HP7" s="72"/>
      <c r="HQ7" s="72"/>
      <c r="HR7" s="72"/>
      <c r="HS7" s="72">
        <f>(HS6/HS5)*100</f>
        <v>17.61088179623399</v>
      </c>
      <c r="HT7" s="72"/>
      <c r="HU7" s="72"/>
      <c r="HV7" s="72"/>
      <c r="HW7" s="72"/>
      <c r="HX7" s="72"/>
      <c r="HY7" s="72"/>
      <c r="HZ7" s="72"/>
      <c r="IA7" s="72"/>
      <c r="IB7" s="72"/>
      <c r="IC7" s="72"/>
      <c r="ID7" s="72"/>
      <c r="IE7" s="72">
        <f>(IE6/IE5)*100</f>
        <v>13.89923662631046</v>
      </c>
      <c r="IF7" s="72"/>
      <c r="IG7" s="72"/>
      <c r="IH7" s="72"/>
      <c r="II7" s="72"/>
      <c r="IJ7" s="72"/>
      <c r="IK7" s="72"/>
      <c r="IL7" s="72"/>
      <c r="IM7" s="72"/>
      <c r="IN7" s="72"/>
      <c r="IO7" s="72"/>
      <c r="IP7" s="72"/>
      <c r="IQ7" s="72">
        <f>(IQ6/IQ5)*100</f>
        <v>16.308473669685501</v>
      </c>
      <c r="IR7" s="72"/>
      <c r="IS7" s="72"/>
      <c r="IT7" s="72"/>
      <c r="IU7" s="72"/>
      <c r="IV7" s="72"/>
      <c r="IW7" s="72"/>
      <c r="IX7" s="72"/>
      <c r="IY7" s="72"/>
      <c r="IZ7" s="72"/>
      <c r="JA7" s="72"/>
      <c r="JB7" s="72"/>
      <c r="JC7" s="72">
        <f>(JC6/JC5)*100</f>
        <v>16.120735079014402</v>
      </c>
      <c r="JD7" s="72"/>
      <c r="JE7" s="72"/>
      <c r="JF7" s="72"/>
      <c r="JG7" s="72"/>
      <c r="JH7" s="72"/>
      <c r="JI7" s="72"/>
      <c r="JJ7" s="72"/>
      <c r="JK7" s="72"/>
      <c r="JL7" s="72"/>
      <c r="JM7" s="72"/>
      <c r="JN7" s="72"/>
      <c r="JO7" s="72">
        <f>(JO6/JO5)*100</f>
        <v>16.120735079014402</v>
      </c>
      <c r="JP7" s="72"/>
      <c r="JQ7" s="72"/>
      <c r="JR7" s="72"/>
      <c r="JS7" s="72"/>
      <c r="JT7" s="72"/>
      <c r="JU7" s="72"/>
      <c r="JV7" s="72"/>
      <c r="JW7" s="72"/>
    </row>
    <row r="8" spans="1:283" s="79" customFormat="1" x14ac:dyDescent="0.2">
      <c r="A8" s="76"/>
      <c r="B8" s="76"/>
      <c r="C8" s="76" t="s">
        <v>143</v>
      </c>
      <c r="D8" s="76" t="s">
        <v>83</v>
      </c>
      <c r="E8" s="76" t="s">
        <v>97</v>
      </c>
      <c r="F8" s="76" t="s">
        <v>51</v>
      </c>
      <c r="G8" s="77">
        <v>42564.287499999999</v>
      </c>
      <c r="H8" s="78">
        <v>4.2431666666666699</v>
      </c>
      <c r="I8" s="78">
        <v>243562.93233370801</v>
      </c>
      <c r="J8" s="78">
        <v>228.39412638735499</v>
      </c>
      <c r="K8" s="79">
        <f>(J8/J$12)*100</f>
        <v>33.239114976211567</v>
      </c>
      <c r="L8" s="78">
        <v>4.9166499999999997</v>
      </c>
      <c r="M8" s="78">
        <v>1066.4150439693301</v>
      </c>
      <c r="N8" s="78">
        <v>5.9904333333333302</v>
      </c>
      <c r="O8" s="78">
        <v>1493108.5101240999</v>
      </c>
      <c r="P8" s="78">
        <v>0.81903923255968003</v>
      </c>
      <c r="Q8" s="79">
        <f>(P8/P$12)*100</f>
        <v>100.9724318863542</v>
      </c>
      <c r="R8" s="78"/>
      <c r="S8" s="78" t="s">
        <v>51</v>
      </c>
      <c r="T8" s="78">
        <v>8.2333499999999997</v>
      </c>
      <c r="U8" s="78">
        <v>1822999.98677451</v>
      </c>
      <c r="V8" s="78">
        <v>8.2333499999999997</v>
      </c>
      <c r="W8" s="78">
        <v>1822999.98677451</v>
      </c>
      <c r="X8" s="78">
        <v>1</v>
      </c>
      <c r="Y8" s="79">
        <f>(X8/X$12)*100</f>
        <v>99.990264717461613</v>
      </c>
      <c r="Z8" s="78"/>
      <c r="AA8" s="78" t="s">
        <v>51</v>
      </c>
      <c r="AB8" s="78">
        <v>8.2333499999999997</v>
      </c>
      <c r="AC8" s="78">
        <v>1822999.98677451</v>
      </c>
      <c r="AD8" s="78">
        <v>9.6745666666666708</v>
      </c>
      <c r="AE8" s="78">
        <v>1854984.1351125999</v>
      </c>
      <c r="AF8" s="78">
        <v>1.0175447880252999</v>
      </c>
      <c r="AG8" s="79">
        <f>(AF8/AF$12)*100</f>
        <v>101.09761481183665</v>
      </c>
      <c r="AH8" s="78"/>
      <c r="AI8" s="78" t="s">
        <v>51</v>
      </c>
      <c r="AJ8" s="78">
        <v>8.2333499999999997</v>
      </c>
      <c r="AK8" s="78">
        <v>1822999.98677451</v>
      </c>
      <c r="AL8" s="78">
        <v>11.3095833333333</v>
      </c>
      <c r="AM8" s="78">
        <v>1981724.61260588</v>
      </c>
      <c r="AN8" s="78">
        <v>0.98472390492819595</v>
      </c>
      <c r="AO8" s="79">
        <f>(AN8/AN$12)*100</f>
        <v>98.992701579438233</v>
      </c>
      <c r="AP8" s="78"/>
      <c r="AQ8" s="78" t="s">
        <v>51</v>
      </c>
      <c r="AR8" s="78">
        <v>11.3095833333333</v>
      </c>
      <c r="AS8" s="78">
        <v>2012467.2537023299</v>
      </c>
      <c r="AT8" s="78">
        <v>9.8858499999999996</v>
      </c>
      <c r="AU8" s="78">
        <v>1967740.07922341</v>
      </c>
      <c r="AV8" s="78">
        <v>0.97777495539535497</v>
      </c>
      <c r="AW8" s="79">
        <f>(AV8/AV$12)*100</f>
        <v>99.514051132123143</v>
      </c>
      <c r="AX8" s="78"/>
      <c r="AY8" s="78"/>
      <c r="AZ8" s="78" t="s">
        <v>51</v>
      </c>
      <c r="BA8" s="78">
        <v>11.3095833333333</v>
      </c>
      <c r="BB8" s="78">
        <v>2012467.2537023299</v>
      </c>
      <c r="BC8" s="78">
        <v>4.2431666666666699</v>
      </c>
      <c r="BD8" s="78">
        <v>0</v>
      </c>
      <c r="BE8" s="78">
        <v>0</v>
      </c>
      <c r="BF8" s="78">
        <v>0</v>
      </c>
      <c r="BG8" s="78"/>
      <c r="BH8" s="78"/>
      <c r="BI8" s="78"/>
      <c r="BJ8" s="78"/>
      <c r="BK8" s="78"/>
      <c r="BL8" s="78" t="s">
        <v>51</v>
      </c>
      <c r="BM8" s="78">
        <v>4.9166499999999997</v>
      </c>
      <c r="BN8" s="78">
        <v>1066.4150439693301</v>
      </c>
      <c r="BO8" s="78">
        <v>5.6155666666666697</v>
      </c>
      <c r="BP8" s="78">
        <v>0</v>
      </c>
      <c r="BQ8" s="78">
        <v>0</v>
      </c>
      <c r="BR8" s="78">
        <v>0</v>
      </c>
      <c r="BS8" s="78"/>
      <c r="BT8" s="78"/>
      <c r="BU8" s="78"/>
      <c r="BV8" s="78"/>
      <c r="BW8" s="78"/>
      <c r="BX8" s="78" t="s">
        <v>51</v>
      </c>
      <c r="BY8" s="78">
        <v>4.9166499999999997</v>
      </c>
      <c r="BZ8" s="78">
        <v>1066.4150439693301</v>
      </c>
      <c r="CA8" s="78">
        <v>5.7172333333333301</v>
      </c>
      <c r="CB8" s="78">
        <v>0</v>
      </c>
      <c r="CC8" s="78">
        <v>0</v>
      </c>
      <c r="CD8" s="78">
        <v>0</v>
      </c>
      <c r="CE8" s="78"/>
      <c r="CF8" s="78"/>
      <c r="CG8" s="78"/>
      <c r="CH8" s="78"/>
      <c r="CI8" s="78"/>
      <c r="CJ8" s="78" t="s">
        <v>51</v>
      </c>
      <c r="CK8" s="78">
        <v>4.9166499999999997</v>
      </c>
      <c r="CL8" s="78">
        <v>1066.4150439693301</v>
      </c>
      <c r="CM8" s="78">
        <v>5.9840833333333299</v>
      </c>
      <c r="CN8" s="78">
        <v>0</v>
      </c>
      <c r="CO8" s="78">
        <v>0</v>
      </c>
      <c r="CP8" s="78">
        <v>0</v>
      </c>
      <c r="CQ8" s="78"/>
      <c r="CR8" s="78"/>
      <c r="CS8" s="78"/>
      <c r="CT8" s="78"/>
      <c r="CU8" s="78"/>
      <c r="CV8" s="78" t="s">
        <v>51</v>
      </c>
      <c r="CW8" s="78">
        <v>6.6702833333333302</v>
      </c>
      <c r="CX8" s="78">
        <v>2771.9217484035398</v>
      </c>
      <c r="CY8" s="78">
        <v>6.7020499999999998</v>
      </c>
      <c r="CZ8" s="78">
        <v>0</v>
      </c>
      <c r="DA8" s="78">
        <v>0</v>
      </c>
      <c r="DB8" s="78">
        <v>0</v>
      </c>
      <c r="DC8" s="78"/>
      <c r="DD8" s="78"/>
      <c r="DE8" s="78"/>
      <c r="DF8" s="78"/>
      <c r="DG8" s="78"/>
      <c r="DH8" s="78" t="s">
        <v>51</v>
      </c>
      <c r="DI8" s="78">
        <v>6.6702833333333302</v>
      </c>
      <c r="DJ8" s="78">
        <v>2771.9217484035398</v>
      </c>
      <c r="DK8" s="78">
        <v>7.2230499999999997</v>
      </c>
      <c r="DL8" s="78">
        <v>855.10046153845303</v>
      </c>
      <c r="DM8" s="78">
        <v>0.30848650833341101</v>
      </c>
      <c r="DN8" s="78">
        <v>283.20993501803599</v>
      </c>
      <c r="DO8" s="78"/>
      <c r="DP8" s="78"/>
      <c r="DQ8" s="78"/>
      <c r="DR8" s="78"/>
      <c r="DS8" s="78"/>
      <c r="DT8" s="78" t="s">
        <v>51</v>
      </c>
      <c r="DU8" s="78">
        <v>6.6702833333333302</v>
      </c>
      <c r="DV8" s="78">
        <v>2771.9217484035398</v>
      </c>
      <c r="DW8" s="78">
        <v>8.1994000000000007</v>
      </c>
      <c r="DX8" s="78">
        <v>3434.6670624982398</v>
      </c>
      <c r="DY8" s="78">
        <v>1.88407410170929E-3</v>
      </c>
      <c r="DZ8" s="78">
        <v>1.5965630564687401</v>
      </c>
      <c r="EA8" s="78"/>
      <c r="EB8" s="78"/>
      <c r="EC8" s="78"/>
      <c r="ED8" s="78"/>
      <c r="EE8" s="78"/>
      <c r="EF8" s="78" t="s">
        <v>51</v>
      </c>
      <c r="EG8" s="78">
        <v>8.2333499999999997</v>
      </c>
      <c r="EH8" s="78">
        <v>1822999.98677451</v>
      </c>
      <c r="EI8" s="78">
        <v>8.2522166666666692</v>
      </c>
      <c r="EJ8" s="78">
        <v>0</v>
      </c>
      <c r="EK8" s="78">
        <v>0</v>
      </c>
      <c r="EL8" s="78">
        <v>0</v>
      </c>
      <c r="EM8" s="78"/>
      <c r="EN8" s="78"/>
      <c r="EO8" s="78"/>
      <c r="EP8" s="78"/>
      <c r="EQ8" s="78"/>
      <c r="ER8" s="78" t="s">
        <v>51</v>
      </c>
      <c r="ES8" s="78">
        <v>8.2333499999999997</v>
      </c>
      <c r="ET8" s="78">
        <v>1822999.98677451</v>
      </c>
      <c r="EU8" s="78">
        <v>8.2333499999999997</v>
      </c>
      <c r="EV8" s="78">
        <v>3996.7009230767299</v>
      </c>
      <c r="EW8" s="78">
        <v>2.1923757279604899E-3</v>
      </c>
      <c r="EX8" s="78">
        <v>0</v>
      </c>
      <c r="EY8" s="78">
        <v>0</v>
      </c>
      <c r="EZ8" s="78" t="s">
        <v>51</v>
      </c>
      <c r="FA8" s="78">
        <v>8.2333499999999997</v>
      </c>
      <c r="FB8" s="78">
        <v>1822999.98677451</v>
      </c>
      <c r="FC8" s="78">
        <v>9.4331166666666704</v>
      </c>
      <c r="FD8" s="78">
        <v>2801.68499224488</v>
      </c>
      <c r="FE8" s="78">
        <v>1.3921642635877E-3</v>
      </c>
      <c r="FF8" s="78">
        <v>1.98131102881642</v>
      </c>
      <c r="FG8" s="78"/>
      <c r="FH8" s="78"/>
      <c r="FI8" s="78"/>
      <c r="FJ8" s="78"/>
      <c r="FK8" s="78"/>
      <c r="FL8" s="78" t="s">
        <v>51</v>
      </c>
      <c r="FM8" s="78">
        <v>11.3095833333333</v>
      </c>
      <c r="FN8" s="78">
        <v>2012467.2537023299</v>
      </c>
      <c r="FO8" s="78">
        <v>9.6934333333333296</v>
      </c>
      <c r="FP8" s="78">
        <v>3242.4419999594402</v>
      </c>
      <c r="FQ8" s="78">
        <v>1.6111775205257799E-3</v>
      </c>
      <c r="FR8" s="78">
        <v>2.2065838942065401</v>
      </c>
      <c r="FS8" s="78"/>
      <c r="FT8" s="78"/>
      <c r="FU8" s="78"/>
      <c r="FV8" s="78"/>
      <c r="FW8" s="78"/>
      <c r="FX8" s="78" t="s">
        <v>51</v>
      </c>
      <c r="FY8" s="78">
        <v>11.3095833333333</v>
      </c>
      <c r="FZ8" s="78">
        <v>2012467.2537023299</v>
      </c>
      <c r="GA8" s="78">
        <v>9.8820666666666703</v>
      </c>
      <c r="GB8" s="78">
        <v>19475.2726985101</v>
      </c>
      <c r="GC8" s="78">
        <v>1.06830898737242E-2</v>
      </c>
      <c r="GD8" s="78">
        <v>55790.133155161202</v>
      </c>
      <c r="GE8" s="78">
        <v>55790.133155161202</v>
      </c>
      <c r="GF8" s="78"/>
      <c r="GG8" s="78" t="s">
        <v>51</v>
      </c>
      <c r="GH8" s="78">
        <v>8.2333499999999997</v>
      </c>
      <c r="GI8" s="78">
        <v>1822999.98677451</v>
      </c>
      <c r="GJ8" s="78" t="s">
        <v>51</v>
      </c>
      <c r="GK8" s="78" t="s">
        <v>51</v>
      </c>
      <c r="GL8" s="78" t="s">
        <v>51</v>
      </c>
      <c r="GM8" s="78" t="s">
        <v>51</v>
      </c>
      <c r="GN8" s="78" t="s">
        <v>51</v>
      </c>
      <c r="GO8" s="78" t="s">
        <v>51</v>
      </c>
      <c r="GP8" s="78">
        <v>8.2333499999999997</v>
      </c>
      <c r="GQ8" s="78">
        <v>1822999.98677451</v>
      </c>
      <c r="GR8" s="78">
        <v>11.3463166666667</v>
      </c>
      <c r="GS8" s="78">
        <v>3068.8500726376901</v>
      </c>
      <c r="GT8" s="78">
        <v>1.5249192586820699E-3</v>
      </c>
      <c r="GU8" s="78">
        <v>0.62464290268417599</v>
      </c>
      <c r="GV8" s="78"/>
      <c r="GW8" s="78"/>
      <c r="GX8" s="78"/>
      <c r="GY8" s="78"/>
      <c r="GZ8" s="78"/>
      <c r="HA8" s="78" t="s">
        <v>51</v>
      </c>
      <c r="HB8" s="78">
        <v>11.3095833333333</v>
      </c>
      <c r="HC8" s="78">
        <v>2012467.2537023299</v>
      </c>
      <c r="HD8" s="78">
        <v>11.4031</v>
      </c>
      <c r="HE8" s="78">
        <v>3267.3212142857201</v>
      </c>
      <c r="HF8" s="78">
        <v>1.6235400642046901E-3</v>
      </c>
      <c r="HG8" s="78">
        <v>2.2578863361717798</v>
      </c>
      <c r="HH8" s="78"/>
      <c r="HI8" s="78"/>
      <c r="HJ8" s="78"/>
      <c r="HK8" s="78"/>
      <c r="HL8" s="78"/>
      <c r="HM8" s="78" t="s">
        <v>51</v>
      </c>
      <c r="HN8" s="78">
        <v>11.3095833333333</v>
      </c>
      <c r="HO8" s="78">
        <v>2012467.2537023299</v>
      </c>
      <c r="HP8" s="78">
        <v>13.2135</v>
      </c>
      <c r="HQ8" s="78">
        <v>5080.2345686375802</v>
      </c>
      <c r="HR8" s="78">
        <v>0.65839350098433302</v>
      </c>
      <c r="HS8" s="78">
        <v>472.64010329986701</v>
      </c>
      <c r="HT8" s="78"/>
      <c r="HU8" s="78"/>
      <c r="HV8" s="78"/>
      <c r="HW8" s="78"/>
      <c r="HX8" s="78"/>
      <c r="HY8" s="78" t="s">
        <v>51</v>
      </c>
      <c r="HZ8" s="78">
        <v>13.914949999999999</v>
      </c>
      <c r="IA8" s="78">
        <v>7716.1067978987703</v>
      </c>
      <c r="IB8" s="78">
        <v>13.814733333333299</v>
      </c>
      <c r="IC8" s="78">
        <v>0</v>
      </c>
      <c r="ID8" s="78">
        <v>0</v>
      </c>
      <c r="IE8" s="78">
        <v>0.385918993732071</v>
      </c>
      <c r="IF8" s="78"/>
      <c r="IG8" s="78"/>
      <c r="IH8" s="78"/>
      <c r="II8" s="78"/>
      <c r="IJ8" s="78"/>
      <c r="IK8" s="78" t="s">
        <v>51</v>
      </c>
      <c r="IL8" s="78">
        <v>13.914949999999999</v>
      </c>
      <c r="IM8" s="78">
        <v>7716.1067978987703</v>
      </c>
      <c r="IN8" s="78">
        <v>15.635149999999999</v>
      </c>
      <c r="IO8" s="78">
        <v>2777.87143060171</v>
      </c>
      <c r="IP8" s="78">
        <v>0.36000945857283501</v>
      </c>
      <c r="IQ8" s="78">
        <v>468.89260037210499</v>
      </c>
      <c r="IR8" s="78"/>
      <c r="IS8" s="78"/>
      <c r="IT8" s="78"/>
      <c r="IU8" s="78"/>
      <c r="IV8" s="78"/>
      <c r="IW8" s="78" t="s">
        <v>51</v>
      </c>
      <c r="IX8" s="78">
        <v>13.914949999999999</v>
      </c>
      <c r="IY8" s="78">
        <v>7716.1067978987703</v>
      </c>
      <c r="IZ8" s="78">
        <v>15.6819166666667</v>
      </c>
      <c r="JA8" s="78">
        <v>2043.0710424552601</v>
      </c>
      <c r="JB8" s="78">
        <v>0.26478003687191398</v>
      </c>
      <c r="JC8" s="78">
        <v>378.19247712871498</v>
      </c>
      <c r="JD8" s="78"/>
      <c r="JE8" s="78"/>
      <c r="JF8" s="78"/>
      <c r="JG8" s="78"/>
      <c r="JH8" s="78"/>
      <c r="JI8" s="78" t="s">
        <v>51</v>
      </c>
      <c r="JJ8" s="78">
        <v>13.914949999999999</v>
      </c>
      <c r="JK8" s="78">
        <v>7716.1067978987703</v>
      </c>
      <c r="JL8" s="78">
        <v>16.0393166666667</v>
      </c>
      <c r="JM8" s="78">
        <v>2297.50711588677</v>
      </c>
      <c r="JN8" s="78">
        <v>0.29775470662386699</v>
      </c>
      <c r="JO8" s="78">
        <v>425.69106377870798</v>
      </c>
      <c r="JP8" s="78"/>
      <c r="JQ8" s="78"/>
      <c r="JR8" s="78"/>
      <c r="JS8" s="78"/>
      <c r="JT8" s="78"/>
      <c r="JU8" s="78" t="s">
        <v>51</v>
      </c>
      <c r="JV8" s="78">
        <v>13.914949999999999</v>
      </c>
      <c r="JW8" s="78">
        <v>7716.1067978987703</v>
      </c>
    </row>
    <row r="9" spans="1:283" s="79" customFormat="1" x14ac:dyDescent="0.2">
      <c r="A9" s="76"/>
      <c r="B9" s="76"/>
      <c r="C9" s="76" t="s">
        <v>141</v>
      </c>
      <c r="D9" s="76" t="s">
        <v>84</v>
      </c>
      <c r="E9" s="76" t="s">
        <v>97</v>
      </c>
      <c r="F9" s="76" t="s">
        <v>51</v>
      </c>
      <c r="G9" s="77">
        <v>42564.302083333299</v>
      </c>
      <c r="H9" s="78">
        <v>4.24311666666667</v>
      </c>
      <c r="I9" s="78">
        <v>257236.272000005</v>
      </c>
      <c r="J9" s="78">
        <v>670.25401281953998</v>
      </c>
      <c r="K9" s="79">
        <f>(J9/J$12)*100</f>
        <v>97.544759787698851</v>
      </c>
      <c r="L9" s="78">
        <v>4.9165999999999999</v>
      </c>
      <c r="M9" s="78">
        <v>383.78923076923502</v>
      </c>
      <c r="N9" s="78">
        <v>5.9903833333333303</v>
      </c>
      <c r="O9" s="78">
        <v>1588299.6780475599</v>
      </c>
      <c r="P9" s="78">
        <v>0.80684978717458899</v>
      </c>
      <c r="Q9" s="79">
        <f>(P9/P$12)*100</f>
        <v>99.469698079535192</v>
      </c>
      <c r="R9" s="78"/>
      <c r="S9" s="78" t="s">
        <v>51</v>
      </c>
      <c r="T9" s="78">
        <v>8.2332999999999998</v>
      </c>
      <c r="U9" s="78">
        <v>1968519.67156047</v>
      </c>
      <c r="V9" s="78">
        <v>8.2332999999999998</v>
      </c>
      <c r="W9" s="78">
        <v>1969261.8021303001</v>
      </c>
      <c r="X9" s="78">
        <v>1.0003769993160601</v>
      </c>
      <c r="Y9" s="79">
        <f>(X9/X$12)*100</f>
        <v>100.02796097887277</v>
      </c>
      <c r="Z9" s="78"/>
      <c r="AA9" s="78" t="s">
        <v>51</v>
      </c>
      <c r="AB9" s="78">
        <v>8.2332999999999998</v>
      </c>
      <c r="AC9" s="78">
        <v>1968519.67156047</v>
      </c>
      <c r="AD9" s="78">
        <v>9.6745166666666709</v>
      </c>
      <c r="AE9" s="78">
        <v>1994281.95105118</v>
      </c>
      <c r="AF9" s="78">
        <v>1.0130871333738201</v>
      </c>
      <c r="AG9" s="79">
        <f>(AF9/AF$12)*100</f>
        <v>100.65472693287256</v>
      </c>
      <c r="AH9" s="78"/>
      <c r="AI9" s="78" t="s">
        <v>51</v>
      </c>
      <c r="AJ9" s="78">
        <v>8.2332999999999998</v>
      </c>
      <c r="AK9" s="78">
        <v>1968519.67156047</v>
      </c>
      <c r="AL9" s="78">
        <v>11.309533333333301</v>
      </c>
      <c r="AM9" s="78">
        <v>2216468.9407842802</v>
      </c>
      <c r="AN9" s="78">
        <v>0.994270404702569</v>
      </c>
      <c r="AO9" s="79">
        <f>(AN9/AN$12)*100</f>
        <v>99.952395762308313</v>
      </c>
      <c r="AP9" s="78"/>
      <c r="AQ9" s="78" t="s">
        <v>51</v>
      </c>
      <c r="AR9" s="78">
        <v>11.309533333333301</v>
      </c>
      <c r="AS9" s="78">
        <v>2229241.5929319798</v>
      </c>
      <c r="AT9" s="78">
        <v>9.8857999999999997</v>
      </c>
      <c r="AU9" s="78">
        <v>2152120.4119762299</v>
      </c>
      <c r="AV9" s="78">
        <v>0.96540474518317099</v>
      </c>
      <c r="AW9" s="79">
        <f>(AV9/AV$12)*100</f>
        <v>98.255060272541712</v>
      </c>
      <c r="AX9" s="78"/>
      <c r="AY9" s="78"/>
      <c r="AZ9" s="78" t="s">
        <v>51</v>
      </c>
      <c r="BA9" s="78">
        <v>11.309533333333301</v>
      </c>
      <c r="BB9" s="78">
        <v>2229241.5929319798</v>
      </c>
      <c r="BC9" s="78">
        <v>4.24311666666667</v>
      </c>
      <c r="BD9" s="78">
        <v>0</v>
      </c>
      <c r="BE9" s="78">
        <v>0</v>
      </c>
      <c r="BF9" s="78">
        <v>0</v>
      </c>
      <c r="BG9" s="78"/>
      <c r="BH9" s="78"/>
      <c r="BI9" s="78"/>
      <c r="BJ9" s="78"/>
      <c r="BK9" s="78"/>
      <c r="BL9" s="78" t="s">
        <v>51</v>
      </c>
      <c r="BM9" s="78">
        <v>4.9165999999999999</v>
      </c>
      <c r="BN9" s="78">
        <v>383.78923076923502</v>
      </c>
      <c r="BO9" s="78">
        <v>5.6218666666666701</v>
      </c>
      <c r="BP9" s="78">
        <v>0</v>
      </c>
      <c r="BQ9" s="78">
        <v>0</v>
      </c>
      <c r="BR9" s="78">
        <v>0</v>
      </c>
      <c r="BS9" s="78"/>
      <c r="BT9" s="78"/>
      <c r="BU9" s="78"/>
      <c r="BV9" s="78"/>
      <c r="BW9" s="78"/>
      <c r="BX9" s="78" t="s">
        <v>51</v>
      </c>
      <c r="BY9" s="78">
        <v>4.9165999999999999</v>
      </c>
      <c r="BZ9" s="78">
        <v>383.78923076923502</v>
      </c>
      <c r="CA9" s="78">
        <v>5.7171666666666701</v>
      </c>
      <c r="CB9" s="78">
        <v>0</v>
      </c>
      <c r="CC9" s="78">
        <v>0</v>
      </c>
      <c r="CD9" s="78">
        <v>0</v>
      </c>
      <c r="CE9" s="78"/>
      <c r="CF9" s="78"/>
      <c r="CG9" s="78"/>
      <c r="CH9" s="78"/>
      <c r="CI9" s="78"/>
      <c r="CJ9" s="78" t="s">
        <v>51</v>
      </c>
      <c r="CK9" s="78">
        <v>4.9165999999999999</v>
      </c>
      <c r="CL9" s="78">
        <v>383.78923076923502</v>
      </c>
      <c r="CM9" s="78">
        <v>5.98403333333333</v>
      </c>
      <c r="CN9" s="78">
        <v>0</v>
      </c>
      <c r="CO9" s="78">
        <v>0</v>
      </c>
      <c r="CP9" s="78">
        <v>0</v>
      </c>
      <c r="CQ9" s="78"/>
      <c r="CR9" s="78"/>
      <c r="CS9" s="78"/>
      <c r="CT9" s="78"/>
      <c r="CU9" s="78"/>
      <c r="CV9" s="78" t="s">
        <v>51</v>
      </c>
      <c r="CW9" s="78">
        <v>6.6702333333333304</v>
      </c>
      <c r="CX9" s="78">
        <v>493.21999999999503</v>
      </c>
      <c r="CY9" s="78">
        <v>6.702</v>
      </c>
      <c r="CZ9" s="78">
        <v>0</v>
      </c>
      <c r="DA9" s="78">
        <v>0</v>
      </c>
      <c r="DB9" s="78">
        <v>0</v>
      </c>
      <c r="DC9" s="78"/>
      <c r="DD9" s="78"/>
      <c r="DE9" s="78"/>
      <c r="DF9" s="78"/>
      <c r="DG9" s="78"/>
      <c r="DH9" s="78" t="s">
        <v>51</v>
      </c>
      <c r="DI9" s="78">
        <v>6.6702333333333304</v>
      </c>
      <c r="DJ9" s="78">
        <v>493.21999999999503</v>
      </c>
      <c r="DK9" s="78">
        <v>7.2229999999999999</v>
      </c>
      <c r="DL9" s="78">
        <v>0</v>
      </c>
      <c r="DM9" s="78">
        <v>0</v>
      </c>
      <c r="DN9" s="78">
        <v>0</v>
      </c>
      <c r="DO9" s="78"/>
      <c r="DP9" s="78"/>
      <c r="DQ9" s="78"/>
      <c r="DR9" s="78"/>
      <c r="DS9" s="78"/>
      <c r="DT9" s="78" t="s">
        <v>51</v>
      </c>
      <c r="DU9" s="78">
        <v>6.6702333333333304</v>
      </c>
      <c r="DV9" s="78">
        <v>493.21999999999503</v>
      </c>
      <c r="DW9" s="78">
        <v>8.1993500000000008</v>
      </c>
      <c r="DX9" s="78">
        <v>1644.61074432083</v>
      </c>
      <c r="DY9" s="78">
        <v>8.35455580190941E-4</v>
      </c>
      <c r="DZ9" s="78">
        <v>0.39842696055410398</v>
      </c>
      <c r="EA9" s="78"/>
      <c r="EB9" s="78"/>
      <c r="EC9" s="78"/>
      <c r="ED9" s="78"/>
      <c r="EE9" s="78"/>
      <c r="EF9" s="78" t="s">
        <v>51</v>
      </c>
      <c r="EG9" s="78">
        <v>8.2332999999999998</v>
      </c>
      <c r="EH9" s="78">
        <v>1968519.67156047</v>
      </c>
      <c r="EI9" s="78">
        <v>8.2521666666666693</v>
      </c>
      <c r="EJ9" s="78">
        <v>0</v>
      </c>
      <c r="EK9" s="78">
        <v>0</v>
      </c>
      <c r="EL9" s="78">
        <v>0</v>
      </c>
      <c r="EM9" s="78"/>
      <c r="EN9" s="78"/>
      <c r="EO9" s="78"/>
      <c r="EP9" s="78"/>
      <c r="EQ9" s="78"/>
      <c r="ER9" s="78" t="s">
        <v>51</v>
      </c>
      <c r="ES9" s="78">
        <v>8.2332999999999998</v>
      </c>
      <c r="ET9" s="78">
        <v>1968519.67156047</v>
      </c>
      <c r="EU9" s="78">
        <v>8.2332999999999998</v>
      </c>
      <c r="EV9" s="78">
        <v>4665.48157692321</v>
      </c>
      <c r="EW9" s="78">
        <v>2.37004569693979E-3</v>
      </c>
      <c r="EX9" s="78">
        <v>0</v>
      </c>
      <c r="EY9" s="78">
        <v>0</v>
      </c>
      <c r="EZ9" s="78" t="s">
        <v>51</v>
      </c>
      <c r="FA9" s="78">
        <v>8.2332999999999998</v>
      </c>
      <c r="FB9" s="78">
        <v>1968519.67156047</v>
      </c>
      <c r="FC9" s="78">
        <v>9.4368333333333307</v>
      </c>
      <c r="FD9" s="78">
        <v>1049.4341153846101</v>
      </c>
      <c r="FE9" s="78">
        <v>4.7075835957481702E-4</v>
      </c>
      <c r="FF9" s="78">
        <v>0.83293156683413605</v>
      </c>
      <c r="FG9" s="78"/>
      <c r="FH9" s="78"/>
      <c r="FI9" s="78"/>
      <c r="FJ9" s="78"/>
      <c r="FK9" s="78"/>
      <c r="FL9" s="78" t="s">
        <v>51</v>
      </c>
      <c r="FM9" s="78">
        <v>11.309533333333301</v>
      </c>
      <c r="FN9" s="78">
        <v>2229241.5929319798</v>
      </c>
      <c r="FO9" s="78">
        <v>9.6745166666666709</v>
      </c>
      <c r="FP9" s="78">
        <v>0</v>
      </c>
      <c r="FQ9" s="78">
        <v>0</v>
      </c>
      <c r="FR9" s="78">
        <v>0.28494044858459899</v>
      </c>
      <c r="FS9" s="78"/>
      <c r="FT9" s="78"/>
      <c r="FU9" s="78"/>
      <c r="FV9" s="78"/>
      <c r="FW9" s="78"/>
      <c r="FX9" s="78" t="s">
        <v>51</v>
      </c>
      <c r="FY9" s="78">
        <v>11.309533333333301</v>
      </c>
      <c r="FZ9" s="78">
        <v>2229241.5929319798</v>
      </c>
      <c r="GA9" s="78">
        <v>9.8820166666666704</v>
      </c>
      <c r="GB9" s="78">
        <v>21295.611384615499</v>
      </c>
      <c r="GC9" s="78">
        <v>1.08180841127863E-2</v>
      </c>
      <c r="GD9" s="78">
        <v>56496.2785619485</v>
      </c>
      <c r="GE9" s="78">
        <v>56496.2785619485</v>
      </c>
      <c r="GF9" s="78"/>
      <c r="GG9" s="78" t="s">
        <v>51</v>
      </c>
      <c r="GH9" s="78">
        <v>8.2332999999999998</v>
      </c>
      <c r="GI9" s="78">
        <v>1968519.67156047</v>
      </c>
      <c r="GJ9" s="78" t="s">
        <v>51</v>
      </c>
      <c r="GK9" s="78" t="s">
        <v>51</v>
      </c>
      <c r="GL9" s="78" t="s">
        <v>51</v>
      </c>
      <c r="GM9" s="78" t="s">
        <v>51</v>
      </c>
      <c r="GN9" s="78" t="s">
        <v>51</v>
      </c>
      <c r="GO9" s="78" t="s">
        <v>51</v>
      </c>
      <c r="GP9" s="78">
        <v>8.2332999999999998</v>
      </c>
      <c r="GQ9" s="78">
        <v>1968519.67156047</v>
      </c>
      <c r="GR9" s="78">
        <v>11.342933333333299</v>
      </c>
      <c r="GS9" s="78">
        <v>1138.99065384614</v>
      </c>
      <c r="GT9" s="78">
        <v>5.1093190502878396E-4</v>
      </c>
      <c r="GU9" s="78">
        <v>0</v>
      </c>
      <c r="GV9" s="78"/>
      <c r="GW9" s="78"/>
      <c r="GX9" s="78"/>
      <c r="GY9" s="78"/>
      <c r="GZ9" s="78"/>
      <c r="HA9" s="78" t="s">
        <v>51</v>
      </c>
      <c r="HB9" s="78">
        <v>11.309533333333301</v>
      </c>
      <c r="HC9" s="78">
        <v>2229241.5929319798</v>
      </c>
      <c r="HD9" s="78">
        <v>11.4064</v>
      </c>
      <c r="HE9" s="78">
        <v>1440.2062307692299</v>
      </c>
      <c r="HF9" s="78">
        <v>6.4605210818582297E-4</v>
      </c>
      <c r="HG9" s="78">
        <v>1.0855380310243099</v>
      </c>
      <c r="HH9" s="78"/>
      <c r="HI9" s="78"/>
      <c r="HJ9" s="78"/>
      <c r="HK9" s="78"/>
      <c r="HL9" s="78"/>
      <c r="HM9" s="78" t="s">
        <v>51</v>
      </c>
      <c r="HN9" s="78">
        <v>11.309533333333301</v>
      </c>
      <c r="HO9" s="78">
        <v>2229241.5929319798</v>
      </c>
      <c r="HP9" s="78">
        <v>13.220133333333299</v>
      </c>
      <c r="HQ9" s="78">
        <v>0</v>
      </c>
      <c r="HR9" s="78">
        <v>0</v>
      </c>
      <c r="HS9" s="78">
        <v>0</v>
      </c>
      <c r="HT9" s="78"/>
      <c r="HU9" s="78"/>
      <c r="HV9" s="78"/>
      <c r="HW9" s="78"/>
      <c r="HX9" s="78"/>
      <c r="HY9" s="78" t="s">
        <v>51</v>
      </c>
      <c r="HZ9" s="78">
        <v>13.914899999999999</v>
      </c>
      <c r="IA9" s="78">
        <v>2231.4578516131401</v>
      </c>
      <c r="IB9" s="78">
        <v>13.811349999999999</v>
      </c>
      <c r="IC9" s="78">
        <v>0</v>
      </c>
      <c r="ID9" s="78">
        <v>0</v>
      </c>
      <c r="IE9" s="78">
        <v>0.385918993732071</v>
      </c>
      <c r="IF9" s="78"/>
      <c r="IG9" s="78"/>
      <c r="IH9" s="78"/>
      <c r="II9" s="78"/>
      <c r="IJ9" s="78"/>
      <c r="IK9" s="78" t="s">
        <v>51</v>
      </c>
      <c r="IL9" s="78">
        <v>13.914899999999999</v>
      </c>
      <c r="IM9" s="78">
        <v>2231.4578516131401</v>
      </c>
      <c r="IN9" s="78">
        <v>15.625083333333301</v>
      </c>
      <c r="IO9" s="78">
        <v>0</v>
      </c>
      <c r="IP9" s="78">
        <v>0</v>
      </c>
      <c r="IQ9" s="78">
        <v>9.9029777568029706E-2</v>
      </c>
      <c r="IR9" s="78"/>
      <c r="IS9" s="78"/>
      <c r="IT9" s="78"/>
      <c r="IU9" s="78"/>
      <c r="IV9" s="78"/>
      <c r="IW9" s="78" t="s">
        <v>51</v>
      </c>
      <c r="IX9" s="78">
        <v>13.914899999999999</v>
      </c>
      <c r="IY9" s="78">
        <v>2231.4578516131401</v>
      </c>
      <c r="IZ9" s="78">
        <v>15.6852</v>
      </c>
      <c r="JA9" s="78">
        <v>0</v>
      </c>
      <c r="JB9" s="78">
        <v>0</v>
      </c>
      <c r="JC9" s="78">
        <v>0.40830692982935901</v>
      </c>
      <c r="JD9" s="78"/>
      <c r="JE9" s="78"/>
      <c r="JF9" s="78"/>
      <c r="JG9" s="78"/>
      <c r="JH9" s="78"/>
      <c r="JI9" s="78" t="s">
        <v>51</v>
      </c>
      <c r="JJ9" s="78">
        <v>13.914899999999999</v>
      </c>
      <c r="JK9" s="78">
        <v>2231.4578516131401</v>
      </c>
      <c r="JL9" s="78">
        <v>16.045950000000001</v>
      </c>
      <c r="JM9" s="78">
        <v>0</v>
      </c>
      <c r="JN9" s="78">
        <v>0</v>
      </c>
      <c r="JO9" s="78">
        <v>0</v>
      </c>
      <c r="JP9" s="78"/>
      <c r="JQ9" s="78"/>
      <c r="JR9" s="78"/>
      <c r="JS9" s="78"/>
      <c r="JT9" s="78"/>
      <c r="JU9" s="78" t="s">
        <v>51</v>
      </c>
      <c r="JV9" s="78">
        <v>13.914899999999999</v>
      </c>
      <c r="JW9" s="78">
        <v>2231.4578516131401</v>
      </c>
    </row>
    <row r="10" spans="1:283" s="79" customFormat="1" x14ac:dyDescent="0.2">
      <c r="A10" s="76"/>
      <c r="B10" s="76"/>
      <c r="C10" s="76" t="s">
        <v>142</v>
      </c>
      <c r="D10" s="76" t="s">
        <v>54</v>
      </c>
      <c r="E10" s="76" t="s">
        <v>97</v>
      </c>
      <c r="F10" s="76" t="s">
        <v>51</v>
      </c>
      <c r="G10" s="77">
        <v>42564.317361111098</v>
      </c>
      <c r="H10" s="78">
        <v>4.24318333333333</v>
      </c>
      <c r="I10" s="78">
        <v>471206.90646152903</v>
      </c>
      <c r="J10" s="78">
        <v>737.983343814509</v>
      </c>
      <c r="K10" s="79">
        <f>(J10/J$12)*100</f>
        <v>107.40168148622598</v>
      </c>
      <c r="L10" s="78">
        <v>4.92303333333333</v>
      </c>
      <c r="M10" s="78">
        <v>638.50615384615901</v>
      </c>
      <c r="N10" s="78">
        <v>5.9904666666666699</v>
      </c>
      <c r="O10" s="78">
        <v>2820412.5254712701</v>
      </c>
      <c r="P10" s="78">
        <v>0.79027278200527196</v>
      </c>
      <c r="Q10" s="79">
        <f>(P10/P$12)*100</f>
        <v>97.426059070805977</v>
      </c>
      <c r="R10" s="78"/>
      <c r="S10" s="78" t="s">
        <v>51</v>
      </c>
      <c r="T10" s="78">
        <v>8.2333833333333306</v>
      </c>
      <c r="U10" s="78">
        <v>3568910.1152068502</v>
      </c>
      <c r="V10" s="78">
        <v>8.2333833333333306</v>
      </c>
      <c r="W10" s="78">
        <v>3568829.4284296301</v>
      </c>
      <c r="X10" s="78">
        <v>0.99997739175977596</v>
      </c>
      <c r="Y10" s="79">
        <f>(X10/X$12)*100</f>
        <v>99.988004113536817</v>
      </c>
      <c r="Z10" s="78"/>
      <c r="AA10" s="78" t="s">
        <v>51</v>
      </c>
      <c r="AB10" s="78">
        <v>8.2333833333333306</v>
      </c>
      <c r="AC10" s="78">
        <v>3568910.1152068502</v>
      </c>
      <c r="AD10" s="78">
        <v>9.6745833333333309</v>
      </c>
      <c r="AE10" s="78">
        <v>3546928.5168902501</v>
      </c>
      <c r="AF10" s="78">
        <v>0.993840809208687</v>
      </c>
      <c r="AG10" s="79">
        <f>(AF10/AF$12)*100</f>
        <v>98.742518753057297</v>
      </c>
      <c r="AH10" s="78"/>
      <c r="AI10" s="78" t="s">
        <v>51</v>
      </c>
      <c r="AJ10" s="78">
        <v>8.2333833333333306</v>
      </c>
      <c r="AK10" s="78">
        <v>3568910.1152068502</v>
      </c>
      <c r="AL10" s="78">
        <v>11.3096</v>
      </c>
      <c r="AM10" s="78">
        <v>3850046.6458892799</v>
      </c>
      <c r="AN10" s="78">
        <v>1</v>
      </c>
      <c r="AO10" s="79">
        <f>(AN10/AN$12)*100</f>
        <v>100.52838271114845</v>
      </c>
      <c r="AP10" s="78"/>
      <c r="AQ10" s="78" t="s">
        <v>51</v>
      </c>
      <c r="AR10" s="78">
        <v>11.3096</v>
      </c>
      <c r="AS10" s="78">
        <v>3850046.6458892799</v>
      </c>
      <c r="AT10" s="78">
        <v>9.8858666666666704</v>
      </c>
      <c r="AU10" s="78">
        <v>3754364.2848462402</v>
      </c>
      <c r="AV10" s="78">
        <v>0.97514773979551805</v>
      </c>
      <c r="AW10" s="79">
        <f>(AV10/AV$12)*100</f>
        <v>99.246663563956631</v>
      </c>
      <c r="AX10" s="78"/>
      <c r="AY10" s="78"/>
      <c r="AZ10" s="78" t="s">
        <v>51</v>
      </c>
      <c r="BA10" s="78">
        <v>11.3096</v>
      </c>
      <c r="BB10" s="78">
        <v>3850046.6458892799</v>
      </c>
      <c r="BC10" s="78">
        <v>4.24318333333333</v>
      </c>
      <c r="BD10" s="78">
        <v>0</v>
      </c>
      <c r="BE10" s="78">
        <v>0</v>
      </c>
      <c r="BF10" s="78">
        <v>0</v>
      </c>
      <c r="BG10" s="78"/>
      <c r="BH10" s="78"/>
      <c r="BI10" s="78"/>
      <c r="BJ10" s="78"/>
      <c r="BK10" s="78"/>
      <c r="BL10" s="78" t="s">
        <v>51</v>
      </c>
      <c r="BM10" s="78">
        <v>4.92303333333333</v>
      </c>
      <c r="BN10" s="78">
        <v>638.50615384615901</v>
      </c>
      <c r="BO10" s="78">
        <v>5.6155833333333298</v>
      </c>
      <c r="BP10" s="78">
        <v>0</v>
      </c>
      <c r="BQ10" s="78">
        <v>0</v>
      </c>
      <c r="BR10" s="78">
        <v>0</v>
      </c>
      <c r="BS10" s="78"/>
      <c r="BT10" s="78"/>
      <c r="BU10" s="78"/>
      <c r="BV10" s="78"/>
      <c r="BW10" s="78"/>
      <c r="BX10" s="78" t="s">
        <v>51</v>
      </c>
      <c r="BY10" s="78">
        <v>4.92303333333333</v>
      </c>
      <c r="BZ10" s="78">
        <v>638.50615384615901</v>
      </c>
      <c r="CA10" s="78">
        <v>5.6727666666666696</v>
      </c>
      <c r="CB10" s="78">
        <v>0</v>
      </c>
      <c r="CC10" s="78">
        <v>0</v>
      </c>
      <c r="CD10" s="78">
        <v>0</v>
      </c>
      <c r="CE10" s="78"/>
      <c r="CF10" s="78"/>
      <c r="CG10" s="78"/>
      <c r="CH10" s="78"/>
      <c r="CI10" s="78"/>
      <c r="CJ10" s="78" t="s">
        <v>51</v>
      </c>
      <c r="CK10" s="78">
        <v>4.92303333333333</v>
      </c>
      <c r="CL10" s="78">
        <v>638.50615384615901</v>
      </c>
      <c r="CM10" s="78">
        <v>5.9840999999999998</v>
      </c>
      <c r="CN10" s="78">
        <v>0</v>
      </c>
      <c r="CO10" s="78">
        <v>0</v>
      </c>
      <c r="CP10" s="78">
        <v>0</v>
      </c>
      <c r="CQ10" s="78"/>
      <c r="CR10" s="78"/>
      <c r="CS10" s="78"/>
      <c r="CT10" s="78"/>
      <c r="CU10" s="78"/>
      <c r="CV10" s="78" t="s">
        <v>51</v>
      </c>
      <c r="CW10" s="78">
        <v>6.6766666666666703</v>
      </c>
      <c r="CX10" s="78">
        <v>409.32850000000099</v>
      </c>
      <c r="CY10" s="78">
        <v>6.7020833333333298</v>
      </c>
      <c r="CZ10" s="78">
        <v>0</v>
      </c>
      <c r="DA10" s="78">
        <v>0</v>
      </c>
      <c r="DB10" s="78">
        <v>0</v>
      </c>
      <c r="DC10" s="78"/>
      <c r="DD10" s="78"/>
      <c r="DE10" s="78"/>
      <c r="DF10" s="78"/>
      <c r="DG10" s="78"/>
      <c r="DH10" s="78" t="s">
        <v>51</v>
      </c>
      <c r="DI10" s="78">
        <v>6.6766666666666703</v>
      </c>
      <c r="DJ10" s="78">
        <v>409.32850000000099</v>
      </c>
      <c r="DK10" s="78">
        <v>7.2230833333333297</v>
      </c>
      <c r="DL10" s="78">
        <v>0</v>
      </c>
      <c r="DM10" s="78">
        <v>0</v>
      </c>
      <c r="DN10" s="78">
        <v>0</v>
      </c>
      <c r="DO10" s="78"/>
      <c r="DP10" s="78"/>
      <c r="DQ10" s="78"/>
      <c r="DR10" s="78"/>
      <c r="DS10" s="78"/>
      <c r="DT10" s="78" t="s">
        <v>51</v>
      </c>
      <c r="DU10" s="78">
        <v>6.6766666666666703</v>
      </c>
      <c r="DV10" s="78">
        <v>409.32850000000099</v>
      </c>
      <c r="DW10" s="78">
        <v>8.1994166666666697</v>
      </c>
      <c r="DX10" s="78">
        <v>2161.6615000000002</v>
      </c>
      <c r="DY10" s="78">
        <v>6.0569233469605203E-4</v>
      </c>
      <c r="DZ10" s="78">
        <v>0.13590285641819999</v>
      </c>
      <c r="EA10" s="78"/>
      <c r="EB10" s="78"/>
      <c r="EC10" s="78"/>
      <c r="ED10" s="78"/>
      <c r="EE10" s="78"/>
      <c r="EF10" s="78" t="s">
        <v>51</v>
      </c>
      <c r="EG10" s="78">
        <v>8.2333833333333306</v>
      </c>
      <c r="EH10" s="78">
        <v>3568910.1152068502</v>
      </c>
      <c r="EI10" s="78">
        <v>8.2333833333333306</v>
      </c>
      <c r="EJ10" s="78">
        <v>0</v>
      </c>
      <c r="EK10" s="78">
        <v>0</v>
      </c>
      <c r="EL10" s="78">
        <v>0</v>
      </c>
      <c r="EM10" s="78"/>
      <c r="EN10" s="78"/>
      <c r="EO10" s="78"/>
      <c r="EP10" s="78"/>
      <c r="EQ10" s="78"/>
      <c r="ER10" s="78" t="s">
        <v>51</v>
      </c>
      <c r="ES10" s="78">
        <v>8.2333833333333306</v>
      </c>
      <c r="ET10" s="78">
        <v>3568910.1152068502</v>
      </c>
      <c r="EU10" s="78">
        <v>8.2333833333333306</v>
      </c>
      <c r="EV10" s="78">
        <v>7813.20753846151</v>
      </c>
      <c r="EW10" s="78">
        <v>2.1892418935321599E-3</v>
      </c>
      <c r="EX10" s="78">
        <v>0</v>
      </c>
      <c r="EY10" s="78">
        <v>0</v>
      </c>
      <c r="EZ10" s="78" t="s">
        <v>51</v>
      </c>
      <c r="FA10" s="78">
        <v>8.2333833333333306</v>
      </c>
      <c r="FB10" s="78">
        <v>3568910.1152068502</v>
      </c>
      <c r="FC10" s="78">
        <v>9.4368999999999996</v>
      </c>
      <c r="FD10" s="78">
        <v>746.37173481912998</v>
      </c>
      <c r="FE10" s="78">
        <v>1.93860439487411E-4</v>
      </c>
      <c r="FF10" s="78">
        <v>0.48782428771956698</v>
      </c>
      <c r="FG10" s="78"/>
      <c r="FH10" s="78"/>
      <c r="FI10" s="78"/>
      <c r="FJ10" s="78"/>
      <c r="FK10" s="78"/>
      <c r="FL10" s="78" t="s">
        <v>51</v>
      </c>
      <c r="FM10" s="78">
        <v>11.3096</v>
      </c>
      <c r="FN10" s="78">
        <v>3850046.6458892799</v>
      </c>
      <c r="FO10" s="78">
        <v>9.6745833333333309</v>
      </c>
      <c r="FP10" s="78">
        <v>0</v>
      </c>
      <c r="FQ10" s="78">
        <v>0</v>
      </c>
      <c r="FR10" s="78">
        <v>0.28494044858459899</v>
      </c>
      <c r="FS10" s="78"/>
      <c r="FT10" s="78"/>
      <c r="FU10" s="78"/>
      <c r="FV10" s="78"/>
      <c r="FW10" s="78"/>
      <c r="FX10" s="78" t="s">
        <v>51</v>
      </c>
      <c r="FY10" s="78">
        <v>11.3096</v>
      </c>
      <c r="FZ10" s="78">
        <v>3850046.6458892799</v>
      </c>
      <c r="GA10" s="78">
        <v>9.8858666666666704</v>
      </c>
      <c r="GB10" s="78">
        <v>37529.9866153857</v>
      </c>
      <c r="GC10" s="78">
        <v>1.05158116634749E-2</v>
      </c>
      <c r="GD10" s="78">
        <v>54915.1125569203</v>
      </c>
      <c r="GE10" s="78">
        <v>54915.1125569203</v>
      </c>
      <c r="GF10" s="78"/>
      <c r="GG10" s="78" t="s">
        <v>51</v>
      </c>
      <c r="GH10" s="78">
        <v>8.2333833333333306</v>
      </c>
      <c r="GI10" s="78">
        <v>3568910.1152068502</v>
      </c>
      <c r="GJ10" s="78" t="s">
        <v>51</v>
      </c>
      <c r="GK10" s="78" t="s">
        <v>51</v>
      </c>
      <c r="GL10" s="78" t="s">
        <v>51</v>
      </c>
      <c r="GM10" s="78" t="s">
        <v>51</v>
      </c>
      <c r="GN10" s="78" t="s">
        <v>51</v>
      </c>
      <c r="GO10" s="78" t="s">
        <v>51</v>
      </c>
      <c r="GP10" s="78">
        <v>8.2333833333333306</v>
      </c>
      <c r="GQ10" s="78">
        <v>3568910.1152068502</v>
      </c>
      <c r="GR10" s="78">
        <v>11.343</v>
      </c>
      <c r="GS10" s="78">
        <v>912.13649999997801</v>
      </c>
      <c r="GT10" s="78">
        <v>2.3691570100166801E-4</v>
      </c>
      <c r="GU10" s="78">
        <v>0</v>
      </c>
      <c r="GV10" s="78"/>
      <c r="GW10" s="78"/>
      <c r="GX10" s="78"/>
      <c r="GY10" s="78"/>
      <c r="GZ10" s="78"/>
      <c r="HA10" s="78" t="s">
        <v>51</v>
      </c>
      <c r="HB10" s="78">
        <v>11.3096</v>
      </c>
      <c r="HC10" s="78">
        <v>3850046.6458892799</v>
      </c>
      <c r="HD10" s="78">
        <v>11.403133333333299</v>
      </c>
      <c r="HE10" s="78">
        <v>1219.5185000000099</v>
      </c>
      <c r="HF10" s="78">
        <v>3.1675421421246801E-4</v>
      </c>
      <c r="HG10" s="78">
        <v>0.69059523350830099</v>
      </c>
      <c r="HH10" s="78"/>
      <c r="HI10" s="78"/>
      <c r="HJ10" s="78"/>
      <c r="HK10" s="78"/>
      <c r="HL10" s="78"/>
      <c r="HM10" s="78" t="s">
        <v>51</v>
      </c>
      <c r="HN10" s="78">
        <v>11.3096</v>
      </c>
      <c r="HO10" s="78">
        <v>3850046.6458892799</v>
      </c>
      <c r="HP10" s="78">
        <v>13.2769833333333</v>
      </c>
      <c r="HQ10" s="78">
        <v>0</v>
      </c>
      <c r="HR10" s="78">
        <v>0</v>
      </c>
      <c r="HS10" s="78">
        <v>0</v>
      </c>
      <c r="HT10" s="78"/>
      <c r="HU10" s="78"/>
      <c r="HV10" s="78"/>
      <c r="HW10" s="78"/>
      <c r="HX10" s="78"/>
      <c r="HY10" s="78" t="s">
        <v>51</v>
      </c>
      <c r="HZ10" s="78">
        <v>13.911633333333301</v>
      </c>
      <c r="IA10" s="78">
        <v>1255.18788461539</v>
      </c>
      <c r="IB10" s="78">
        <v>14.803466666666701</v>
      </c>
      <c r="IC10" s="78">
        <v>0</v>
      </c>
      <c r="ID10" s="78">
        <v>0</v>
      </c>
      <c r="IE10" s="78">
        <v>0.385918993732071</v>
      </c>
      <c r="IF10" s="78"/>
      <c r="IG10" s="78"/>
      <c r="IH10" s="78"/>
      <c r="II10" s="78"/>
      <c r="IJ10" s="78"/>
      <c r="IK10" s="78" t="s">
        <v>51</v>
      </c>
      <c r="IL10" s="78">
        <v>13.911633333333301</v>
      </c>
      <c r="IM10" s="78">
        <v>1255.18788461539</v>
      </c>
      <c r="IN10" s="78">
        <v>15.62515</v>
      </c>
      <c r="IO10" s="78">
        <v>0</v>
      </c>
      <c r="IP10" s="78">
        <v>0</v>
      </c>
      <c r="IQ10" s="78">
        <v>9.9029777568029706E-2</v>
      </c>
      <c r="IR10" s="78"/>
      <c r="IS10" s="78"/>
      <c r="IT10" s="78"/>
      <c r="IU10" s="78"/>
      <c r="IV10" s="78"/>
      <c r="IW10" s="78" t="s">
        <v>51</v>
      </c>
      <c r="IX10" s="78">
        <v>13.911633333333301</v>
      </c>
      <c r="IY10" s="78">
        <v>1255.18788461539</v>
      </c>
      <c r="IZ10" s="78">
        <v>15.6953</v>
      </c>
      <c r="JA10" s="78">
        <v>0</v>
      </c>
      <c r="JB10" s="78">
        <v>0</v>
      </c>
      <c r="JC10" s="78">
        <v>0.40830692982935901</v>
      </c>
      <c r="JD10" s="78"/>
      <c r="JE10" s="78"/>
      <c r="JF10" s="78"/>
      <c r="JG10" s="78"/>
      <c r="JH10" s="78"/>
      <c r="JI10" s="78" t="s">
        <v>51</v>
      </c>
      <c r="JJ10" s="78">
        <v>13.911633333333301</v>
      </c>
      <c r="JK10" s="78">
        <v>1255.18788461539</v>
      </c>
      <c r="JL10" s="78">
        <v>16.036000000000001</v>
      </c>
      <c r="JM10" s="78">
        <v>0</v>
      </c>
      <c r="JN10" s="78">
        <v>0</v>
      </c>
      <c r="JO10" s="78">
        <v>0</v>
      </c>
      <c r="JP10" s="78"/>
      <c r="JQ10" s="78"/>
      <c r="JR10" s="78"/>
      <c r="JS10" s="78"/>
      <c r="JT10" s="78"/>
      <c r="JU10" s="78" t="s">
        <v>51</v>
      </c>
      <c r="JV10" s="78">
        <v>13.911633333333301</v>
      </c>
      <c r="JW10" s="78">
        <v>1255.18788461539</v>
      </c>
    </row>
    <row r="11" spans="1:283" s="79" customFormat="1" x14ac:dyDescent="0.2">
      <c r="A11" s="76"/>
      <c r="B11" s="76"/>
      <c r="C11" s="76" t="s">
        <v>140</v>
      </c>
      <c r="D11" s="76" t="s">
        <v>137</v>
      </c>
      <c r="E11" s="76" t="s">
        <v>97</v>
      </c>
      <c r="F11" s="76" t="s">
        <v>51</v>
      </c>
      <c r="G11" s="77">
        <v>42564.331944444399</v>
      </c>
      <c r="H11" s="78">
        <v>4.24318333333333</v>
      </c>
      <c r="I11" s="78">
        <v>215912.85862270501</v>
      </c>
      <c r="J11" s="78">
        <v>1111.8668034198699</v>
      </c>
      <c r="K11" s="79">
        <f>(J11/J$12)*100</f>
        <v>161.81444374986359</v>
      </c>
      <c r="L11" s="78">
        <v>3.9445666666666699</v>
      </c>
      <c r="M11" s="78">
        <v>194.189500000001</v>
      </c>
      <c r="N11" s="78">
        <v>5.9904666666666699</v>
      </c>
      <c r="O11" s="78">
        <v>1333639.97832102</v>
      </c>
      <c r="P11" s="78">
        <v>0.82844355145832704</v>
      </c>
      <c r="Q11" s="79">
        <f>(P11/P$12)*100</f>
        <v>102.13181096330459</v>
      </c>
      <c r="R11" s="78"/>
      <c r="S11" s="78" t="s">
        <v>51</v>
      </c>
      <c r="T11" s="78">
        <v>8.2333833333333306</v>
      </c>
      <c r="U11" s="78">
        <v>1609813.9408211799</v>
      </c>
      <c r="V11" s="78">
        <v>8.2333833333333306</v>
      </c>
      <c r="W11" s="78">
        <v>1609870.37790318</v>
      </c>
      <c r="X11" s="78">
        <v>1.00003505813968</v>
      </c>
      <c r="Y11" s="79">
        <f>(X11/X$12)*100</f>
        <v>99.993770190128728</v>
      </c>
      <c r="Z11" s="78"/>
      <c r="AA11" s="78" t="s">
        <v>51</v>
      </c>
      <c r="AB11" s="78">
        <v>8.2333833333333306</v>
      </c>
      <c r="AC11" s="78">
        <v>1609813.9408211799</v>
      </c>
      <c r="AD11" s="78">
        <v>9.6745999999999999</v>
      </c>
      <c r="AE11" s="78">
        <v>1612255.33094656</v>
      </c>
      <c r="AF11" s="78">
        <v>1.0015165666438</v>
      </c>
      <c r="AG11" s="79">
        <f>(AF11/AF$12)*100</f>
        <v>99.505139502233448</v>
      </c>
      <c r="AH11" s="78"/>
      <c r="AI11" s="78" t="s">
        <v>51</v>
      </c>
      <c r="AJ11" s="78">
        <v>8.2333833333333306</v>
      </c>
      <c r="AK11" s="78">
        <v>1609813.9408211799</v>
      </c>
      <c r="AL11" s="78">
        <v>11.3096</v>
      </c>
      <c r="AM11" s="78">
        <v>1686371.4661109799</v>
      </c>
      <c r="AN11" s="78">
        <v>0.99998147026746897</v>
      </c>
      <c r="AO11" s="79">
        <f>(AN11/AN$12)*100</f>
        <v>100.52651994710504</v>
      </c>
      <c r="AP11" s="78"/>
      <c r="AQ11" s="78" t="s">
        <v>51</v>
      </c>
      <c r="AR11" s="78">
        <v>11.3096</v>
      </c>
      <c r="AS11" s="78">
        <v>1686402.7147022199</v>
      </c>
      <c r="AT11" s="78">
        <v>9.8858666666666704</v>
      </c>
      <c r="AU11" s="78">
        <v>1706422.23185628</v>
      </c>
      <c r="AV11" s="78">
        <v>1.01187113669797</v>
      </c>
      <c r="AW11" s="79">
        <f>(AV11/AV$12)*100</f>
        <v>102.98422503137854</v>
      </c>
      <c r="AX11" s="78"/>
      <c r="AY11" s="78"/>
      <c r="AZ11" s="78" t="s">
        <v>51</v>
      </c>
      <c r="BA11" s="78">
        <v>11.3096</v>
      </c>
      <c r="BB11" s="78">
        <v>1686402.7147022199</v>
      </c>
      <c r="BC11" s="78">
        <v>4.24318333333333</v>
      </c>
      <c r="BD11" s="78">
        <v>0</v>
      </c>
      <c r="BE11" s="78">
        <v>0</v>
      </c>
      <c r="BF11" s="78">
        <v>0</v>
      </c>
      <c r="BG11" s="78"/>
      <c r="BH11" s="78"/>
      <c r="BI11" s="78"/>
      <c r="BJ11" s="78"/>
      <c r="BK11" s="78"/>
      <c r="BL11" s="78" t="s">
        <v>51</v>
      </c>
      <c r="BM11" s="78">
        <v>3.9445666666666699</v>
      </c>
      <c r="BN11" s="78">
        <v>194.189500000001</v>
      </c>
      <c r="BO11" s="78">
        <v>5.5901833333333304</v>
      </c>
      <c r="BP11" s="78">
        <v>0</v>
      </c>
      <c r="BQ11" s="78">
        <v>0</v>
      </c>
      <c r="BR11" s="78">
        <v>0</v>
      </c>
      <c r="BS11" s="78"/>
      <c r="BT11" s="78"/>
      <c r="BU11" s="78"/>
      <c r="BV11" s="78"/>
      <c r="BW11" s="78"/>
      <c r="BX11" s="78" t="s">
        <v>51</v>
      </c>
      <c r="BY11" s="78">
        <v>3.9445666666666699</v>
      </c>
      <c r="BZ11" s="78">
        <v>194.189500000001</v>
      </c>
      <c r="CA11" s="78">
        <v>5.7172499999999999</v>
      </c>
      <c r="CB11" s="78">
        <v>0</v>
      </c>
      <c r="CC11" s="78">
        <v>0</v>
      </c>
      <c r="CD11" s="78">
        <v>0</v>
      </c>
      <c r="CE11" s="78"/>
      <c r="CF11" s="78"/>
      <c r="CG11" s="78"/>
      <c r="CH11" s="78"/>
      <c r="CI11" s="78"/>
      <c r="CJ11" s="78" t="s">
        <v>51</v>
      </c>
      <c r="CK11" s="78">
        <v>3.9445666666666699</v>
      </c>
      <c r="CL11" s="78">
        <v>194.189500000001</v>
      </c>
      <c r="CM11" s="78">
        <v>5.9840999999999998</v>
      </c>
      <c r="CN11" s="78">
        <v>0</v>
      </c>
      <c r="CO11" s="78">
        <v>0</v>
      </c>
      <c r="CP11" s="78">
        <v>0</v>
      </c>
      <c r="CQ11" s="78"/>
      <c r="CR11" s="78"/>
      <c r="CS11" s="78"/>
      <c r="CT11" s="78"/>
      <c r="CU11" s="78"/>
      <c r="CV11" s="78" t="s">
        <v>51</v>
      </c>
      <c r="CW11" s="78">
        <v>6.6766666666666703</v>
      </c>
      <c r="CX11" s="78">
        <v>265.89080145514203</v>
      </c>
      <c r="CY11" s="78">
        <v>6.7020833333333298</v>
      </c>
      <c r="CZ11" s="78">
        <v>0</v>
      </c>
      <c r="DA11" s="78">
        <v>0</v>
      </c>
      <c r="DB11" s="78">
        <v>0</v>
      </c>
      <c r="DC11" s="78"/>
      <c r="DD11" s="78"/>
      <c r="DE11" s="78"/>
      <c r="DF11" s="78"/>
      <c r="DG11" s="78"/>
      <c r="DH11" s="78" t="s">
        <v>51</v>
      </c>
      <c r="DI11" s="78">
        <v>6.6766666666666703</v>
      </c>
      <c r="DJ11" s="78">
        <v>265.89080145514203</v>
      </c>
      <c r="DK11" s="78">
        <v>7.2357833333333303</v>
      </c>
      <c r="DL11" s="78">
        <v>0</v>
      </c>
      <c r="DM11" s="78">
        <v>0</v>
      </c>
      <c r="DN11" s="78">
        <v>0</v>
      </c>
      <c r="DO11" s="78"/>
      <c r="DP11" s="78"/>
      <c r="DQ11" s="78"/>
      <c r="DR11" s="78"/>
      <c r="DS11" s="78"/>
      <c r="DT11" s="78" t="s">
        <v>51</v>
      </c>
      <c r="DU11" s="78">
        <v>6.6766666666666703</v>
      </c>
      <c r="DV11" s="78">
        <v>265.89080145514203</v>
      </c>
      <c r="DW11" s="78">
        <v>8.1994166666666697</v>
      </c>
      <c r="DX11" s="78">
        <v>1256.32413018023</v>
      </c>
      <c r="DY11" s="78">
        <v>7.8041573521183598E-4</v>
      </c>
      <c r="DZ11" s="78">
        <v>0.33553924340075297</v>
      </c>
      <c r="EA11" s="78"/>
      <c r="EB11" s="78"/>
      <c r="EC11" s="78"/>
      <c r="ED11" s="78"/>
      <c r="EE11" s="78"/>
      <c r="EF11" s="78" t="s">
        <v>51</v>
      </c>
      <c r="EG11" s="78">
        <v>8.2333833333333306</v>
      </c>
      <c r="EH11" s="78">
        <v>1609813.9408211799</v>
      </c>
      <c r="EI11" s="78">
        <v>8.2295999999999996</v>
      </c>
      <c r="EJ11" s="78">
        <v>0</v>
      </c>
      <c r="EK11" s="78">
        <v>0</v>
      </c>
      <c r="EL11" s="78">
        <v>0</v>
      </c>
      <c r="EM11" s="78"/>
      <c r="EN11" s="78"/>
      <c r="EO11" s="78"/>
      <c r="EP11" s="78"/>
      <c r="EQ11" s="78"/>
      <c r="ER11" s="78" t="s">
        <v>51</v>
      </c>
      <c r="ES11" s="78">
        <v>8.2333833333333306</v>
      </c>
      <c r="ET11" s="78">
        <v>1609813.9408211799</v>
      </c>
      <c r="EU11" s="78">
        <v>8.2333833333333306</v>
      </c>
      <c r="EV11" s="78">
        <v>3456.2674999999199</v>
      </c>
      <c r="EW11" s="78">
        <v>2.14699811720903E-3</v>
      </c>
      <c r="EX11" s="78">
        <v>0</v>
      </c>
      <c r="EY11" s="78">
        <v>0</v>
      </c>
      <c r="EZ11" s="78" t="s">
        <v>51</v>
      </c>
      <c r="FA11" s="78">
        <v>8.2333833333333306</v>
      </c>
      <c r="FB11" s="78">
        <v>1609813.9408211799</v>
      </c>
      <c r="FC11" s="78">
        <v>9.4331333333333305</v>
      </c>
      <c r="FD11" s="78">
        <v>552.27003846153195</v>
      </c>
      <c r="FE11" s="78">
        <v>3.2748407817823598E-4</v>
      </c>
      <c r="FF11" s="78">
        <v>0.65436396544420405</v>
      </c>
      <c r="FG11" s="78"/>
      <c r="FH11" s="78"/>
      <c r="FI11" s="78"/>
      <c r="FJ11" s="78"/>
      <c r="FK11" s="78"/>
      <c r="FL11" s="78" t="s">
        <v>51</v>
      </c>
      <c r="FM11" s="78">
        <v>11.3096</v>
      </c>
      <c r="FN11" s="78">
        <v>1686402.7147022199</v>
      </c>
      <c r="FO11" s="78">
        <v>9.6934500000000003</v>
      </c>
      <c r="FP11" s="78">
        <v>630.34897833363402</v>
      </c>
      <c r="FQ11" s="78">
        <v>3.7378318526066801E-4</v>
      </c>
      <c r="FR11" s="78">
        <v>0.73074980161322001</v>
      </c>
      <c r="FS11" s="78"/>
      <c r="FT11" s="78"/>
      <c r="FU11" s="78"/>
      <c r="FV11" s="78"/>
      <c r="FW11" s="78"/>
      <c r="FX11" s="78" t="s">
        <v>51</v>
      </c>
      <c r="FY11" s="78">
        <v>11.3096</v>
      </c>
      <c r="FZ11" s="78">
        <v>1686402.7147022199</v>
      </c>
      <c r="GA11" s="78">
        <v>9.8858666666666704</v>
      </c>
      <c r="GB11" s="78">
        <v>16628.9634999999</v>
      </c>
      <c r="GC11" s="78">
        <v>1.03297425114342E-2</v>
      </c>
      <c r="GD11" s="78">
        <v>53941.797858668899</v>
      </c>
      <c r="GE11" s="78">
        <v>53941.797858668899</v>
      </c>
      <c r="GF11" s="78"/>
      <c r="GG11" s="78" t="s">
        <v>51</v>
      </c>
      <c r="GH11" s="78">
        <v>8.2333833333333306</v>
      </c>
      <c r="GI11" s="78">
        <v>1609813.9408211799</v>
      </c>
      <c r="GJ11" s="78" t="s">
        <v>51</v>
      </c>
      <c r="GK11" s="78" t="s">
        <v>51</v>
      </c>
      <c r="GL11" s="78" t="s">
        <v>51</v>
      </c>
      <c r="GM11" s="78" t="s">
        <v>51</v>
      </c>
      <c r="GN11" s="78" t="s">
        <v>51</v>
      </c>
      <c r="GO11" s="78" t="s">
        <v>51</v>
      </c>
      <c r="GP11" s="78">
        <v>8.2333833333333306</v>
      </c>
      <c r="GQ11" s="78">
        <v>1609813.9408211799</v>
      </c>
      <c r="GR11" s="78">
        <v>11.406466666666701</v>
      </c>
      <c r="GS11" s="78">
        <v>0</v>
      </c>
      <c r="GT11" s="78">
        <v>0</v>
      </c>
      <c r="GU11" s="78">
        <v>0</v>
      </c>
      <c r="GV11" s="78"/>
      <c r="GW11" s="78"/>
      <c r="GX11" s="78"/>
      <c r="GY11" s="78"/>
      <c r="GZ11" s="78"/>
      <c r="HA11" s="78" t="s">
        <v>51</v>
      </c>
      <c r="HB11" s="78">
        <v>11.3096</v>
      </c>
      <c r="HC11" s="78">
        <v>1686402.7147022199</v>
      </c>
      <c r="HD11" s="78">
        <v>11.406466666666701</v>
      </c>
      <c r="HE11" s="78">
        <v>1948.0494460150601</v>
      </c>
      <c r="HF11" s="78">
        <v>1.1551508005957199E-3</v>
      </c>
      <c r="HG11" s="78">
        <v>1.69612457127219</v>
      </c>
      <c r="HH11" s="78"/>
      <c r="HI11" s="78"/>
      <c r="HJ11" s="78"/>
      <c r="HK11" s="78"/>
      <c r="HL11" s="78"/>
      <c r="HM11" s="78" t="s">
        <v>51</v>
      </c>
      <c r="HN11" s="78">
        <v>11.3096</v>
      </c>
      <c r="HO11" s="78">
        <v>1686402.7147022199</v>
      </c>
      <c r="HP11" s="78">
        <v>13.58095</v>
      </c>
      <c r="HQ11" s="78">
        <v>0</v>
      </c>
      <c r="HR11" s="78">
        <v>0</v>
      </c>
      <c r="HS11" s="78">
        <v>0</v>
      </c>
      <c r="HT11" s="78"/>
      <c r="HU11" s="78"/>
      <c r="HV11" s="78"/>
      <c r="HW11" s="78"/>
      <c r="HX11" s="78"/>
      <c r="HY11" s="78" t="s">
        <v>51</v>
      </c>
      <c r="HZ11" s="78">
        <v>13.9149666666667</v>
      </c>
      <c r="IA11" s="78">
        <v>649.18128059156095</v>
      </c>
      <c r="IB11" s="78">
        <v>13.2168666666667</v>
      </c>
      <c r="IC11" s="78">
        <v>0</v>
      </c>
      <c r="ID11" s="78">
        <v>0</v>
      </c>
      <c r="IE11" s="78">
        <v>0.385918993732071</v>
      </c>
      <c r="IF11" s="78"/>
      <c r="IG11" s="78"/>
      <c r="IH11" s="78"/>
      <c r="II11" s="78"/>
      <c r="IJ11" s="78"/>
      <c r="IK11" s="78" t="s">
        <v>51</v>
      </c>
      <c r="IL11" s="78">
        <v>13.9149666666667</v>
      </c>
      <c r="IM11" s="78">
        <v>649.18128059156095</v>
      </c>
      <c r="IN11" s="78">
        <v>15.6385166666667</v>
      </c>
      <c r="IO11" s="78">
        <v>0</v>
      </c>
      <c r="IP11" s="78">
        <v>0</v>
      </c>
      <c r="IQ11" s="78">
        <v>9.9029777568029706E-2</v>
      </c>
      <c r="IR11" s="78"/>
      <c r="IS11" s="78"/>
      <c r="IT11" s="78"/>
      <c r="IU11" s="78"/>
      <c r="IV11" s="78"/>
      <c r="IW11" s="78" t="s">
        <v>51</v>
      </c>
      <c r="IX11" s="78">
        <v>13.9149666666667</v>
      </c>
      <c r="IY11" s="78">
        <v>649.18128059156095</v>
      </c>
      <c r="IZ11" s="78">
        <v>15.678599999999999</v>
      </c>
      <c r="JA11" s="78">
        <v>160.25784615384299</v>
      </c>
      <c r="JB11" s="78">
        <v>0.24686147143338699</v>
      </c>
      <c r="JC11" s="78">
        <v>352.62653773494202</v>
      </c>
      <c r="JD11" s="78"/>
      <c r="JE11" s="78"/>
      <c r="JF11" s="78"/>
      <c r="JG11" s="78"/>
      <c r="JH11" s="78"/>
      <c r="JI11" s="78" t="s">
        <v>51</v>
      </c>
      <c r="JJ11" s="78">
        <v>13.9149666666667</v>
      </c>
      <c r="JK11" s="78">
        <v>649.18128059156095</v>
      </c>
      <c r="JL11" s="78">
        <v>16.039349999999999</v>
      </c>
      <c r="JM11" s="78">
        <v>0</v>
      </c>
      <c r="JN11" s="78">
        <v>0</v>
      </c>
      <c r="JO11" s="78">
        <v>0</v>
      </c>
      <c r="JP11" s="78"/>
      <c r="JQ11" s="78"/>
      <c r="JR11" s="78"/>
      <c r="JS11" s="78"/>
      <c r="JT11" s="78"/>
      <c r="JU11" s="78" t="s">
        <v>51</v>
      </c>
      <c r="JV11" s="78">
        <v>13.9149666666667</v>
      </c>
      <c r="JW11" s="78">
        <v>649.18128059156095</v>
      </c>
    </row>
    <row r="12" spans="1:283" s="79" customFormat="1" x14ac:dyDescent="0.2">
      <c r="A12" s="76"/>
      <c r="B12" s="76"/>
      <c r="C12" s="76"/>
      <c r="D12" s="80" t="s">
        <v>161</v>
      </c>
      <c r="E12" s="76"/>
      <c r="F12" s="76"/>
      <c r="G12" s="77"/>
      <c r="H12" s="78"/>
      <c r="I12" s="78"/>
      <c r="J12" s="78">
        <f>AVERAGE(J8:J11)</f>
        <v>687.12457161031853</v>
      </c>
      <c r="K12" s="78"/>
      <c r="L12" s="78"/>
      <c r="M12" s="78"/>
      <c r="N12" s="78"/>
      <c r="O12" s="78"/>
      <c r="P12" s="78">
        <f>AVERAGE(P8:P11)</f>
        <v>0.81115133829946706</v>
      </c>
      <c r="Q12" s="78"/>
      <c r="R12" s="78"/>
      <c r="S12" s="78"/>
      <c r="T12" s="78"/>
      <c r="U12" s="78"/>
      <c r="V12" s="78"/>
      <c r="W12" s="78"/>
      <c r="X12" s="78">
        <f>AVERAGE(X8:X11)</f>
        <v>1.0000973623038791</v>
      </c>
      <c r="Y12" s="78"/>
      <c r="Z12" s="78"/>
      <c r="AA12" s="78"/>
      <c r="AB12" s="78"/>
      <c r="AC12" s="78"/>
      <c r="AD12" s="78"/>
      <c r="AE12" s="78"/>
      <c r="AF12" s="78">
        <f>AVERAGE(AF8:AF11)</f>
        <v>1.0064973243129018</v>
      </c>
      <c r="AG12" s="78"/>
      <c r="AH12" s="78"/>
      <c r="AI12" s="78"/>
      <c r="AJ12" s="78"/>
      <c r="AK12" s="78"/>
      <c r="AL12" s="78"/>
      <c r="AM12" s="78"/>
      <c r="AN12" s="78">
        <f>AVERAGE(AN8:AN11)</f>
        <v>0.99474394497455843</v>
      </c>
      <c r="AO12" s="78"/>
      <c r="AP12" s="78"/>
      <c r="AQ12" s="78"/>
      <c r="AR12" s="78"/>
      <c r="AS12" s="78"/>
      <c r="AT12" s="78"/>
      <c r="AU12" s="78"/>
      <c r="AV12" s="78">
        <f>AVERAGE(AV8:AV11)</f>
        <v>0.98254964426800351</v>
      </c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78"/>
      <c r="EL12" s="78"/>
      <c r="EM12" s="78"/>
      <c r="EN12" s="78"/>
      <c r="EO12" s="78"/>
      <c r="EP12" s="78"/>
      <c r="EQ12" s="78"/>
      <c r="ER12" s="78"/>
      <c r="ES12" s="78"/>
      <c r="ET12" s="78"/>
      <c r="EU12" s="78"/>
      <c r="EV12" s="78"/>
      <c r="EW12" s="78"/>
      <c r="EX12" s="78"/>
      <c r="EY12" s="78"/>
      <c r="EZ12" s="78"/>
      <c r="FA12" s="78"/>
      <c r="FB12" s="78"/>
      <c r="FC12" s="78"/>
      <c r="FD12" s="78"/>
      <c r="FE12" s="78"/>
      <c r="FF12" s="78"/>
      <c r="FG12" s="78"/>
      <c r="FH12" s="78"/>
      <c r="FI12" s="78"/>
      <c r="FJ12" s="78"/>
      <c r="FK12" s="78"/>
      <c r="FL12" s="78"/>
      <c r="FM12" s="78"/>
      <c r="FN12" s="78"/>
      <c r="FO12" s="78"/>
      <c r="FP12" s="78"/>
      <c r="FQ12" s="78"/>
      <c r="FR12" s="78"/>
      <c r="FS12" s="78"/>
      <c r="FT12" s="78"/>
      <c r="FU12" s="78"/>
      <c r="FV12" s="78"/>
      <c r="FW12" s="78"/>
      <c r="FX12" s="78"/>
      <c r="FY12" s="78"/>
      <c r="FZ12" s="78"/>
      <c r="GA12" s="78"/>
      <c r="GB12" s="78"/>
      <c r="GC12" s="78"/>
      <c r="GD12" s="78"/>
      <c r="GE12" s="78"/>
      <c r="GF12" s="78"/>
      <c r="GG12" s="78"/>
      <c r="GH12" s="78"/>
      <c r="GI12" s="78"/>
      <c r="GJ12" s="78"/>
      <c r="GK12" s="78"/>
      <c r="GL12" s="78"/>
      <c r="GM12" s="78"/>
      <c r="GN12" s="78"/>
      <c r="GO12" s="78"/>
      <c r="GP12" s="78"/>
      <c r="GQ12" s="78"/>
      <c r="GR12" s="78"/>
      <c r="GS12" s="78"/>
      <c r="GT12" s="78"/>
      <c r="GU12" s="78"/>
      <c r="GV12" s="78"/>
      <c r="GW12" s="78"/>
      <c r="GX12" s="78"/>
      <c r="GY12" s="78"/>
      <c r="GZ12" s="78"/>
      <c r="HA12" s="78"/>
      <c r="HB12" s="78"/>
      <c r="HC12" s="78"/>
      <c r="HD12" s="78"/>
      <c r="HE12" s="78"/>
      <c r="HF12" s="78"/>
      <c r="HG12" s="78"/>
      <c r="HH12" s="78"/>
      <c r="HI12" s="78"/>
      <c r="HJ12" s="78"/>
      <c r="HK12" s="78"/>
      <c r="HL12" s="78"/>
      <c r="HM12" s="78"/>
      <c r="HN12" s="78"/>
      <c r="HO12" s="78"/>
      <c r="HP12" s="78"/>
      <c r="HQ12" s="78"/>
      <c r="HR12" s="78"/>
      <c r="HS12" s="78"/>
      <c r="HT12" s="78"/>
      <c r="HU12" s="78"/>
      <c r="HV12" s="78"/>
      <c r="HW12" s="78"/>
      <c r="HX12" s="78"/>
      <c r="HY12" s="78"/>
      <c r="HZ12" s="78"/>
      <c r="IA12" s="78"/>
      <c r="IB12" s="78"/>
      <c r="IC12" s="78"/>
      <c r="ID12" s="78"/>
      <c r="IE12" s="78"/>
      <c r="IF12" s="78"/>
      <c r="IG12" s="78"/>
      <c r="IH12" s="78"/>
      <c r="II12" s="78"/>
      <c r="IJ12" s="78"/>
      <c r="IK12" s="78"/>
      <c r="IL12" s="78"/>
      <c r="IM12" s="78"/>
      <c r="IN12" s="78"/>
      <c r="IO12" s="78"/>
      <c r="IP12" s="78"/>
      <c r="IQ12" s="78"/>
      <c r="IR12" s="78"/>
      <c r="IS12" s="78"/>
      <c r="IT12" s="78"/>
      <c r="IU12" s="78"/>
      <c r="IV12" s="78"/>
      <c r="IW12" s="78"/>
      <c r="IX12" s="78"/>
      <c r="IY12" s="78"/>
      <c r="IZ12" s="78"/>
      <c r="JA12" s="78"/>
      <c r="JB12" s="78"/>
      <c r="JC12" s="78"/>
      <c r="JD12" s="78"/>
      <c r="JE12" s="78"/>
      <c r="JF12" s="78"/>
      <c r="JG12" s="78"/>
      <c r="JH12" s="78"/>
      <c r="JI12" s="78"/>
      <c r="JJ12" s="78"/>
      <c r="JK12" s="78"/>
      <c r="JL12" s="78"/>
      <c r="JM12" s="78"/>
      <c r="JN12" s="78"/>
      <c r="JO12" s="78"/>
      <c r="JP12" s="78"/>
      <c r="JQ12" s="78"/>
      <c r="JR12" s="78"/>
      <c r="JS12" s="78"/>
      <c r="JT12" s="78"/>
      <c r="JU12" s="78"/>
      <c r="JV12" s="78"/>
      <c r="JW12" s="78"/>
    </row>
    <row r="13" spans="1:283" s="61" customFormat="1" x14ac:dyDescent="0.2">
      <c r="A13" s="58"/>
      <c r="B13" s="58"/>
      <c r="C13" s="58" t="s">
        <v>16</v>
      </c>
      <c r="D13" s="58" t="s">
        <v>5</v>
      </c>
      <c r="E13" s="58" t="s">
        <v>97</v>
      </c>
      <c r="F13" s="58" t="s">
        <v>51</v>
      </c>
      <c r="G13" s="59">
        <v>42564.347222222197</v>
      </c>
      <c r="H13" s="60">
        <v>4.2938666666666698</v>
      </c>
      <c r="I13" s="60">
        <v>0</v>
      </c>
      <c r="J13" s="60">
        <v>0</v>
      </c>
      <c r="K13" s="61">
        <f t="shared" ref="K13:K33" si="0">(J13/J$12)*100</f>
        <v>0</v>
      </c>
      <c r="L13" s="60">
        <v>4.9165333333333301</v>
      </c>
      <c r="M13" s="60">
        <v>1818656.98957064</v>
      </c>
      <c r="N13" s="60" t="s">
        <v>51</v>
      </c>
      <c r="O13" s="60" t="s">
        <v>51</v>
      </c>
      <c r="P13" s="60" t="s">
        <v>51</v>
      </c>
      <c r="R13" s="60"/>
      <c r="S13" s="60" t="s">
        <v>51</v>
      </c>
      <c r="T13" s="60">
        <v>8.1766500000000004</v>
      </c>
      <c r="U13" s="60">
        <v>0</v>
      </c>
      <c r="V13" s="60" t="s">
        <v>51</v>
      </c>
      <c r="W13" s="60" t="s">
        <v>51</v>
      </c>
      <c r="X13" s="60" t="s">
        <v>51</v>
      </c>
      <c r="Y13" s="60"/>
      <c r="Z13" s="60"/>
      <c r="AA13" s="60" t="s">
        <v>51</v>
      </c>
      <c r="AB13" s="60">
        <v>8.1766500000000004</v>
      </c>
      <c r="AC13" s="60">
        <v>0</v>
      </c>
      <c r="AD13" s="60" t="s">
        <v>51</v>
      </c>
      <c r="AE13" s="60" t="s">
        <v>51</v>
      </c>
      <c r="AF13" s="60" t="s">
        <v>51</v>
      </c>
      <c r="AG13" s="60"/>
      <c r="AH13" s="60"/>
      <c r="AI13" s="60" t="s">
        <v>51</v>
      </c>
      <c r="AJ13" s="60">
        <v>8.1766500000000004</v>
      </c>
      <c r="AK13" s="60">
        <v>0</v>
      </c>
      <c r="AL13" s="60">
        <v>11.3629</v>
      </c>
      <c r="AM13" s="60">
        <v>3550561.9891280299</v>
      </c>
      <c r="AN13" s="60">
        <v>1</v>
      </c>
      <c r="AO13" s="60"/>
      <c r="AP13" s="60"/>
      <c r="AQ13" s="60" t="s">
        <v>51</v>
      </c>
      <c r="AR13" s="60">
        <v>11.3629</v>
      </c>
      <c r="AS13" s="60">
        <v>3550561.9891280299</v>
      </c>
      <c r="AT13" s="60">
        <v>9.8857333333333308</v>
      </c>
      <c r="AU13" s="60">
        <v>7343.3526153847397</v>
      </c>
      <c r="AV13" s="60">
        <v>2.0682226188052499E-3</v>
      </c>
      <c r="AW13" s="60"/>
      <c r="AX13" s="60"/>
      <c r="AY13" s="60"/>
      <c r="AZ13" s="60" t="s">
        <v>51</v>
      </c>
      <c r="BA13" s="60">
        <v>11.3629</v>
      </c>
      <c r="BB13" s="60">
        <v>3550561.9891280299</v>
      </c>
      <c r="BC13" s="60">
        <v>4.8720666666666697</v>
      </c>
      <c r="BD13" s="60">
        <v>0</v>
      </c>
      <c r="BE13" s="60">
        <v>0</v>
      </c>
      <c r="BF13" s="60">
        <v>0</v>
      </c>
      <c r="BG13" s="60"/>
      <c r="BH13" s="60"/>
      <c r="BI13" s="60"/>
      <c r="BJ13" s="60"/>
      <c r="BK13" s="60"/>
      <c r="BL13" s="60" t="s">
        <v>51</v>
      </c>
      <c r="BM13" s="60">
        <v>4.9165333333333301</v>
      </c>
      <c r="BN13" s="60">
        <v>1818656.98957064</v>
      </c>
      <c r="BO13" s="60">
        <v>4.7894666666666703</v>
      </c>
      <c r="BP13" s="60">
        <v>0</v>
      </c>
      <c r="BQ13" s="60">
        <v>0</v>
      </c>
      <c r="BR13" s="60">
        <v>0</v>
      </c>
      <c r="BS13" s="60"/>
      <c r="BT13" s="60"/>
      <c r="BU13" s="60"/>
      <c r="BV13" s="60"/>
      <c r="BW13" s="60"/>
      <c r="BX13" s="60" t="s">
        <v>51</v>
      </c>
      <c r="BY13" s="60">
        <v>4.9165333333333301</v>
      </c>
      <c r="BZ13" s="60">
        <v>1818656.98957064</v>
      </c>
      <c r="CA13" s="60">
        <v>4.7894666666666703</v>
      </c>
      <c r="CB13" s="60">
        <v>0</v>
      </c>
      <c r="CC13" s="60">
        <v>0</v>
      </c>
      <c r="CD13" s="60">
        <v>0</v>
      </c>
      <c r="CE13" s="60"/>
      <c r="CF13" s="60"/>
      <c r="CG13" s="60"/>
      <c r="CH13" s="60"/>
      <c r="CI13" s="60"/>
      <c r="CJ13" s="60" t="s">
        <v>51</v>
      </c>
      <c r="CK13" s="60">
        <v>4.9165333333333301</v>
      </c>
      <c r="CL13" s="60">
        <v>1818656.98957064</v>
      </c>
      <c r="CM13" s="60">
        <v>6.1173833333333301</v>
      </c>
      <c r="CN13" s="60">
        <v>0</v>
      </c>
      <c r="CO13" s="60">
        <v>0</v>
      </c>
      <c r="CP13" s="60">
        <v>0</v>
      </c>
      <c r="CQ13" s="60"/>
      <c r="CR13" s="60"/>
      <c r="CS13" s="60"/>
      <c r="CT13" s="60"/>
      <c r="CU13" s="60"/>
      <c r="CV13" s="60" t="s">
        <v>51</v>
      </c>
      <c r="CW13" s="60">
        <v>6.6701666666666704</v>
      </c>
      <c r="CX13" s="60">
        <v>1164186.85282938</v>
      </c>
      <c r="CY13" s="60">
        <v>6.6701666666666704</v>
      </c>
      <c r="CZ13" s="60">
        <v>0</v>
      </c>
      <c r="DA13" s="60">
        <v>0</v>
      </c>
      <c r="DB13" s="60">
        <v>0</v>
      </c>
      <c r="DC13" s="60"/>
      <c r="DD13" s="60"/>
      <c r="DE13" s="60"/>
      <c r="DF13" s="60"/>
      <c r="DG13" s="60"/>
      <c r="DH13" s="60" t="s">
        <v>51</v>
      </c>
      <c r="DI13" s="60">
        <v>6.6701666666666704</v>
      </c>
      <c r="DJ13" s="60">
        <v>1164186.85282938</v>
      </c>
      <c r="DK13" s="60">
        <v>6.6701666666666704</v>
      </c>
      <c r="DL13" s="60">
        <v>0</v>
      </c>
      <c r="DM13" s="60">
        <v>0</v>
      </c>
      <c r="DN13" s="60">
        <v>0</v>
      </c>
      <c r="DO13" s="60"/>
      <c r="DP13" s="60"/>
      <c r="DQ13" s="60"/>
      <c r="DR13" s="60"/>
      <c r="DS13" s="60"/>
      <c r="DT13" s="60" t="s">
        <v>51</v>
      </c>
      <c r="DU13" s="60">
        <v>6.6701666666666704</v>
      </c>
      <c r="DV13" s="60">
        <v>1164186.85282938</v>
      </c>
      <c r="DW13" s="60" t="s">
        <v>51</v>
      </c>
      <c r="DX13" s="60" t="s">
        <v>51</v>
      </c>
      <c r="DY13" s="60" t="s">
        <v>51</v>
      </c>
      <c r="DZ13" s="60" t="s">
        <v>51</v>
      </c>
      <c r="EA13" s="60"/>
      <c r="EB13" s="60"/>
      <c r="EC13" s="60"/>
      <c r="ED13" s="60"/>
      <c r="EE13" s="60"/>
      <c r="EF13" s="60" t="s">
        <v>51</v>
      </c>
      <c r="EG13" s="60">
        <v>8.1766500000000004</v>
      </c>
      <c r="EH13" s="60">
        <v>0</v>
      </c>
      <c r="EI13" s="60" t="s">
        <v>51</v>
      </c>
      <c r="EJ13" s="60" t="s">
        <v>51</v>
      </c>
      <c r="EK13" s="60" t="s">
        <v>51</v>
      </c>
      <c r="EL13" s="60" t="s">
        <v>51</v>
      </c>
      <c r="EM13" s="60"/>
      <c r="EN13" s="60"/>
      <c r="EO13" s="60"/>
      <c r="EP13" s="60"/>
      <c r="EQ13" s="60"/>
      <c r="ER13" s="60" t="s">
        <v>51</v>
      </c>
      <c r="ES13" s="60">
        <v>8.1766500000000004</v>
      </c>
      <c r="ET13" s="60">
        <v>0</v>
      </c>
      <c r="EU13" s="60" t="s">
        <v>51</v>
      </c>
      <c r="EV13" s="60" t="s">
        <v>51</v>
      </c>
      <c r="EW13" s="60" t="s">
        <v>51</v>
      </c>
      <c r="EX13" s="60" t="s">
        <v>51</v>
      </c>
      <c r="EY13" s="60" t="s">
        <v>51</v>
      </c>
      <c r="EZ13" s="60" t="s">
        <v>51</v>
      </c>
      <c r="FA13" s="60">
        <v>8.1766500000000004</v>
      </c>
      <c r="FB13" s="60">
        <v>0</v>
      </c>
      <c r="FC13" s="60">
        <v>9.4367666666666707</v>
      </c>
      <c r="FD13" s="60">
        <v>0</v>
      </c>
      <c r="FE13" s="60">
        <v>0</v>
      </c>
      <c r="FF13" s="60">
        <v>0.246209439986739</v>
      </c>
      <c r="FG13" s="60"/>
      <c r="FH13" s="60"/>
      <c r="FI13" s="60"/>
      <c r="FJ13" s="60"/>
      <c r="FK13" s="60"/>
      <c r="FL13" s="60" t="s">
        <v>51</v>
      </c>
      <c r="FM13" s="60">
        <v>11.3629</v>
      </c>
      <c r="FN13" s="60">
        <v>3550561.9891280299</v>
      </c>
      <c r="FO13" s="60">
        <v>9.6970833333333299</v>
      </c>
      <c r="FP13" s="60">
        <v>0</v>
      </c>
      <c r="FQ13" s="60">
        <v>0</v>
      </c>
      <c r="FR13" s="60">
        <v>0.28494044858459899</v>
      </c>
      <c r="FS13" s="60"/>
      <c r="FT13" s="60"/>
      <c r="FU13" s="60"/>
      <c r="FV13" s="60"/>
      <c r="FW13" s="60"/>
      <c r="FX13" s="60" t="s">
        <v>51</v>
      </c>
      <c r="FY13" s="60">
        <v>11.3629</v>
      </c>
      <c r="FZ13" s="60">
        <v>3550561.9891280299</v>
      </c>
      <c r="GA13" s="60" t="s">
        <v>51</v>
      </c>
      <c r="GB13" s="60" t="s">
        <v>51</v>
      </c>
      <c r="GC13" s="60" t="s">
        <v>51</v>
      </c>
      <c r="GD13" s="60" t="s">
        <v>51</v>
      </c>
      <c r="GE13" s="60" t="s">
        <v>51</v>
      </c>
      <c r="GF13" s="60"/>
      <c r="GG13" s="60" t="s">
        <v>51</v>
      </c>
      <c r="GH13" s="60">
        <v>8.1766500000000004</v>
      </c>
      <c r="GI13" s="60">
        <v>0</v>
      </c>
      <c r="GJ13" s="60" t="s">
        <v>51</v>
      </c>
      <c r="GK13" s="60" t="s">
        <v>51</v>
      </c>
      <c r="GL13" s="60" t="s">
        <v>51</v>
      </c>
      <c r="GM13" s="60" t="s">
        <v>51</v>
      </c>
      <c r="GN13" s="60" t="s">
        <v>51</v>
      </c>
      <c r="GO13" s="60" t="s">
        <v>51</v>
      </c>
      <c r="GP13" s="60">
        <v>8.1766500000000004</v>
      </c>
      <c r="GQ13" s="60">
        <v>0</v>
      </c>
      <c r="GR13" s="60">
        <v>11.3595666666667</v>
      </c>
      <c r="GS13" s="60">
        <v>5717.8553201894101</v>
      </c>
      <c r="GT13" s="60">
        <v>1.61040853185995E-3</v>
      </c>
      <c r="GU13" s="60">
        <v>0.72879107498580997</v>
      </c>
      <c r="GV13" s="60"/>
      <c r="GW13" s="60"/>
      <c r="GX13" s="60"/>
      <c r="GY13" s="60"/>
      <c r="GZ13" s="60"/>
      <c r="HA13" s="60" t="s">
        <v>51</v>
      </c>
      <c r="HB13" s="60">
        <v>11.3629</v>
      </c>
      <c r="HC13" s="60">
        <v>3550561.9891280299</v>
      </c>
      <c r="HD13" s="60">
        <v>11.3595666666667</v>
      </c>
      <c r="HE13" s="60">
        <v>6364.7208846154199</v>
      </c>
      <c r="HF13" s="60">
        <v>1.79259534240058E-3</v>
      </c>
      <c r="HG13" s="60">
        <v>2.4606424598138399</v>
      </c>
      <c r="HH13" s="60"/>
      <c r="HI13" s="60"/>
      <c r="HJ13" s="60"/>
      <c r="HK13" s="60"/>
      <c r="HL13" s="60"/>
      <c r="HM13" s="60" t="s">
        <v>51</v>
      </c>
      <c r="HN13" s="60">
        <v>11.3629</v>
      </c>
      <c r="HO13" s="60">
        <v>3550561.9891280299</v>
      </c>
      <c r="HP13" s="60">
        <v>13.911483333333299</v>
      </c>
      <c r="HQ13" s="60">
        <v>0</v>
      </c>
      <c r="HR13" s="60">
        <v>0</v>
      </c>
      <c r="HS13" s="60">
        <v>0</v>
      </c>
      <c r="HT13" s="60"/>
      <c r="HU13" s="60"/>
      <c r="HV13" s="60"/>
      <c r="HW13" s="60"/>
      <c r="HX13" s="60"/>
      <c r="HY13" s="60" t="s">
        <v>51</v>
      </c>
      <c r="HZ13" s="60">
        <v>13.911483333333299</v>
      </c>
      <c r="IA13" s="60">
        <v>3104607.5145929102</v>
      </c>
      <c r="IB13" s="60">
        <v>13.911483333333299</v>
      </c>
      <c r="IC13" s="60">
        <v>0</v>
      </c>
      <c r="ID13" s="60">
        <v>0</v>
      </c>
      <c r="IE13" s="60">
        <v>0.385918993732071</v>
      </c>
      <c r="IF13" s="60"/>
      <c r="IG13" s="60"/>
      <c r="IH13" s="60"/>
      <c r="II13" s="60"/>
      <c r="IJ13" s="60"/>
      <c r="IK13" s="60" t="s">
        <v>51</v>
      </c>
      <c r="IL13" s="60">
        <v>13.911483333333299</v>
      </c>
      <c r="IM13" s="60">
        <v>3104607.5145929102</v>
      </c>
      <c r="IN13" s="60">
        <v>15.6317</v>
      </c>
      <c r="IO13" s="60">
        <v>0</v>
      </c>
      <c r="IP13" s="60">
        <v>0</v>
      </c>
      <c r="IQ13" s="60">
        <v>9.9029777568029706E-2</v>
      </c>
      <c r="IR13" s="60"/>
      <c r="IS13" s="60"/>
      <c r="IT13" s="60"/>
      <c r="IU13" s="60"/>
      <c r="IV13" s="60"/>
      <c r="IW13" s="60" t="s">
        <v>51</v>
      </c>
      <c r="IX13" s="60">
        <v>13.911483333333299</v>
      </c>
      <c r="IY13" s="60">
        <v>3104607.5145929102</v>
      </c>
      <c r="IZ13" s="60">
        <v>14.84675</v>
      </c>
      <c r="JA13" s="60">
        <v>1363.71899999999</v>
      </c>
      <c r="JB13" s="60">
        <v>4.3925649010058599E-4</v>
      </c>
      <c r="JC13" s="60">
        <v>1.0350314766553701</v>
      </c>
      <c r="JD13" s="60"/>
      <c r="JE13" s="60"/>
      <c r="JF13" s="60"/>
      <c r="JG13" s="60"/>
      <c r="JH13" s="60"/>
      <c r="JI13" s="60" t="s">
        <v>51</v>
      </c>
      <c r="JJ13" s="60">
        <v>13.911483333333299</v>
      </c>
      <c r="JK13" s="60">
        <v>3104607.5145929102</v>
      </c>
      <c r="JL13" s="60">
        <v>16.009133333333299</v>
      </c>
      <c r="JM13" s="60">
        <v>0</v>
      </c>
      <c r="JN13" s="60">
        <v>0</v>
      </c>
      <c r="JO13" s="60">
        <v>0</v>
      </c>
      <c r="JP13" s="60"/>
      <c r="JQ13" s="60"/>
      <c r="JR13" s="60"/>
      <c r="JS13" s="60"/>
      <c r="JT13" s="60"/>
      <c r="JU13" s="60" t="s">
        <v>51</v>
      </c>
      <c r="JV13" s="60">
        <v>13.911483333333299</v>
      </c>
      <c r="JW13" s="60">
        <v>3104607.5145929102</v>
      </c>
    </row>
    <row r="14" spans="1:283" s="61" customFormat="1" x14ac:dyDescent="0.2">
      <c r="A14" s="58"/>
      <c r="B14" s="58"/>
      <c r="C14" s="58" t="s">
        <v>72</v>
      </c>
      <c r="D14" s="58" t="s">
        <v>79</v>
      </c>
      <c r="E14" s="58" t="s">
        <v>97</v>
      </c>
      <c r="F14" s="58" t="s">
        <v>51</v>
      </c>
      <c r="G14" s="59">
        <v>42564.3618055556</v>
      </c>
      <c r="H14" s="60">
        <v>4.8719666666666699</v>
      </c>
      <c r="I14" s="60">
        <v>0</v>
      </c>
      <c r="J14" s="60">
        <v>0</v>
      </c>
      <c r="K14" s="61">
        <f t="shared" si="0"/>
        <v>0</v>
      </c>
      <c r="L14" s="60">
        <v>4.9164500000000002</v>
      </c>
      <c r="M14" s="60">
        <v>4354193.5796379903</v>
      </c>
      <c r="N14" s="60" t="s">
        <v>51</v>
      </c>
      <c r="O14" s="60" t="s">
        <v>51</v>
      </c>
      <c r="P14" s="60" t="s">
        <v>51</v>
      </c>
      <c r="R14" s="60"/>
      <c r="S14" s="60" t="s">
        <v>51</v>
      </c>
      <c r="T14" s="60">
        <v>8.1765500000000007</v>
      </c>
      <c r="U14" s="60">
        <v>0</v>
      </c>
      <c r="V14" s="60" t="s">
        <v>51</v>
      </c>
      <c r="W14" s="60" t="s">
        <v>51</v>
      </c>
      <c r="X14" s="60" t="s">
        <v>51</v>
      </c>
      <c r="Y14" s="60"/>
      <c r="Z14" s="60"/>
      <c r="AA14" s="60" t="s">
        <v>51</v>
      </c>
      <c r="AB14" s="60">
        <v>8.1765500000000007</v>
      </c>
      <c r="AC14" s="60">
        <v>0</v>
      </c>
      <c r="AD14" s="60" t="s">
        <v>51</v>
      </c>
      <c r="AE14" s="60" t="s">
        <v>51</v>
      </c>
      <c r="AF14" s="60" t="s">
        <v>51</v>
      </c>
      <c r="AG14" s="60"/>
      <c r="AH14" s="60"/>
      <c r="AI14" s="60" t="s">
        <v>51</v>
      </c>
      <c r="AJ14" s="60">
        <v>8.1765500000000007</v>
      </c>
      <c r="AK14" s="60">
        <v>0</v>
      </c>
      <c r="AL14" s="60">
        <v>11.362816666666699</v>
      </c>
      <c r="AM14" s="60">
        <v>6811950.0871654302</v>
      </c>
      <c r="AN14" s="60">
        <v>1</v>
      </c>
      <c r="AO14" s="60"/>
      <c r="AP14" s="60"/>
      <c r="AQ14" s="60" t="s">
        <v>51</v>
      </c>
      <c r="AR14" s="60">
        <v>11.362816666666699</v>
      </c>
      <c r="AS14" s="60">
        <v>6811950.0871654302</v>
      </c>
      <c r="AT14" s="60">
        <v>9.8894166666666692</v>
      </c>
      <c r="AU14" s="60">
        <v>4202.2282307692703</v>
      </c>
      <c r="AV14" s="60">
        <v>6.16890637335525E-4</v>
      </c>
      <c r="AW14" s="60"/>
      <c r="AX14" s="60"/>
      <c r="AY14" s="60"/>
      <c r="AZ14" s="60" t="s">
        <v>51</v>
      </c>
      <c r="BA14" s="60">
        <v>11.362816666666699</v>
      </c>
      <c r="BB14" s="60">
        <v>6811950.0871654302</v>
      </c>
      <c r="BC14" s="60">
        <v>4.9418666666666704</v>
      </c>
      <c r="BD14" s="60">
        <v>0</v>
      </c>
      <c r="BE14" s="60">
        <v>0</v>
      </c>
      <c r="BF14" s="60">
        <v>0</v>
      </c>
      <c r="BG14" s="60"/>
      <c r="BH14" s="60"/>
      <c r="BI14" s="60"/>
      <c r="BJ14" s="60"/>
      <c r="BK14" s="60"/>
      <c r="BL14" s="60" t="s">
        <v>51</v>
      </c>
      <c r="BM14" s="60">
        <v>4.9164500000000002</v>
      </c>
      <c r="BN14" s="60">
        <v>4354193.5796379903</v>
      </c>
      <c r="BO14" s="60">
        <v>5.6217166666666696</v>
      </c>
      <c r="BP14" s="60">
        <v>0</v>
      </c>
      <c r="BQ14" s="60">
        <v>0</v>
      </c>
      <c r="BR14" s="60">
        <v>0</v>
      </c>
      <c r="BS14" s="60"/>
      <c r="BT14" s="60"/>
      <c r="BU14" s="60"/>
      <c r="BV14" s="60"/>
      <c r="BW14" s="60"/>
      <c r="BX14" s="60" t="s">
        <v>51</v>
      </c>
      <c r="BY14" s="60">
        <v>4.9164500000000002</v>
      </c>
      <c r="BZ14" s="60">
        <v>4354193.5796379903</v>
      </c>
      <c r="CA14" s="60">
        <v>5.6217166666666696</v>
      </c>
      <c r="CB14" s="60">
        <v>0</v>
      </c>
      <c r="CC14" s="60">
        <v>0</v>
      </c>
      <c r="CD14" s="60">
        <v>0</v>
      </c>
      <c r="CE14" s="60"/>
      <c r="CF14" s="60"/>
      <c r="CG14" s="60"/>
      <c r="CH14" s="60"/>
      <c r="CI14" s="60"/>
      <c r="CJ14" s="60" t="s">
        <v>51</v>
      </c>
      <c r="CK14" s="60">
        <v>4.9164500000000002</v>
      </c>
      <c r="CL14" s="60">
        <v>4354193.5796379903</v>
      </c>
      <c r="CM14" s="60">
        <v>6.1173000000000002</v>
      </c>
      <c r="CN14" s="60">
        <v>0</v>
      </c>
      <c r="CO14" s="60">
        <v>0</v>
      </c>
      <c r="CP14" s="60">
        <v>0</v>
      </c>
      <c r="CQ14" s="60"/>
      <c r="CR14" s="60"/>
      <c r="CS14" s="60"/>
      <c r="CT14" s="60"/>
      <c r="CU14" s="60"/>
      <c r="CV14" s="60" t="s">
        <v>51</v>
      </c>
      <c r="CW14" s="60">
        <v>6.6700666666666697</v>
      </c>
      <c r="CX14" s="60">
        <v>2815100.4493834102</v>
      </c>
      <c r="CY14" s="60">
        <v>6.6700666666666697</v>
      </c>
      <c r="CZ14" s="60">
        <v>0</v>
      </c>
      <c r="DA14" s="60">
        <v>0</v>
      </c>
      <c r="DB14" s="60">
        <v>0</v>
      </c>
      <c r="DC14" s="60"/>
      <c r="DD14" s="60"/>
      <c r="DE14" s="60"/>
      <c r="DF14" s="60"/>
      <c r="DG14" s="60"/>
      <c r="DH14" s="60" t="s">
        <v>51</v>
      </c>
      <c r="DI14" s="60">
        <v>6.6700666666666697</v>
      </c>
      <c r="DJ14" s="60">
        <v>2815100.4493834102</v>
      </c>
      <c r="DK14" s="60">
        <v>6.6700666666666697</v>
      </c>
      <c r="DL14" s="60">
        <v>0</v>
      </c>
      <c r="DM14" s="60">
        <v>0</v>
      </c>
      <c r="DN14" s="60">
        <v>0</v>
      </c>
      <c r="DO14" s="60"/>
      <c r="DP14" s="60"/>
      <c r="DQ14" s="60"/>
      <c r="DR14" s="60"/>
      <c r="DS14" s="60"/>
      <c r="DT14" s="60" t="s">
        <v>51</v>
      </c>
      <c r="DU14" s="60">
        <v>6.6700666666666697</v>
      </c>
      <c r="DV14" s="60">
        <v>2815100.4493834102</v>
      </c>
      <c r="DW14" s="60" t="s">
        <v>51</v>
      </c>
      <c r="DX14" s="60" t="s">
        <v>51</v>
      </c>
      <c r="DY14" s="60" t="s">
        <v>51</v>
      </c>
      <c r="DZ14" s="60" t="s">
        <v>51</v>
      </c>
      <c r="EA14" s="60"/>
      <c r="EB14" s="60"/>
      <c r="EC14" s="60"/>
      <c r="ED14" s="60"/>
      <c r="EE14" s="60"/>
      <c r="EF14" s="60" t="s">
        <v>51</v>
      </c>
      <c r="EG14" s="60">
        <v>8.1765500000000007</v>
      </c>
      <c r="EH14" s="60">
        <v>0</v>
      </c>
      <c r="EI14" s="60" t="s">
        <v>51</v>
      </c>
      <c r="EJ14" s="60" t="s">
        <v>51</v>
      </c>
      <c r="EK14" s="60" t="s">
        <v>51</v>
      </c>
      <c r="EL14" s="60" t="s">
        <v>51</v>
      </c>
      <c r="EM14" s="60"/>
      <c r="EN14" s="60"/>
      <c r="EO14" s="60"/>
      <c r="EP14" s="60"/>
      <c r="EQ14" s="60"/>
      <c r="ER14" s="60" t="s">
        <v>51</v>
      </c>
      <c r="ES14" s="60">
        <v>8.1765500000000007</v>
      </c>
      <c r="ET14" s="60">
        <v>0</v>
      </c>
      <c r="EU14" s="60" t="s">
        <v>51</v>
      </c>
      <c r="EV14" s="60" t="s">
        <v>51</v>
      </c>
      <c r="EW14" s="60" t="s">
        <v>51</v>
      </c>
      <c r="EX14" s="60" t="s">
        <v>51</v>
      </c>
      <c r="EY14" s="60" t="s">
        <v>51</v>
      </c>
      <c r="EZ14" s="60" t="s">
        <v>51</v>
      </c>
      <c r="FA14" s="60">
        <v>8.1765500000000007</v>
      </c>
      <c r="FB14" s="60">
        <v>0</v>
      </c>
      <c r="FC14" s="60">
        <v>9.4329000000000001</v>
      </c>
      <c r="FD14" s="60">
        <v>0</v>
      </c>
      <c r="FE14" s="60">
        <v>0</v>
      </c>
      <c r="FF14" s="60">
        <v>0.246209439986739</v>
      </c>
      <c r="FG14" s="60"/>
      <c r="FH14" s="60"/>
      <c r="FI14" s="60"/>
      <c r="FJ14" s="60"/>
      <c r="FK14" s="60"/>
      <c r="FL14" s="60" t="s">
        <v>51</v>
      </c>
      <c r="FM14" s="60">
        <v>11.362816666666699</v>
      </c>
      <c r="FN14" s="60">
        <v>6811950.0871654302</v>
      </c>
      <c r="FO14" s="60">
        <v>9.6969999999999992</v>
      </c>
      <c r="FP14" s="60">
        <v>0</v>
      </c>
      <c r="FQ14" s="60">
        <v>0</v>
      </c>
      <c r="FR14" s="60">
        <v>0.28494044858459899</v>
      </c>
      <c r="FS14" s="60"/>
      <c r="FT14" s="60"/>
      <c r="FU14" s="60"/>
      <c r="FV14" s="60"/>
      <c r="FW14" s="60"/>
      <c r="FX14" s="60" t="s">
        <v>51</v>
      </c>
      <c r="FY14" s="60">
        <v>11.362816666666699</v>
      </c>
      <c r="FZ14" s="60">
        <v>6811950.0871654302</v>
      </c>
      <c r="GA14" s="60" t="s">
        <v>51</v>
      </c>
      <c r="GB14" s="60" t="s">
        <v>51</v>
      </c>
      <c r="GC14" s="60" t="s">
        <v>51</v>
      </c>
      <c r="GD14" s="60" t="s">
        <v>51</v>
      </c>
      <c r="GE14" s="60" t="s">
        <v>51</v>
      </c>
      <c r="GF14" s="60"/>
      <c r="GG14" s="60" t="s">
        <v>51</v>
      </c>
      <c r="GH14" s="60">
        <v>8.1765500000000007</v>
      </c>
      <c r="GI14" s="60">
        <v>0</v>
      </c>
      <c r="GJ14" s="60" t="s">
        <v>51</v>
      </c>
      <c r="GK14" s="60" t="s">
        <v>51</v>
      </c>
      <c r="GL14" s="60" t="s">
        <v>51</v>
      </c>
      <c r="GM14" s="60" t="s">
        <v>51</v>
      </c>
      <c r="GN14" s="60" t="s">
        <v>51</v>
      </c>
      <c r="GO14" s="60" t="s">
        <v>51</v>
      </c>
      <c r="GP14" s="60">
        <v>8.1765500000000007</v>
      </c>
      <c r="GQ14" s="60">
        <v>0</v>
      </c>
      <c r="GR14" s="60">
        <v>11.366149999999999</v>
      </c>
      <c r="GS14" s="60">
        <v>12115.6331153846</v>
      </c>
      <c r="GT14" s="60">
        <v>1.7785851276585201E-3</v>
      </c>
      <c r="GU14" s="60">
        <v>0.933673914963709</v>
      </c>
      <c r="GV14" s="60"/>
      <c r="GW14" s="60"/>
      <c r="GX14" s="60"/>
      <c r="GY14" s="60"/>
      <c r="GZ14" s="60"/>
      <c r="HA14" s="60" t="s">
        <v>51</v>
      </c>
      <c r="HB14" s="60">
        <v>11.362816666666699</v>
      </c>
      <c r="HC14" s="60">
        <v>6811950.0871654302</v>
      </c>
      <c r="HD14" s="60">
        <v>11.366149999999999</v>
      </c>
      <c r="HE14" s="60">
        <v>12115.6331153846</v>
      </c>
      <c r="HF14" s="60">
        <v>1.7785851276585201E-3</v>
      </c>
      <c r="HG14" s="60">
        <v>2.44383933563571</v>
      </c>
      <c r="HH14" s="60"/>
      <c r="HI14" s="60"/>
      <c r="HJ14" s="60"/>
      <c r="HK14" s="60"/>
      <c r="HL14" s="60"/>
      <c r="HM14" s="60" t="s">
        <v>51</v>
      </c>
      <c r="HN14" s="60">
        <v>11.362816666666699</v>
      </c>
      <c r="HO14" s="60">
        <v>6811950.0871654302</v>
      </c>
      <c r="HP14" s="60">
        <v>13.9114</v>
      </c>
      <c r="HQ14" s="60">
        <v>0</v>
      </c>
      <c r="HR14" s="60">
        <v>0</v>
      </c>
      <c r="HS14" s="60">
        <v>0</v>
      </c>
      <c r="HT14" s="60"/>
      <c r="HU14" s="60"/>
      <c r="HV14" s="60"/>
      <c r="HW14" s="60"/>
      <c r="HX14" s="60"/>
      <c r="HY14" s="60" t="s">
        <v>51</v>
      </c>
      <c r="HZ14" s="60">
        <v>13.9114</v>
      </c>
      <c r="IA14" s="60">
        <v>6195498.7671702001</v>
      </c>
      <c r="IB14" s="60">
        <v>13.9114</v>
      </c>
      <c r="IC14" s="60">
        <v>0</v>
      </c>
      <c r="ID14" s="60">
        <v>0</v>
      </c>
      <c r="IE14" s="60">
        <v>0.385918993732071</v>
      </c>
      <c r="IF14" s="60"/>
      <c r="IG14" s="60"/>
      <c r="IH14" s="60"/>
      <c r="II14" s="60"/>
      <c r="IJ14" s="60"/>
      <c r="IK14" s="60" t="s">
        <v>51</v>
      </c>
      <c r="IL14" s="60">
        <v>13.9114</v>
      </c>
      <c r="IM14" s="60">
        <v>6195498.7671702001</v>
      </c>
      <c r="IN14" s="60">
        <v>15.63495</v>
      </c>
      <c r="IO14" s="60">
        <v>0</v>
      </c>
      <c r="IP14" s="60">
        <v>0</v>
      </c>
      <c r="IQ14" s="60">
        <v>9.9029777568029706E-2</v>
      </c>
      <c r="IR14" s="60"/>
      <c r="IS14" s="60"/>
      <c r="IT14" s="60"/>
      <c r="IU14" s="60"/>
      <c r="IV14" s="60"/>
      <c r="IW14" s="60" t="s">
        <v>51</v>
      </c>
      <c r="IX14" s="60">
        <v>13.9114</v>
      </c>
      <c r="IY14" s="60">
        <v>6195498.7671702001</v>
      </c>
      <c r="IZ14" s="60">
        <v>15.681699999999999</v>
      </c>
      <c r="JA14" s="60">
        <v>0</v>
      </c>
      <c r="JB14" s="60">
        <v>0</v>
      </c>
      <c r="JC14" s="60">
        <v>0.40830692982935901</v>
      </c>
      <c r="JD14" s="60"/>
      <c r="JE14" s="60"/>
      <c r="JF14" s="60"/>
      <c r="JG14" s="60"/>
      <c r="JH14" s="60"/>
      <c r="JI14" s="60" t="s">
        <v>51</v>
      </c>
      <c r="JJ14" s="60">
        <v>13.9114</v>
      </c>
      <c r="JK14" s="60">
        <v>6195498.7671702001</v>
      </c>
      <c r="JL14" s="60">
        <v>16.049133333333302</v>
      </c>
      <c r="JM14" s="60">
        <v>0</v>
      </c>
      <c r="JN14" s="60">
        <v>0</v>
      </c>
      <c r="JO14" s="60">
        <v>0</v>
      </c>
      <c r="JP14" s="60"/>
      <c r="JQ14" s="60"/>
      <c r="JR14" s="60"/>
      <c r="JS14" s="60"/>
      <c r="JT14" s="60"/>
      <c r="JU14" s="60" t="s">
        <v>51</v>
      </c>
      <c r="JV14" s="60">
        <v>13.9114</v>
      </c>
      <c r="JW14" s="60">
        <v>6195498.7671702001</v>
      </c>
    </row>
    <row r="15" spans="1:283" s="61" customFormat="1" x14ac:dyDescent="0.2">
      <c r="A15" s="58"/>
      <c r="B15" s="58"/>
      <c r="C15" s="58" t="s">
        <v>28</v>
      </c>
      <c r="D15" s="58" t="s">
        <v>110</v>
      </c>
      <c r="E15" s="58" t="s">
        <v>97</v>
      </c>
      <c r="F15" s="58" t="s">
        <v>51</v>
      </c>
      <c r="G15" s="59">
        <v>42564.377083333296</v>
      </c>
      <c r="H15" s="60">
        <v>4.8721666666666703</v>
      </c>
      <c r="I15" s="60">
        <v>0</v>
      </c>
      <c r="J15" s="60">
        <v>0</v>
      </c>
      <c r="K15" s="61">
        <f t="shared" si="0"/>
        <v>0</v>
      </c>
      <c r="L15" s="60">
        <v>4.9166499999999997</v>
      </c>
      <c r="M15" s="60">
        <v>3151759.1641270402</v>
      </c>
      <c r="N15" s="60" t="s">
        <v>51</v>
      </c>
      <c r="O15" s="60" t="s">
        <v>51</v>
      </c>
      <c r="P15" s="60" t="s">
        <v>51</v>
      </c>
      <c r="R15" s="60"/>
      <c r="S15" s="60" t="s">
        <v>51</v>
      </c>
      <c r="T15" s="60">
        <v>8.1767500000000002</v>
      </c>
      <c r="U15" s="60">
        <v>0</v>
      </c>
      <c r="V15" s="60" t="s">
        <v>51</v>
      </c>
      <c r="W15" s="60" t="s">
        <v>51</v>
      </c>
      <c r="X15" s="60" t="s">
        <v>51</v>
      </c>
      <c r="Y15" s="60"/>
      <c r="Z15" s="60"/>
      <c r="AA15" s="60" t="s">
        <v>51</v>
      </c>
      <c r="AB15" s="60">
        <v>8.1767500000000002</v>
      </c>
      <c r="AC15" s="60">
        <v>0</v>
      </c>
      <c r="AD15" s="60" t="s">
        <v>51</v>
      </c>
      <c r="AE15" s="60" t="s">
        <v>51</v>
      </c>
      <c r="AF15" s="60" t="s">
        <v>51</v>
      </c>
      <c r="AG15" s="60"/>
      <c r="AH15" s="60"/>
      <c r="AI15" s="60" t="s">
        <v>51</v>
      </c>
      <c r="AJ15" s="60">
        <v>8.1767500000000002</v>
      </c>
      <c r="AK15" s="60">
        <v>0</v>
      </c>
      <c r="AL15" s="60">
        <v>11.363016666666701</v>
      </c>
      <c r="AM15" s="60">
        <v>4681467.6016277904</v>
      </c>
      <c r="AN15" s="60">
        <v>1</v>
      </c>
      <c r="AO15" s="60"/>
      <c r="AP15" s="60"/>
      <c r="AQ15" s="60" t="s">
        <v>51</v>
      </c>
      <c r="AR15" s="60">
        <v>11.363016666666701</v>
      </c>
      <c r="AS15" s="60">
        <v>4681467.6016277904</v>
      </c>
      <c r="AT15" s="60">
        <v>9.8895999999999997</v>
      </c>
      <c r="AU15" s="60">
        <v>2333.80073076914</v>
      </c>
      <c r="AV15" s="60">
        <v>4.9851903919139601E-4</v>
      </c>
      <c r="AW15" s="60"/>
      <c r="AX15" s="60"/>
      <c r="AY15" s="60"/>
      <c r="AZ15" s="60" t="s">
        <v>51</v>
      </c>
      <c r="BA15" s="60">
        <v>11.363016666666701</v>
      </c>
      <c r="BB15" s="60">
        <v>4681467.6016277904</v>
      </c>
      <c r="BC15" s="60">
        <v>4.8721666666666703</v>
      </c>
      <c r="BD15" s="60">
        <v>0</v>
      </c>
      <c r="BE15" s="60">
        <v>0</v>
      </c>
      <c r="BF15" s="60">
        <v>0</v>
      </c>
      <c r="BG15" s="60"/>
      <c r="BH15" s="60"/>
      <c r="BI15" s="60"/>
      <c r="BJ15" s="60"/>
      <c r="BK15" s="60"/>
      <c r="BL15" s="60" t="s">
        <v>51</v>
      </c>
      <c r="BM15" s="60">
        <v>4.9166499999999997</v>
      </c>
      <c r="BN15" s="60">
        <v>3151759.1641270402</v>
      </c>
      <c r="BO15" s="60">
        <v>5.6219000000000001</v>
      </c>
      <c r="BP15" s="60">
        <v>0</v>
      </c>
      <c r="BQ15" s="60">
        <v>0</v>
      </c>
      <c r="BR15" s="60">
        <v>0</v>
      </c>
      <c r="BS15" s="60"/>
      <c r="BT15" s="60"/>
      <c r="BU15" s="60"/>
      <c r="BV15" s="60"/>
      <c r="BW15" s="60"/>
      <c r="BX15" s="60" t="s">
        <v>51</v>
      </c>
      <c r="BY15" s="60">
        <v>4.9166499999999997</v>
      </c>
      <c r="BZ15" s="60">
        <v>3151759.1641270402</v>
      </c>
      <c r="CA15" s="60">
        <v>5.79345</v>
      </c>
      <c r="CB15" s="60">
        <v>0</v>
      </c>
      <c r="CC15" s="60">
        <v>0</v>
      </c>
      <c r="CD15" s="60">
        <v>0</v>
      </c>
      <c r="CE15" s="60"/>
      <c r="CF15" s="60"/>
      <c r="CG15" s="60"/>
      <c r="CH15" s="60"/>
      <c r="CI15" s="60"/>
      <c r="CJ15" s="60" t="s">
        <v>51</v>
      </c>
      <c r="CK15" s="60">
        <v>4.9166499999999997</v>
      </c>
      <c r="CL15" s="60">
        <v>3151759.1641270402</v>
      </c>
      <c r="CM15" s="60">
        <v>6.1174999999999997</v>
      </c>
      <c r="CN15" s="60">
        <v>0</v>
      </c>
      <c r="CO15" s="60">
        <v>0</v>
      </c>
      <c r="CP15" s="60">
        <v>0</v>
      </c>
      <c r="CQ15" s="60"/>
      <c r="CR15" s="60"/>
      <c r="CS15" s="60"/>
      <c r="CT15" s="60"/>
      <c r="CU15" s="60"/>
      <c r="CV15" s="60" t="s">
        <v>51</v>
      </c>
      <c r="CW15" s="60">
        <v>6.6702666666666701</v>
      </c>
      <c r="CX15" s="60">
        <v>2028201.75960638</v>
      </c>
      <c r="CY15" s="60">
        <v>6.6702666666666701</v>
      </c>
      <c r="CZ15" s="60">
        <v>0</v>
      </c>
      <c r="DA15" s="60">
        <v>0</v>
      </c>
      <c r="DB15" s="60">
        <v>0</v>
      </c>
      <c r="DC15" s="60"/>
      <c r="DD15" s="60"/>
      <c r="DE15" s="60"/>
      <c r="DF15" s="60"/>
      <c r="DG15" s="60"/>
      <c r="DH15" s="60" t="s">
        <v>51</v>
      </c>
      <c r="DI15" s="60">
        <v>6.6702666666666701</v>
      </c>
      <c r="DJ15" s="60">
        <v>2028201.75960638</v>
      </c>
      <c r="DK15" s="60">
        <v>7.3501166666666702</v>
      </c>
      <c r="DL15" s="60">
        <v>0</v>
      </c>
      <c r="DM15" s="60">
        <v>0</v>
      </c>
      <c r="DN15" s="60">
        <v>0</v>
      </c>
      <c r="DO15" s="60"/>
      <c r="DP15" s="60"/>
      <c r="DQ15" s="60"/>
      <c r="DR15" s="60"/>
      <c r="DS15" s="60"/>
      <c r="DT15" s="60" t="s">
        <v>51</v>
      </c>
      <c r="DU15" s="60">
        <v>6.6702666666666701</v>
      </c>
      <c r="DV15" s="60">
        <v>2028201.75960638</v>
      </c>
      <c r="DW15" s="60" t="s">
        <v>51</v>
      </c>
      <c r="DX15" s="60" t="s">
        <v>51</v>
      </c>
      <c r="DY15" s="60" t="s">
        <v>51</v>
      </c>
      <c r="DZ15" s="60" t="s">
        <v>51</v>
      </c>
      <c r="EA15" s="60"/>
      <c r="EB15" s="60"/>
      <c r="EC15" s="60"/>
      <c r="ED15" s="60"/>
      <c r="EE15" s="60"/>
      <c r="EF15" s="60" t="s">
        <v>51</v>
      </c>
      <c r="EG15" s="60">
        <v>8.1767500000000002</v>
      </c>
      <c r="EH15" s="60">
        <v>0</v>
      </c>
      <c r="EI15" s="60" t="s">
        <v>51</v>
      </c>
      <c r="EJ15" s="60" t="s">
        <v>51</v>
      </c>
      <c r="EK15" s="60" t="s">
        <v>51</v>
      </c>
      <c r="EL15" s="60" t="s">
        <v>51</v>
      </c>
      <c r="EM15" s="60"/>
      <c r="EN15" s="60"/>
      <c r="EO15" s="60"/>
      <c r="EP15" s="60"/>
      <c r="EQ15" s="60"/>
      <c r="ER15" s="60" t="s">
        <v>51</v>
      </c>
      <c r="ES15" s="60">
        <v>8.1767500000000002</v>
      </c>
      <c r="ET15" s="60">
        <v>0</v>
      </c>
      <c r="EU15" s="60" t="s">
        <v>51</v>
      </c>
      <c r="EV15" s="60" t="s">
        <v>51</v>
      </c>
      <c r="EW15" s="60" t="s">
        <v>51</v>
      </c>
      <c r="EX15" s="60" t="s">
        <v>51</v>
      </c>
      <c r="EY15" s="60" t="s">
        <v>51</v>
      </c>
      <c r="EZ15" s="60" t="s">
        <v>51</v>
      </c>
      <c r="FA15" s="60">
        <v>8.1767500000000002</v>
      </c>
      <c r="FB15" s="60">
        <v>0</v>
      </c>
      <c r="FC15" s="60">
        <v>9.4368666666666705</v>
      </c>
      <c r="FD15" s="60">
        <v>0</v>
      </c>
      <c r="FE15" s="60">
        <v>0</v>
      </c>
      <c r="FF15" s="60">
        <v>0.246209439986739</v>
      </c>
      <c r="FG15" s="60"/>
      <c r="FH15" s="60"/>
      <c r="FI15" s="60"/>
      <c r="FJ15" s="60"/>
      <c r="FK15" s="60"/>
      <c r="FL15" s="60" t="s">
        <v>51</v>
      </c>
      <c r="FM15" s="60">
        <v>11.363016666666701</v>
      </c>
      <c r="FN15" s="60">
        <v>4681467.6016277904</v>
      </c>
      <c r="FO15" s="60">
        <v>9.7009666666666696</v>
      </c>
      <c r="FP15" s="60">
        <v>0</v>
      </c>
      <c r="FQ15" s="60">
        <v>0</v>
      </c>
      <c r="FR15" s="60">
        <v>0.28494044858459899</v>
      </c>
      <c r="FS15" s="60"/>
      <c r="FT15" s="60"/>
      <c r="FU15" s="60"/>
      <c r="FV15" s="60"/>
      <c r="FW15" s="60"/>
      <c r="FX15" s="60" t="s">
        <v>51</v>
      </c>
      <c r="FY15" s="60">
        <v>11.363016666666701</v>
      </c>
      <c r="FZ15" s="60">
        <v>4681467.6016277904</v>
      </c>
      <c r="GA15" s="60" t="s">
        <v>51</v>
      </c>
      <c r="GB15" s="60" t="s">
        <v>51</v>
      </c>
      <c r="GC15" s="60" t="s">
        <v>51</v>
      </c>
      <c r="GD15" s="60" t="s">
        <v>51</v>
      </c>
      <c r="GE15" s="60" t="s">
        <v>51</v>
      </c>
      <c r="GF15" s="60"/>
      <c r="GG15" s="60" t="s">
        <v>51</v>
      </c>
      <c r="GH15" s="60">
        <v>8.1767500000000002</v>
      </c>
      <c r="GI15" s="60">
        <v>0</v>
      </c>
      <c r="GJ15" s="60" t="s">
        <v>51</v>
      </c>
      <c r="GK15" s="60" t="s">
        <v>51</v>
      </c>
      <c r="GL15" s="60" t="s">
        <v>51</v>
      </c>
      <c r="GM15" s="60" t="s">
        <v>51</v>
      </c>
      <c r="GN15" s="60" t="s">
        <v>51</v>
      </c>
      <c r="GO15" s="60" t="s">
        <v>51</v>
      </c>
      <c r="GP15" s="60">
        <v>8.1767500000000002</v>
      </c>
      <c r="GQ15" s="60">
        <v>0</v>
      </c>
      <c r="GR15" s="60">
        <v>11.363016666666701</v>
      </c>
      <c r="GS15" s="60">
        <v>8430.0121923076404</v>
      </c>
      <c r="GT15" s="60">
        <v>1.8007199685364599E-3</v>
      </c>
      <c r="GU15" s="60">
        <v>0.96063990889406303</v>
      </c>
      <c r="GV15" s="60"/>
      <c r="GW15" s="60"/>
      <c r="GX15" s="60"/>
      <c r="GY15" s="60"/>
      <c r="GZ15" s="60"/>
      <c r="HA15" s="60" t="s">
        <v>51</v>
      </c>
      <c r="HB15" s="60">
        <v>11.363016666666701</v>
      </c>
      <c r="HC15" s="60">
        <v>4681467.6016277904</v>
      </c>
      <c r="HD15" s="60">
        <v>11.363016666666701</v>
      </c>
      <c r="HE15" s="60">
        <v>8430.0121923076404</v>
      </c>
      <c r="HF15" s="60">
        <v>1.8007199685364599E-3</v>
      </c>
      <c r="HG15" s="60">
        <v>2.4703867145862</v>
      </c>
      <c r="HH15" s="60"/>
      <c r="HI15" s="60"/>
      <c r="HJ15" s="60"/>
      <c r="HK15" s="60"/>
      <c r="HL15" s="60"/>
      <c r="HM15" s="60" t="s">
        <v>51</v>
      </c>
      <c r="HN15" s="60">
        <v>11.363016666666701</v>
      </c>
      <c r="HO15" s="60">
        <v>4681467.6016277904</v>
      </c>
      <c r="HP15" s="60">
        <v>13.9116</v>
      </c>
      <c r="HQ15" s="60">
        <v>0</v>
      </c>
      <c r="HR15" s="60">
        <v>0</v>
      </c>
      <c r="HS15" s="60">
        <v>0</v>
      </c>
      <c r="HT15" s="60"/>
      <c r="HU15" s="60"/>
      <c r="HV15" s="60"/>
      <c r="HW15" s="60"/>
      <c r="HX15" s="60"/>
      <c r="HY15" s="60" t="s">
        <v>51</v>
      </c>
      <c r="HZ15" s="60">
        <v>13.9149333333333</v>
      </c>
      <c r="IA15" s="60">
        <v>4132107.3821102199</v>
      </c>
      <c r="IB15" s="60">
        <v>13.9116</v>
      </c>
      <c r="IC15" s="60">
        <v>0</v>
      </c>
      <c r="ID15" s="60">
        <v>0</v>
      </c>
      <c r="IE15" s="60">
        <v>0.385918993732071</v>
      </c>
      <c r="IF15" s="60"/>
      <c r="IG15" s="60"/>
      <c r="IH15" s="60"/>
      <c r="II15" s="60"/>
      <c r="IJ15" s="60"/>
      <c r="IK15" s="60" t="s">
        <v>51</v>
      </c>
      <c r="IL15" s="60">
        <v>13.9149333333333</v>
      </c>
      <c r="IM15" s="60">
        <v>4132107.3821102199</v>
      </c>
      <c r="IN15" s="60">
        <v>16.243066666666699</v>
      </c>
      <c r="IO15" s="60">
        <v>0</v>
      </c>
      <c r="IP15" s="60">
        <v>0</v>
      </c>
      <c r="IQ15" s="60">
        <v>9.9029777568029706E-2</v>
      </c>
      <c r="IR15" s="60"/>
      <c r="IS15" s="60"/>
      <c r="IT15" s="60"/>
      <c r="IU15" s="60"/>
      <c r="IV15" s="60"/>
      <c r="IW15" s="60" t="s">
        <v>51</v>
      </c>
      <c r="IX15" s="60">
        <v>13.9149333333333</v>
      </c>
      <c r="IY15" s="60">
        <v>4132107.3821102199</v>
      </c>
      <c r="IZ15" s="60">
        <v>14.8401666666667</v>
      </c>
      <c r="JA15" s="60">
        <v>0</v>
      </c>
      <c r="JB15" s="60">
        <v>0</v>
      </c>
      <c r="JC15" s="60">
        <v>0.40830692982935901</v>
      </c>
      <c r="JD15" s="60"/>
      <c r="JE15" s="60"/>
      <c r="JF15" s="60"/>
      <c r="JG15" s="60"/>
      <c r="JH15" s="60"/>
      <c r="JI15" s="60" t="s">
        <v>51</v>
      </c>
      <c r="JJ15" s="60">
        <v>13.9149333333333</v>
      </c>
      <c r="JK15" s="60">
        <v>4132107.3821102199</v>
      </c>
      <c r="JL15" s="60">
        <v>16.243066666666699</v>
      </c>
      <c r="JM15" s="60">
        <v>0</v>
      </c>
      <c r="JN15" s="60">
        <v>0</v>
      </c>
      <c r="JO15" s="60">
        <v>0</v>
      </c>
      <c r="JP15" s="60"/>
      <c r="JQ15" s="60"/>
      <c r="JR15" s="60"/>
      <c r="JS15" s="60"/>
      <c r="JT15" s="60"/>
      <c r="JU15" s="60" t="s">
        <v>51</v>
      </c>
      <c r="JV15" s="60">
        <v>13.9149333333333</v>
      </c>
      <c r="JW15" s="60">
        <v>4132107.3821102199</v>
      </c>
    </row>
    <row r="16" spans="1:283" s="45" customFormat="1" x14ac:dyDescent="0.2">
      <c r="A16" s="42"/>
      <c r="B16" s="42"/>
      <c r="C16" s="42" t="s">
        <v>52</v>
      </c>
      <c r="D16" s="42" t="s">
        <v>75</v>
      </c>
      <c r="E16" s="42" t="s">
        <v>97</v>
      </c>
      <c r="F16" s="42" t="s">
        <v>51</v>
      </c>
      <c r="G16" s="43">
        <v>42564.406944444403</v>
      </c>
      <c r="H16" s="44">
        <v>4.9419500000000003</v>
      </c>
      <c r="I16" s="44">
        <v>245.162461538466</v>
      </c>
      <c r="J16" s="44">
        <v>0.38615704129046202</v>
      </c>
      <c r="K16" s="45">
        <f t="shared" si="0"/>
        <v>5.6198985925576685E-2</v>
      </c>
      <c r="L16" s="44">
        <v>4.9165333333333301</v>
      </c>
      <c r="M16" s="44">
        <v>634.877615384612</v>
      </c>
      <c r="N16" s="44">
        <v>5.8950166666666703</v>
      </c>
      <c r="O16" s="44">
        <v>0</v>
      </c>
      <c r="P16" s="44">
        <v>0</v>
      </c>
      <c r="R16" s="44"/>
      <c r="S16" s="44" t="s">
        <v>51</v>
      </c>
      <c r="T16" s="44">
        <v>8.1766500000000004</v>
      </c>
      <c r="U16" s="44">
        <v>2508.4744615384802</v>
      </c>
      <c r="V16" s="44">
        <v>8.1766500000000004</v>
      </c>
      <c r="W16" s="44">
        <v>2510.1983076923302</v>
      </c>
      <c r="X16" s="44">
        <v>1.0006872089711401</v>
      </c>
      <c r="Y16" s="44"/>
      <c r="Z16" s="44"/>
      <c r="AA16" s="44" t="s">
        <v>51</v>
      </c>
      <c r="AB16" s="44">
        <v>8.1766500000000004</v>
      </c>
      <c r="AC16" s="44">
        <v>2508.4744615384802</v>
      </c>
      <c r="AD16" s="44">
        <v>9.6782333333333295</v>
      </c>
      <c r="AE16" s="44">
        <v>0</v>
      </c>
      <c r="AF16" s="44">
        <v>0</v>
      </c>
      <c r="AG16" s="44"/>
      <c r="AH16" s="44"/>
      <c r="AI16" s="44" t="s">
        <v>51</v>
      </c>
      <c r="AJ16" s="44">
        <v>8.1766500000000004</v>
      </c>
      <c r="AK16" s="44">
        <v>2508.4744615384802</v>
      </c>
      <c r="AL16" s="44">
        <v>11.366250000000001</v>
      </c>
      <c r="AM16" s="44">
        <v>4963.0650331502002</v>
      </c>
      <c r="AN16" s="44">
        <v>0.91740664886448897</v>
      </c>
      <c r="AO16" s="44"/>
      <c r="AP16" s="44"/>
      <c r="AQ16" s="44" t="s">
        <v>51</v>
      </c>
      <c r="AR16" s="44">
        <v>11.366250000000001</v>
      </c>
      <c r="AS16" s="44">
        <v>5409.88561538462</v>
      </c>
      <c r="AT16" s="44">
        <v>9.8895</v>
      </c>
      <c r="AU16" s="44">
        <v>0</v>
      </c>
      <c r="AV16" s="44">
        <v>0</v>
      </c>
      <c r="AW16" s="44"/>
      <c r="AX16" s="44"/>
      <c r="AY16" s="44"/>
      <c r="AZ16" s="44" t="s">
        <v>51</v>
      </c>
      <c r="BA16" s="44">
        <v>11.366250000000001</v>
      </c>
      <c r="BB16" s="44">
        <v>5409.88561538462</v>
      </c>
      <c r="BC16" s="44" t="s">
        <v>51</v>
      </c>
      <c r="BD16" s="44" t="s">
        <v>51</v>
      </c>
      <c r="BE16" s="44" t="s">
        <v>51</v>
      </c>
      <c r="BF16" s="44" t="s">
        <v>51</v>
      </c>
      <c r="BG16" s="44"/>
      <c r="BH16" s="44"/>
      <c r="BI16" s="44"/>
      <c r="BJ16" s="44"/>
      <c r="BK16" s="44"/>
      <c r="BL16" s="44" t="s">
        <v>51</v>
      </c>
      <c r="BM16" s="44">
        <v>4.9165333333333301</v>
      </c>
      <c r="BN16" s="44">
        <v>634.877615384612</v>
      </c>
      <c r="BO16" s="44">
        <v>4.9229000000000003</v>
      </c>
      <c r="BP16" s="44">
        <v>0</v>
      </c>
      <c r="BQ16" s="44">
        <v>0</v>
      </c>
      <c r="BR16" s="44">
        <v>0</v>
      </c>
      <c r="BS16" s="44"/>
      <c r="BT16" s="44"/>
      <c r="BU16" s="44"/>
      <c r="BV16" s="44"/>
      <c r="BW16" s="44"/>
      <c r="BX16" s="44" t="s">
        <v>51</v>
      </c>
      <c r="BY16" s="44">
        <v>4.9165333333333301</v>
      </c>
      <c r="BZ16" s="44">
        <v>634.877615384612</v>
      </c>
      <c r="CA16" s="44">
        <v>4.9229000000000003</v>
      </c>
      <c r="CB16" s="44">
        <v>0</v>
      </c>
      <c r="CC16" s="44">
        <v>0</v>
      </c>
      <c r="CD16" s="44">
        <v>0</v>
      </c>
      <c r="CE16" s="44"/>
      <c r="CF16" s="44"/>
      <c r="CG16" s="44"/>
      <c r="CH16" s="44"/>
      <c r="CI16" s="44"/>
      <c r="CJ16" s="44" t="s">
        <v>51</v>
      </c>
      <c r="CK16" s="44">
        <v>4.9165333333333301</v>
      </c>
      <c r="CL16" s="44">
        <v>634.877615384612</v>
      </c>
      <c r="CM16" s="44">
        <v>6.52403333333333</v>
      </c>
      <c r="CN16" s="44">
        <v>0</v>
      </c>
      <c r="CO16" s="44">
        <v>0</v>
      </c>
      <c r="CP16" s="44">
        <v>0</v>
      </c>
      <c r="CQ16" s="44"/>
      <c r="CR16" s="44"/>
      <c r="CS16" s="44"/>
      <c r="CT16" s="44"/>
      <c r="CU16" s="44"/>
      <c r="CV16" s="44" t="s">
        <v>51</v>
      </c>
      <c r="CW16" s="44">
        <v>6.6701666666666704</v>
      </c>
      <c r="CX16" s="44">
        <v>448.80750000000199</v>
      </c>
      <c r="CY16" s="44">
        <v>6.7019333333333302</v>
      </c>
      <c r="CZ16" s="44">
        <v>0</v>
      </c>
      <c r="DA16" s="44">
        <v>0</v>
      </c>
      <c r="DB16" s="44">
        <v>0</v>
      </c>
      <c r="DC16" s="44"/>
      <c r="DD16" s="44"/>
      <c r="DE16" s="44"/>
      <c r="DF16" s="44"/>
      <c r="DG16" s="44"/>
      <c r="DH16" s="44" t="s">
        <v>51</v>
      </c>
      <c r="DI16" s="44">
        <v>6.6701666666666704</v>
      </c>
      <c r="DJ16" s="44">
        <v>448.80750000000199</v>
      </c>
      <c r="DK16" s="44">
        <v>7.22295</v>
      </c>
      <c r="DL16" s="44">
        <v>0</v>
      </c>
      <c r="DM16" s="44">
        <v>0</v>
      </c>
      <c r="DN16" s="44">
        <v>0</v>
      </c>
      <c r="DO16" s="44"/>
      <c r="DP16" s="44"/>
      <c r="DQ16" s="44"/>
      <c r="DR16" s="44"/>
      <c r="DS16" s="44"/>
      <c r="DT16" s="44" t="s">
        <v>51</v>
      </c>
      <c r="DU16" s="44">
        <v>6.6701666666666704</v>
      </c>
      <c r="DV16" s="44">
        <v>448.80750000000199</v>
      </c>
      <c r="DW16" s="44">
        <v>8.1992833333333301</v>
      </c>
      <c r="DX16" s="44">
        <v>1065.0090162808999</v>
      </c>
      <c r="DY16" s="44">
        <v>0.42456442455775201</v>
      </c>
      <c r="DZ16" s="44">
        <v>484.54491321716301</v>
      </c>
      <c r="EA16" s="44"/>
      <c r="EB16" s="44"/>
      <c r="EC16" s="44"/>
      <c r="ED16" s="44"/>
      <c r="EE16" s="44"/>
      <c r="EF16" s="44" t="s">
        <v>51</v>
      </c>
      <c r="EG16" s="44">
        <v>8.1766500000000004</v>
      </c>
      <c r="EH16" s="44">
        <v>2508.4744615384802</v>
      </c>
      <c r="EI16" s="44">
        <v>8.2521000000000004</v>
      </c>
      <c r="EJ16" s="44">
        <v>549.07966787291195</v>
      </c>
      <c r="EK16" s="44">
        <v>0.21888987760957901</v>
      </c>
      <c r="EL16" s="44">
        <v>302.38819223850402</v>
      </c>
      <c r="EM16" s="44"/>
      <c r="EN16" s="44"/>
      <c r="EO16" s="44"/>
      <c r="EP16" s="44"/>
      <c r="EQ16" s="44"/>
      <c r="ER16" s="44" t="s">
        <v>51</v>
      </c>
      <c r="ES16" s="44">
        <v>8.1766500000000004</v>
      </c>
      <c r="ET16" s="44">
        <v>2508.4744615384802</v>
      </c>
      <c r="EU16" s="44" t="s">
        <v>51</v>
      </c>
      <c r="EV16" s="44" t="s">
        <v>51</v>
      </c>
      <c r="EW16" s="44" t="s">
        <v>51</v>
      </c>
      <c r="EX16" s="44" t="s">
        <v>51</v>
      </c>
      <c r="EY16" s="44" t="s">
        <v>51</v>
      </c>
      <c r="EZ16" s="44" t="s">
        <v>51</v>
      </c>
      <c r="FA16" s="44">
        <v>8.1766500000000004</v>
      </c>
      <c r="FB16" s="44">
        <v>2508.4744615384802</v>
      </c>
      <c r="FC16" s="44">
        <v>9.4405333333333292</v>
      </c>
      <c r="FD16" s="44">
        <v>858.26462479256804</v>
      </c>
      <c r="FE16" s="44">
        <v>0.158647462406938</v>
      </c>
      <c r="FF16" s="44">
        <v>197.973928277336</v>
      </c>
      <c r="FG16" s="44"/>
      <c r="FH16" s="44"/>
      <c r="FI16" s="44"/>
      <c r="FJ16" s="44"/>
      <c r="FK16" s="44"/>
      <c r="FL16" s="44" t="s">
        <v>51</v>
      </c>
      <c r="FM16" s="44">
        <v>11.366250000000001</v>
      </c>
      <c r="FN16" s="44">
        <v>5409.88561538462</v>
      </c>
      <c r="FO16" s="44">
        <v>9.7008666666666699</v>
      </c>
      <c r="FP16" s="44">
        <v>888.09361783942097</v>
      </c>
      <c r="FQ16" s="44">
        <v>0.16416125607422499</v>
      </c>
      <c r="FR16" s="44">
        <v>196.079257177355</v>
      </c>
      <c r="FS16" s="44"/>
      <c r="FT16" s="44"/>
      <c r="FU16" s="44"/>
      <c r="FV16" s="44"/>
      <c r="FW16" s="44"/>
      <c r="FX16" s="44" t="s">
        <v>51</v>
      </c>
      <c r="FY16" s="44">
        <v>11.366250000000001</v>
      </c>
      <c r="FZ16" s="44">
        <v>5409.88561538462</v>
      </c>
      <c r="GA16" s="44">
        <v>9.6178666666666697</v>
      </c>
      <c r="GB16" s="44">
        <v>17.158615384618599</v>
      </c>
      <c r="GC16" s="44">
        <v>6.8402591486201297E-3</v>
      </c>
      <c r="GD16" s="44">
        <v>35688.554862283301</v>
      </c>
      <c r="GE16" s="44">
        <v>35688.554862283301</v>
      </c>
      <c r="GF16" s="44"/>
      <c r="GG16" s="44" t="s">
        <v>51</v>
      </c>
      <c r="GH16" s="44">
        <v>8.1766500000000004</v>
      </c>
      <c r="GI16" s="44">
        <v>2508.4744615384802</v>
      </c>
      <c r="GJ16" s="44" t="s">
        <v>51</v>
      </c>
      <c r="GK16" s="44" t="s">
        <v>51</v>
      </c>
      <c r="GL16" s="44" t="s">
        <v>51</v>
      </c>
      <c r="GM16" s="44" t="s">
        <v>51</v>
      </c>
      <c r="GN16" s="44" t="s">
        <v>51</v>
      </c>
      <c r="GO16" s="44" t="s">
        <v>51</v>
      </c>
      <c r="GP16" s="44">
        <v>8.1766500000000004</v>
      </c>
      <c r="GQ16" s="44">
        <v>2508.4744615384802</v>
      </c>
      <c r="GR16" s="44">
        <v>11.352883333333301</v>
      </c>
      <c r="GS16" s="44">
        <v>787.30617244847701</v>
      </c>
      <c r="GT16" s="44">
        <v>0.14553102014015601</v>
      </c>
      <c r="GU16" s="44">
        <v>176.061532813806</v>
      </c>
      <c r="GV16" s="44"/>
      <c r="GW16" s="44"/>
      <c r="GX16" s="44"/>
      <c r="GY16" s="44"/>
      <c r="GZ16" s="44"/>
      <c r="HA16" s="44" t="s">
        <v>51</v>
      </c>
      <c r="HB16" s="44">
        <v>11.366250000000001</v>
      </c>
      <c r="HC16" s="44">
        <v>5409.88561538462</v>
      </c>
      <c r="HD16" s="44">
        <v>11.4096666666667</v>
      </c>
      <c r="HE16" s="44">
        <v>926.50853846153404</v>
      </c>
      <c r="HF16" s="44">
        <v>0.171262130908412</v>
      </c>
      <c r="HG16" s="44">
        <v>205.71360488414899</v>
      </c>
      <c r="HH16" s="44"/>
      <c r="HI16" s="44"/>
      <c r="HJ16" s="44"/>
      <c r="HK16" s="44"/>
      <c r="HL16" s="44"/>
      <c r="HM16" s="44" t="s">
        <v>51</v>
      </c>
      <c r="HN16" s="44">
        <v>11.366250000000001</v>
      </c>
      <c r="HO16" s="44">
        <v>5409.88561538462</v>
      </c>
      <c r="HP16" s="44">
        <v>13.2801833333333</v>
      </c>
      <c r="HQ16" s="44">
        <v>1351.95718842627</v>
      </c>
      <c r="HR16" s="44">
        <v>0.50837570725834402</v>
      </c>
      <c r="HS16" s="44">
        <v>364.85369702618101</v>
      </c>
      <c r="HT16" s="44"/>
      <c r="HU16" s="44"/>
      <c r="HV16" s="44"/>
      <c r="HW16" s="44"/>
      <c r="HX16" s="44"/>
      <c r="HY16" s="44" t="s">
        <v>51</v>
      </c>
      <c r="HZ16" s="44">
        <v>13.911483333333299</v>
      </c>
      <c r="IA16" s="44">
        <v>2659.3662307692498</v>
      </c>
      <c r="IB16" s="44">
        <v>13.8279833333333</v>
      </c>
      <c r="IC16" s="44">
        <v>0</v>
      </c>
      <c r="ID16" s="44">
        <v>0</v>
      </c>
      <c r="IE16" s="44">
        <v>0.385918993732071</v>
      </c>
      <c r="IF16" s="44"/>
      <c r="IG16" s="44"/>
      <c r="IH16" s="44"/>
      <c r="II16" s="44"/>
      <c r="IJ16" s="44"/>
      <c r="IK16" s="44" t="s">
        <v>51</v>
      </c>
      <c r="IL16" s="44">
        <v>13.911483333333299</v>
      </c>
      <c r="IM16" s="44">
        <v>2659.3662307692498</v>
      </c>
      <c r="IN16" s="44">
        <v>15.6350333333333</v>
      </c>
      <c r="IO16" s="44">
        <v>0</v>
      </c>
      <c r="IP16" s="44">
        <v>0</v>
      </c>
      <c r="IQ16" s="44">
        <v>9.9029777568029706E-2</v>
      </c>
      <c r="IR16" s="44"/>
      <c r="IS16" s="44"/>
      <c r="IT16" s="44"/>
      <c r="IU16" s="44"/>
      <c r="IV16" s="44"/>
      <c r="IW16" s="44" t="s">
        <v>51</v>
      </c>
      <c r="IX16" s="44">
        <v>13.911483333333299</v>
      </c>
      <c r="IY16" s="44">
        <v>2659.3662307692498</v>
      </c>
      <c r="IZ16" s="44">
        <v>15.695166666666699</v>
      </c>
      <c r="JA16" s="44">
        <v>0</v>
      </c>
      <c r="JB16" s="44">
        <v>0</v>
      </c>
      <c r="JC16" s="44">
        <v>0.40830692982935901</v>
      </c>
      <c r="JD16" s="44"/>
      <c r="JE16" s="44"/>
      <c r="JF16" s="44"/>
      <c r="JG16" s="44"/>
      <c r="JH16" s="44"/>
      <c r="JI16" s="44" t="s">
        <v>51</v>
      </c>
      <c r="JJ16" s="44">
        <v>13.911483333333299</v>
      </c>
      <c r="JK16" s="44">
        <v>2659.3662307692498</v>
      </c>
      <c r="JL16" s="44">
        <v>16.052566666666699</v>
      </c>
      <c r="JM16" s="44">
        <v>684.22725310660303</v>
      </c>
      <c r="JN16" s="44">
        <v>0.257289592230658</v>
      </c>
      <c r="JO16" s="44">
        <v>367.77678008367002</v>
      </c>
      <c r="JP16" s="44"/>
      <c r="JQ16" s="44"/>
      <c r="JR16" s="44"/>
      <c r="JS16" s="44"/>
      <c r="JT16" s="44"/>
      <c r="JU16" s="44" t="s">
        <v>51</v>
      </c>
      <c r="JV16" s="44">
        <v>13.911483333333299</v>
      </c>
      <c r="JW16" s="44">
        <v>2659.3662307692498</v>
      </c>
    </row>
    <row r="17" spans="1:283" s="45" customFormat="1" x14ac:dyDescent="0.2">
      <c r="A17" s="42"/>
      <c r="B17" s="42"/>
      <c r="C17" s="42" t="s">
        <v>52</v>
      </c>
      <c r="D17" s="42" t="s">
        <v>93</v>
      </c>
      <c r="E17" s="42" t="s">
        <v>97</v>
      </c>
      <c r="F17" s="42" t="s">
        <v>51</v>
      </c>
      <c r="G17" s="43">
        <v>42564.600694444402</v>
      </c>
      <c r="H17" s="44">
        <v>4.3066333333333304</v>
      </c>
      <c r="I17" s="44">
        <v>2280.80442243789</v>
      </c>
      <c r="J17" s="44">
        <v>4.6889588106206803</v>
      </c>
      <c r="K17" s="45">
        <f t="shared" si="0"/>
        <v>0.68240301749533105</v>
      </c>
      <c r="L17" s="44">
        <v>4.91658333333333</v>
      </c>
      <c r="M17" s="44">
        <v>486.420229853965</v>
      </c>
      <c r="N17" s="44">
        <v>6.0030666666666699</v>
      </c>
      <c r="O17" s="44">
        <v>0</v>
      </c>
      <c r="P17" s="44">
        <v>0</v>
      </c>
      <c r="R17" s="44"/>
      <c r="S17" s="44" t="s">
        <v>51</v>
      </c>
      <c r="T17" s="44">
        <v>8.1767000000000003</v>
      </c>
      <c r="U17" s="44">
        <v>2643.5884230768002</v>
      </c>
      <c r="V17" s="44">
        <v>8.1767000000000003</v>
      </c>
      <c r="W17" s="44">
        <v>2646.5491923075701</v>
      </c>
      <c r="X17" s="44">
        <v>1.00111998116081</v>
      </c>
      <c r="Y17" s="44"/>
      <c r="Z17" s="44"/>
      <c r="AA17" s="44" t="s">
        <v>51</v>
      </c>
      <c r="AB17" s="44">
        <v>8.1767000000000003</v>
      </c>
      <c r="AC17" s="44">
        <v>2643.5884230768002</v>
      </c>
      <c r="AD17" s="44">
        <v>9.3198500000000006</v>
      </c>
      <c r="AE17" s="44">
        <v>0</v>
      </c>
      <c r="AF17" s="44">
        <v>0</v>
      </c>
      <c r="AG17" s="44"/>
      <c r="AH17" s="44"/>
      <c r="AI17" s="44" t="s">
        <v>51</v>
      </c>
      <c r="AJ17" s="44">
        <v>8.1767000000000003</v>
      </c>
      <c r="AK17" s="44">
        <v>2643.5884230768002</v>
      </c>
      <c r="AL17" s="44">
        <v>11.36295</v>
      </c>
      <c r="AM17" s="44">
        <v>3016.8228555230298</v>
      </c>
      <c r="AN17" s="44">
        <v>0.97896518149984002</v>
      </c>
      <c r="AO17" s="44"/>
      <c r="AP17" s="44"/>
      <c r="AQ17" s="44" t="s">
        <v>51</v>
      </c>
      <c r="AR17" s="44">
        <v>11.36295</v>
      </c>
      <c r="AS17" s="44">
        <v>3081.6446923077001</v>
      </c>
      <c r="AT17" s="44">
        <v>9.3198500000000006</v>
      </c>
      <c r="AU17" s="44">
        <v>0</v>
      </c>
      <c r="AV17" s="44">
        <v>0</v>
      </c>
      <c r="AW17" s="44"/>
      <c r="AX17" s="44"/>
      <c r="AY17" s="44"/>
      <c r="AZ17" s="44" t="s">
        <v>51</v>
      </c>
      <c r="BA17" s="44">
        <v>11.36295</v>
      </c>
      <c r="BB17" s="44">
        <v>3081.6446923077001</v>
      </c>
      <c r="BC17" s="44">
        <v>4.9420000000000002</v>
      </c>
      <c r="BD17" s="44">
        <v>4021.9195005124402</v>
      </c>
      <c r="BE17" s="44">
        <v>8.2684050820006192</v>
      </c>
      <c r="BF17" s="44">
        <v>10910.530882325</v>
      </c>
      <c r="BG17" s="44"/>
      <c r="BH17" s="44"/>
      <c r="BI17" s="44"/>
      <c r="BJ17" s="44"/>
      <c r="BK17" s="44"/>
      <c r="BL17" s="44" t="s">
        <v>51</v>
      </c>
      <c r="BM17" s="44">
        <v>4.91658333333333</v>
      </c>
      <c r="BN17" s="44">
        <v>486.420229853965</v>
      </c>
      <c r="BO17" s="44">
        <v>5.6154999999999999</v>
      </c>
      <c r="BP17" s="44">
        <v>3384.9199462268798</v>
      </c>
      <c r="BQ17" s="44">
        <v>6.9588387539784504</v>
      </c>
      <c r="BR17" s="44">
        <v>12670.411658758499</v>
      </c>
      <c r="BS17" s="44"/>
      <c r="BT17" s="44"/>
      <c r="BU17" s="44"/>
      <c r="BV17" s="44"/>
      <c r="BW17" s="44"/>
      <c r="BX17" s="44" t="s">
        <v>51</v>
      </c>
      <c r="BY17" s="44">
        <v>4.91658333333333</v>
      </c>
      <c r="BZ17" s="44">
        <v>486.420229853965</v>
      </c>
      <c r="CA17" s="44">
        <v>5.7171500000000002</v>
      </c>
      <c r="CB17" s="44">
        <v>2353.45750000006</v>
      </c>
      <c r="CC17" s="44">
        <v>4.8383215901744396</v>
      </c>
      <c r="CD17" s="44">
        <v>10116.8175880413</v>
      </c>
      <c r="CE17" s="44"/>
      <c r="CF17" s="44"/>
      <c r="CG17" s="44"/>
      <c r="CH17" s="44"/>
      <c r="CI17" s="44"/>
      <c r="CJ17" s="44" t="s">
        <v>51</v>
      </c>
      <c r="CK17" s="44">
        <v>4.91658333333333</v>
      </c>
      <c r="CL17" s="44">
        <v>486.420229853965</v>
      </c>
      <c r="CM17" s="44">
        <v>6.5240833333333299</v>
      </c>
      <c r="CN17" s="44">
        <v>6563.9735542205499</v>
      </c>
      <c r="CO17" s="44">
        <v>6.58375907965483</v>
      </c>
      <c r="CP17" s="44">
        <v>4961.9065383706402</v>
      </c>
      <c r="CQ17" s="44"/>
      <c r="CR17" s="44"/>
      <c r="CS17" s="44"/>
      <c r="CT17" s="44"/>
      <c r="CU17" s="44"/>
      <c r="CV17" s="44" t="s">
        <v>51</v>
      </c>
      <c r="CW17" s="44">
        <v>6.6702166666666702</v>
      </c>
      <c r="CX17" s="44">
        <v>996.99479807889395</v>
      </c>
      <c r="CY17" s="44">
        <v>6.7019833333333301</v>
      </c>
      <c r="CZ17" s="44">
        <v>4430.7246801352103</v>
      </c>
      <c r="DA17" s="44">
        <v>4.4440800380029701</v>
      </c>
      <c r="DB17" s="44">
        <v>5029.2908371533904</v>
      </c>
      <c r="DC17" s="44"/>
      <c r="DD17" s="44"/>
      <c r="DE17" s="44"/>
      <c r="DF17" s="44"/>
      <c r="DG17" s="44"/>
      <c r="DH17" s="44" t="s">
        <v>51</v>
      </c>
      <c r="DI17" s="44">
        <v>6.6702166666666702</v>
      </c>
      <c r="DJ17" s="44">
        <v>996.99479807889395</v>
      </c>
      <c r="DK17" s="44">
        <v>7.22298333333333</v>
      </c>
      <c r="DL17" s="44">
        <v>9199.7587067733093</v>
      </c>
      <c r="DM17" s="44">
        <v>9.2274891749689107</v>
      </c>
      <c r="DN17" s="44">
        <v>8477.7043556356093</v>
      </c>
      <c r="DO17" s="44"/>
      <c r="DP17" s="44"/>
      <c r="DQ17" s="44"/>
      <c r="DR17" s="44"/>
      <c r="DS17" s="44"/>
      <c r="DT17" s="44" t="s">
        <v>51</v>
      </c>
      <c r="DU17" s="44">
        <v>6.6702166666666702</v>
      </c>
      <c r="DV17" s="44">
        <v>996.99479807889395</v>
      </c>
      <c r="DW17" s="44">
        <v>8.19933333333333</v>
      </c>
      <c r="DX17" s="44">
        <v>21829.4712950305</v>
      </c>
      <c r="DY17" s="44">
        <v>8.2575150898958096</v>
      </c>
      <c r="DZ17" s="44">
        <v>9434.3591088229605</v>
      </c>
      <c r="EA17" s="44"/>
      <c r="EB17" s="44"/>
      <c r="EC17" s="44"/>
      <c r="ED17" s="44"/>
      <c r="EE17" s="44"/>
      <c r="EF17" s="44" t="s">
        <v>51</v>
      </c>
      <c r="EG17" s="44">
        <v>8.1767000000000003</v>
      </c>
      <c r="EH17" s="44">
        <v>2643.5884230768002</v>
      </c>
      <c r="EI17" s="44">
        <v>8.2521500000000003</v>
      </c>
      <c r="EJ17" s="44">
        <v>20949.735808255398</v>
      </c>
      <c r="EK17" s="44">
        <v>7.9247342836645398</v>
      </c>
      <c r="EL17" s="44">
        <v>10968.1019495906</v>
      </c>
      <c r="EM17" s="44"/>
      <c r="EN17" s="44"/>
      <c r="EO17" s="44"/>
      <c r="EP17" s="44"/>
      <c r="EQ17" s="44"/>
      <c r="ER17" s="44" t="s">
        <v>51</v>
      </c>
      <c r="ES17" s="44">
        <v>8.1767000000000003</v>
      </c>
      <c r="ET17" s="44">
        <v>2643.5884230768002</v>
      </c>
      <c r="EU17" s="44">
        <v>9.0670833333333292</v>
      </c>
      <c r="EV17" s="44">
        <v>3188.9994615385399</v>
      </c>
      <c r="EW17" s="44">
        <v>1.2063146568885901</v>
      </c>
      <c r="EX17" s="44">
        <v>0</v>
      </c>
      <c r="EY17" s="44">
        <v>0</v>
      </c>
      <c r="EZ17" s="44" t="s">
        <v>51</v>
      </c>
      <c r="FA17" s="44">
        <v>8.1767000000000003</v>
      </c>
      <c r="FB17" s="44">
        <v>2643.5884230768002</v>
      </c>
      <c r="FC17" s="44">
        <v>9.4368166666666706</v>
      </c>
      <c r="FD17" s="44">
        <v>24509.157779455702</v>
      </c>
      <c r="FE17" s="44">
        <v>7.9532717839388303</v>
      </c>
      <c r="FF17" s="44">
        <v>9912.6788652988907</v>
      </c>
      <c r="FG17" s="44"/>
      <c r="FH17" s="44"/>
      <c r="FI17" s="44"/>
      <c r="FJ17" s="44"/>
      <c r="FK17" s="44"/>
      <c r="FL17" s="44" t="s">
        <v>51</v>
      </c>
      <c r="FM17" s="44">
        <v>11.36295</v>
      </c>
      <c r="FN17" s="44">
        <v>3081.6446923077001</v>
      </c>
      <c r="FO17" s="44">
        <v>9.6971333333333298</v>
      </c>
      <c r="FP17" s="44">
        <v>24224.5351461797</v>
      </c>
      <c r="FQ17" s="44">
        <v>7.8609111578139403</v>
      </c>
      <c r="FR17" s="44">
        <v>9375.9547289024504</v>
      </c>
      <c r="FS17" s="44"/>
      <c r="FT17" s="44"/>
      <c r="FU17" s="44"/>
      <c r="FV17" s="44"/>
      <c r="FW17" s="44"/>
      <c r="FX17" s="44" t="s">
        <v>51</v>
      </c>
      <c r="FY17" s="44">
        <v>11.36295</v>
      </c>
      <c r="FZ17" s="44">
        <v>3081.6446923077001</v>
      </c>
      <c r="GA17" s="44">
        <v>9.3160833333333297</v>
      </c>
      <c r="GB17" s="44">
        <v>4527.5352692307997</v>
      </c>
      <c r="GC17" s="44">
        <v>1.7126475625738</v>
      </c>
      <c r="GD17" s="44">
        <v>8958647.0495890304</v>
      </c>
      <c r="GE17" s="44">
        <v>8958647.0495890304</v>
      </c>
      <c r="GF17" s="44"/>
      <c r="GG17" s="44" t="s">
        <v>51</v>
      </c>
      <c r="GH17" s="44">
        <v>8.1767000000000003</v>
      </c>
      <c r="GI17" s="44">
        <v>2643.5884230768002</v>
      </c>
      <c r="GJ17" s="44" t="s">
        <v>51</v>
      </c>
      <c r="GK17" s="44" t="s">
        <v>51</v>
      </c>
      <c r="GL17" s="44" t="s">
        <v>51</v>
      </c>
      <c r="GM17" s="44" t="s">
        <v>51</v>
      </c>
      <c r="GN17" s="44" t="s">
        <v>51</v>
      </c>
      <c r="GO17" s="44" t="s">
        <v>51</v>
      </c>
      <c r="GP17" s="44">
        <v>8.1767000000000003</v>
      </c>
      <c r="GQ17" s="44">
        <v>2643.5884230768002</v>
      </c>
      <c r="GR17" s="44">
        <v>11.34625</v>
      </c>
      <c r="GS17" s="44">
        <v>17201.896396591299</v>
      </c>
      <c r="GT17" s="44">
        <v>5.5820505327983101</v>
      </c>
      <c r="GU17" s="44">
        <v>6799.1564531247504</v>
      </c>
      <c r="GV17" s="44"/>
      <c r="GW17" s="44"/>
      <c r="GX17" s="44"/>
      <c r="GY17" s="44"/>
      <c r="GZ17" s="44"/>
      <c r="HA17" s="44" t="s">
        <v>51</v>
      </c>
      <c r="HB17" s="44">
        <v>11.36295</v>
      </c>
      <c r="HC17" s="44">
        <v>3081.6446923077001</v>
      </c>
      <c r="HD17" s="44">
        <v>11.403033333333299</v>
      </c>
      <c r="HE17" s="44">
        <v>22426.0382367151</v>
      </c>
      <c r="HF17" s="44">
        <v>7.2772952354612004</v>
      </c>
      <c r="HG17" s="44">
        <v>8728.3207788629807</v>
      </c>
      <c r="HH17" s="44"/>
      <c r="HI17" s="44"/>
      <c r="HJ17" s="44"/>
      <c r="HK17" s="44"/>
      <c r="HL17" s="44"/>
      <c r="HM17" s="44" t="s">
        <v>51</v>
      </c>
      <c r="HN17" s="44">
        <v>11.36295</v>
      </c>
      <c r="HO17" s="44">
        <v>3081.6446923077001</v>
      </c>
      <c r="HP17" s="44">
        <v>13.2201166666667</v>
      </c>
      <c r="HQ17" s="44">
        <v>25228.2947699381</v>
      </c>
      <c r="HR17" s="44">
        <v>29.199685610443499</v>
      </c>
      <c r="HS17" s="44">
        <v>20979.296217074902</v>
      </c>
      <c r="HT17" s="44"/>
      <c r="HU17" s="44"/>
      <c r="HV17" s="44"/>
      <c r="HW17" s="44"/>
      <c r="HX17" s="44"/>
      <c r="HY17" s="44" t="s">
        <v>51</v>
      </c>
      <c r="HZ17" s="44">
        <v>13.911533333333301</v>
      </c>
      <c r="IA17" s="44">
        <v>863.99199999999405</v>
      </c>
      <c r="IB17" s="44">
        <v>13.8146666666667</v>
      </c>
      <c r="IC17" s="44">
        <v>9279.3596197553306</v>
      </c>
      <c r="ID17" s="44">
        <v>10.7400990052632</v>
      </c>
      <c r="IE17" s="44">
        <v>18018.542715944299</v>
      </c>
      <c r="IF17" s="44"/>
      <c r="IG17" s="44"/>
      <c r="IH17" s="44"/>
      <c r="II17" s="44"/>
      <c r="IJ17" s="44"/>
      <c r="IK17" s="44" t="s">
        <v>51</v>
      </c>
      <c r="IL17" s="44">
        <v>13.911533333333301</v>
      </c>
      <c r="IM17" s="44">
        <v>863.99199999999405</v>
      </c>
      <c r="IN17" s="44">
        <v>15.63175</v>
      </c>
      <c r="IO17" s="44">
        <v>13247.5611111904</v>
      </c>
      <c r="IP17" s="44">
        <v>15.332967332093901</v>
      </c>
      <c r="IQ17" s="44">
        <v>19966.231397290001</v>
      </c>
      <c r="IR17" s="44"/>
      <c r="IS17" s="44"/>
      <c r="IT17" s="44"/>
      <c r="IU17" s="44"/>
      <c r="IV17" s="44"/>
      <c r="IW17" s="44" t="s">
        <v>51</v>
      </c>
      <c r="IX17" s="44">
        <v>13.911533333333301</v>
      </c>
      <c r="IY17" s="44">
        <v>863.99199999999405</v>
      </c>
      <c r="IZ17" s="44">
        <v>15.681850000000001</v>
      </c>
      <c r="JA17" s="44">
        <v>11072.5515251422</v>
      </c>
      <c r="JB17" s="44">
        <v>12.8155718168018</v>
      </c>
      <c r="JC17" s="44">
        <v>18285.473229618001</v>
      </c>
      <c r="JD17" s="44"/>
      <c r="JE17" s="44"/>
      <c r="JF17" s="44"/>
      <c r="JG17" s="44"/>
      <c r="JH17" s="44"/>
      <c r="JI17" s="44" t="s">
        <v>51</v>
      </c>
      <c r="JJ17" s="44">
        <v>13.911533333333301</v>
      </c>
      <c r="JK17" s="44">
        <v>863.99199999999405</v>
      </c>
      <c r="JL17" s="44">
        <v>16.042583333333301</v>
      </c>
      <c r="JM17" s="44">
        <v>10830.1401413312</v>
      </c>
      <c r="JN17" s="44">
        <v>12.5350004876565</v>
      </c>
      <c r="JO17" s="44">
        <v>17939.8222959784</v>
      </c>
      <c r="JP17" s="44"/>
      <c r="JQ17" s="44"/>
      <c r="JR17" s="44"/>
      <c r="JS17" s="44"/>
      <c r="JT17" s="44"/>
      <c r="JU17" s="44" t="s">
        <v>51</v>
      </c>
      <c r="JV17" s="44">
        <v>13.911533333333301</v>
      </c>
      <c r="JW17" s="44">
        <v>863.99199999999405</v>
      </c>
    </row>
    <row r="18" spans="1:283" s="45" customFormat="1" x14ac:dyDescent="0.2">
      <c r="A18" s="42"/>
      <c r="B18" s="42"/>
      <c r="C18" s="42" t="s">
        <v>52</v>
      </c>
      <c r="D18" s="42" t="s">
        <v>111</v>
      </c>
      <c r="E18" s="42" t="s">
        <v>97</v>
      </c>
      <c r="F18" s="42" t="s">
        <v>51</v>
      </c>
      <c r="G18" s="43">
        <v>42564.7944444444</v>
      </c>
      <c r="H18" s="44">
        <v>3.4869833333333302</v>
      </c>
      <c r="I18" s="44">
        <v>665.13619230768904</v>
      </c>
      <c r="J18" s="44">
        <v>1.01054603540944</v>
      </c>
      <c r="K18" s="45">
        <f t="shared" si="0"/>
        <v>0.14706882524098411</v>
      </c>
      <c r="L18" s="44">
        <v>4.9229333333333303</v>
      </c>
      <c r="M18" s="44">
        <v>658.19484615384101</v>
      </c>
      <c r="N18" s="44" t="s">
        <v>51</v>
      </c>
      <c r="O18" s="44" t="s">
        <v>51</v>
      </c>
      <c r="P18" s="44" t="s">
        <v>51</v>
      </c>
      <c r="R18" s="44"/>
      <c r="S18" s="44" t="s">
        <v>51</v>
      </c>
      <c r="T18" s="44">
        <v>8.1955500000000008</v>
      </c>
      <c r="U18" s="44">
        <v>2607.82460762965</v>
      </c>
      <c r="V18" s="44">
        <v>8.1955500000000008</v>
      </c>
      <c r="W18" s="44">
        <v>2607.82460762965</v>
      </c>
      <c r="X18" s="44">
        <v>1</v>
      </c>
      <c r="Y18" s="44"/>
      <c r="Z18" s="44"/>
      <c r="AA18" s="44" t="s">
        <v>51</v>
      </c>
      <c r="AB18" s="44">
        <v>8.1955500000000008</v>
      </c>
      <c r="AC18" s="44">
        <v>2607.82460762965</v>
      </c>
      <c r="AD18" s="44" t="s">
        <v>51</v>
      </c>
      <c r="AE18" s="44" t="s">
        <v>51</v>
      </c>
      <c r="AF18" s="44" t="s">
        <v>51</v>
      </c>
      <c r="AG18" s="44"/>
      <c r="AH18" s="44"/>
      <c r="AI18" s="44" t="s">
        <v>51</v>
      </c>
      <c r="AJ18" s="44">
        <v>8.1955500000000008</v>
      </c>
      <c r="AK18" s="44">
        <v>2607.82460762965</v>
      </c>
      <c r="AL18" s="44">
        <v>11.37965</v>
      </c>
      <c r="AM18" s="44">
        <v>4950.7719090922201</v>
      </c>
      <c r="AN18" s="44">
        <v>0.95595807743178896</v>
      </c>
      <c r="AO18" s="44"/>
      <c r="AP18" s="44"/>
      <c r="AQ18" s="44" t="s">
        <v>51</v>
      </c>
      <c r="AR18" s="44">
        <v>11.37965</v>
      </c>
      <c r="AS18" s="44">
        <v>5178.8588076922997</v>
      </c>
      <c r="AT18" s="44">
        <v>9.8970833333333292</v>
      </c>
      <c r="AU18" s="44">
        <v>0</v>
      </c>
      <c r="AV18" s="44">
        <v>0</v>
      </c>
      <c r="AW18" s="44"/>
      <c r="AX18" s="44"/>
      <c r="AY18" s="44"/>
      <c r="AZ18" s="44" t="s">
        <v>51</v>
      </c>
      <c r="BA18" s="44">
        <v>11.37965</v>
      </c>
      <c r="BB18" s="44">
        <v>5178.8588076922997</v>
      </c>
      <c r="BC18" s="44" t="s">
        <v>51</v>
      </c>
      <c r="BD18" s="44" t="s">
        <v>51</v>
      </c>
      <c r="BE18" s="44" t="s">
        <v>51</v>
      </c>
      <c r="BF18" s="44" t="s">
        <v>51</v>
      </c>
      <c r="BG18" s="44"/>
      <c r="BH18" s="44"/>
      <c r="BI18" s="44"/>
      <c r="BJ18" s="44"/>
      <c r="BK18" s="44"/>
      <c r="BL18" s="44" t="s">
        <v>51</v>
      </c>
      <c r="BM18" s="44">
        <v>4.9229333333333303</v>
      </c>
      <c r="BN18" s="44">
        <v>658.19484615384101</v>
      </c>
      <c r="BO18" s="44" t="s">
        <v>51</v>
      </c>
      <c r="BP18" s="44" t="s">
        <v>51</v>
      </c>
      <c r="BQ18" s="44" t="s">
        <v>51</v>
      </c>
      <c r="BR18" s="44" t="s">
        <v>51</v>
      </c>
      <c r="BS18" s="44"/>
      <c r="BT18" s="44"/>
      <c r="BU18" s="44"/>
      <c r="BV18" s="44"/>
      <c r="BW18" s="44"/>
      <c r="BX18" s="44" t="s">
        <v>51</v>
      </c>
      <c r="BY18" s="44">
        <v>4.9229333333333303</v>
      </c>
      <c r="BZ18" s="44">
        <v>658.19484615384101</v>
      </c>
      <c r="CA18" s="44" t="s">
        <v>51</v>
      </c>
      <c r="CB18" s="44" t="s">
        <v>51</v>
      </c>
      <c r="CC18" s="44" t="s">
        <v>51</v>
      </c>
      <c r="CD18" s="44" t="s">
        <v>51</v>
      </c>
      <c r="CE18" s="44"/>
      <c r="CF18" s="44"/>
      <c r="CG18" s="44"/>
      <c r="CH18" s="44"/>
      <c r="CI18" s="44"/>
      <c r="CJ18" s="44" t="s">
        <v>51</v>
      </c>
      <c r="CK18" s="44">
        <v>4.9229333333333303</v>
      </c>
      <c r="CL18" s="44">
        <v>658.19484615384101</v>
      </c>
      <c r="CM18" s="44">
        <v>6.2381500000000001</v>
      </c>
      <c r="CN18" s="44">
        <v>0</v>
      </c>
      <c r="CO18" s="44">
        <v>0</v>
      </c>
      <c r="CP18" s="44">
        <v>0</v>
      </c>
      <c r="CQ18" s="44"/>
      <c r="CR18" s="44"/>
      <c r="CS18" s="44"/>
      <c r="CT18" s="44"/>
      <c r="CU18" s="44"/>
      <c r="CV18" s="44" t="s">
        <v>51</v>
      </c>
      <c r="CW18" s="44">
        <v>6.6956166666666697</v>
      </c>
      <c r="CX18" s="44">
        <v>699.15499999999997</v>
      </c>
      <c r="CY18" s="44">
        <v>6.7337333333333298</v>
      </c>
      <c r="CZ18" s="44">
        <v>0</v>
      </c>
      <c r="DA18" s="44">
        <v>0</v>
      </c>
      <c r="DB18" s="44">
        <v>0</v>
      </c>
      <c r="DC18" s="44"/>
      <c r="DD18" s="44"/>
      <c r="DE18" s="44"/>
      <c r="DF18" s="44"/>
      <c r="DG18" s="44"/>
      <c r="DH18" s="44" t="s">
        <v>51</v>
      </c>
      <c r="DI18" s="44">
        <v>6.6956166666666697</v>
      </c>
      <c r="DJ18" s="44">
        <v>699.15499999999997</v>
      </c>
      <c r="DK18" s="44">
        <v>7.2483833333333303</v>
      </c>
      <c r="DL18" s="44">
        <v>0</v>
      </c>
      <c r="DM18" s="44">
        <v>0</v>
      </c>
      <c r="DN18" s="44">
        <v>0</v>
      </c>
      <c r="DO18" s="44"/>
      <c r="DP18" s="44"/>
      <c r="DQ18" s="44"/>
      <c r="DR18" s="44"/>
      <c r="DS18" s="44"/>
      <c r="DT18" s="44" t="s">
        <v>51</v>
      </c>
      <c r="DU18" s="44">
        <v>6.6956166666666697</v>
      </c>
      <c r="DV18" s="44">
        <v>699.15499999999997</v>
      </c>
      <c r="DW18" s="44">
        <v>8.2144166666666703</v>
      </c>
      <c r="DX18" s="44">
        <v>1215.0777379533399</v>
      </c>
      <c r="DY18" s="44">
        <v>0.465935375561078</v>
      </c>
      <c r="DZ18" s="44">
        <v>531.814753203995</v>
      </c>
      <c r="EA18" s="44"/>
      <c r="EB18" s="44"/>
      <c r="EC18" s="44"/>
      <c r="ED18" s="44"/>
      <c r="EE18" s="44"/>
      <c r="EF18" s="44" t="s">
        <v>51</v>
      </c>
      <c r="EG18" s="44">
        <v>8.1955500000000008</v>
      </c>
      <c r="EH18" s="44">
        <v>2607.82460762965</v>
      </c>
      <c r="EI18" s="44">
        <v>8.2672333333333299</v>
      </c>
      <c r="EJ18" s="44">
        <v>929.89492150870296</v>
      </c>
      <c r="EK18" s="44">
        <v>0.356578781712594</v>
      </c>
      <c r="EL18" s="44">
        <v>492.964378486481</v>
      </c>
      <c r="EM18" s="44"/>
      <c r="EN18" s="44"/>
      <c r="EO18" s="44"/>
      <c r="EP18" s="44"/>
      <c r="EQ18" s="44"/>
      <c r="ER18" s="44" t="s">
        <v>51</v>
      </c>
      <c r="ES18" s="44">
        <v>8.1955500000000008</v>
      </c>
      <c r="ET18" s="44">
        <v>2607.82460762965</v>
      </c>
      <c r="EU18" s="44">
        <v>8.6105499999999999</v>
      </c>
      <c r="EV18" s="44">
        <v>149.38911879234601</v>
      </c>
      <c r="EW18" s="44">
        <v>5.7284956340730199E-2</v>
      </c>
      <c r="EX18" s="44">
        <v>0</v>
      </c>
      <c r="EY18" s="44">
        <v>0</v>
      </c>
      <c r="EZ18" s="44" t="s">
        <v>51</v>
      </c>
      <c r="FA18" s="44">
        <v>8.1955500000000008</v>
      </c>
      <c r="FB18" s="44">
        <v>2607.82460762965</v>
      </c>
      <c r="FC18" s="44">
        <v>9.4518833333333294</v>
      </c>
      <c r="FD18" s="44">
        <v>1146.06606284383</v>
      </c>
      <c r="FE18" s="44">
        <v>0.22129702805211601</v>
      </c>
      <c r="FF18" s="44">
        <v>276.05620903514102</v>
      </c>
      <c r="FG18" s="44"/>
      <c r="FH18" s="44"/>
      <c r="FI18" s="44"/>
      <c r="FJ18" s="44"/>
      <c r="FK18" s="44"/>
      <c r="FL18" s="44" t="s">
        <v>51</v>
      </c>
      <c r="FM18" s="44">
        <v>11.37965</v>
      </c>
      <c r="FN18" s="44">
        <v>5178.8588076922997</v>
      </c>
      <c r="FO18" s="44">
        <v>9.7159833333333303</v>
      </c>
      <c r="FP18" s="44">
        <v>1698.65331602731</v>
      </c>
      <c r="FQ18" s="44">
        <v>0.32799761088374402</v>
      </c>
      <c r="FR18" s="44">
        <v>391.486065777541</v>
      </c>
      <c r="FS18" s="44"/>
      <c r="FT18" s="44"/>
      <c r="FU18" s="44"/>
      <c r="FV18" s="44"/>
      <c r="FW18" s="44"/>
      <c r="FX18" s="44" t="s">
        <v>51</v>
      </c>
      <c r="FY18" s="44">
        <v>11.37965</v>
      </c>
      <c r="FZ18" s="44">
        <v>5178.8588076922997</v>
      </c>
      <c r="GA18" s="44">
        <v>10.3385</v>
      </c>
      <c r="GB18" s="44">
        <v>178.58561538461399</v>
      </c>
      <c r="GC18" s="44">
        <v>6.8480684959460095E-2</v>
      </c>
      <c r="GD18" s="44">
        <v>358125.303727764</v>
      </c>
      <c r="GE18" s="44">
        <v>358125.303727764</v>
      </c>
      <c r="GF18" s="44"/>
      <c r="GG18" s="44" t="s">
        <v>51</v>
      </c>
      <c r="GH18" s="44">
        <v>8.1955500000000008</v>
      </c>
      <c r="GI18" s="44">
        <v>2607.82460762965</v>
      </c>
      <c r="GJ18" s="44" t="s">
        <v>51</v>
      </c>
      <c r="GK18" s="44" t="s">
        <v>51</v>
      </c>
      <c r="GL18" s="44" t="s">
        <v>51</v>
      </c>
      <c r="GM18" s="44" t="s">
        <v>51</v>
      </c>
      <c r="GN18" s="44" t="s">
        <v>51</v>
      </c>
      <c r="GO18" s="44" t="s">
        <v>51</v>
      </c>
      <c r="GP18" s="44">
        <v>8.1955500000000008</v>
      </c>
      <c r="GQ18" s="44">
        <v>2607.82460762965</v>
      </c>
      <c r="GR18" s="44">
        <v>11.3662833333333</v>
      </c>
      <c r="GS18" s="44">
        <v>1852.64220459426</v>
      </c>
      <c r="GT18" s="44">
        <v>0.35773174619908199</v>
      </c>
      <c r="GU18" s="44">
        <v>434.577215057719</v>
      </c>
      <c r="GV18" s="44"/>
      <c r="GW18" s="44"/>
      <c r="GX18" s="44"/>
      <c r="GY18" s="44"/>
      <c r="GZ18" s="44"/>
      <c r="HA18" s="44" t="s">
        <v>51</v>
      </c>
      <c r="HB18" s="44">
        <v>11.37965</v>
      </c>
      <c r="HC18" s="44">
        <v>5178.8588076922997</v>
      </c>
      <c r="HD18" s="44">
        <v>11.423066666666699</v>
      </c>
      <c r="HE18" s="44">
        <v>1654.8126304815</v>
      </c>
      <c r="HF18" s="44">
        <v>0.31953229310356301</v>
      </c>
      <c r="HG18" s="44">
        <v>383.54113951831602</v>
      </c>
      <c r="HH18" s="44"/>
      <c r="HI18" s="44"/>
      <c r="HJ18" s="44"/>
      <c r="HK18" s="44"/>
      <c r="HL18" s="44"/>
      <c r="HM18" s="44" t="s">
        <v>51</v>
      </c>
      <c r="HN18" s="44">
        <v>11.37965</v>
      </c>
      <c r="HO18" s="44">
        <v>5178.8588076922997</v>
      </c>
      <c r="HP18" s="44">
        <v>13.2935833333333</v>
      </c>
      <c r="HQ18" s="44">
        <v>0</v>
      </c>
      <c r="HR18" s="44">
        <v>0</v>
      </c>
      <c r="HS18" s="44">
        <v>0</v>
      </c>
      <c r="HT18" s="44"/>
      <c r="HU18" s="44"/>
      <c r="HV18" s="44"/>
      <c r="HW18" s="44"/>
      <c r="HX18" s="44"/>
      <c r="HY18" s="44" t="s">
        <v>51</v>
      </c>
      <c r="HZ18" s="44">
        <v>13.934900000000001</v>
      </c>
      <c r="IA18" s="44">
        <v>4353.0240769225402</v>
      </c>
      <c r="IB18" s="44">
        <v>13.824683333333301</v>
      </c>
      <c r="IC18" s="44">
        <v>1403.0153181298199</v>
      </c>
      <c r="ID18" s="44">
        <v>0.32230819157832802</v>
      </c>
      <c r="IE18" s="44">
        <v>541.10714790921497</v>
      </c>
      <c r="IF18" s="44"/>
      <c r="IG18" s="44"/>
      <c r="IH18" s="44"/>
      <c r="II18" s="44"/>
      <c r="IJ18" s="44"/>
      <c r="IK18" s="44" t="s">
        <v>51</v>
      </c>
      <c r="IL18" s="44">
        <v>13.934900000000001</v>
      </c>
      <c r="IM18" s="44">
        <v>4353.0240769225402</v>
      </c>
      <c r="IN18" s="44">
        <v>15.645099999999999</v>
      </c>
      <c r="IO18" s="44">
        <v>1106.17570654734</v>
      </c>
      <c r="IP18" s="44">
        <v>0.25411660652457702</v>
      </c>
      <c r="IQ18" s="44">
        <v>331.00208935904902</v>
      </c>
      <c r="IR18" s="44"/>
      <c r="IS18" s="44"/>
      <c r="IT18" s="44"/>
      <c r="IU18" s="44"/>
      <c r="IV18" s="44"/>
      <c r="IW18" s="44" t="s">
        <v>51</v>
      </c>
      <c r="IX18" s="44">
        <v>13.934900000000001</v>
      </c>
      <c r="IY18" s="44">
        <v>4353.0240769225402</v>
      </c>
      <c r="IZ18" s="44">
        <v>15.6952</v>
      </c>
      <c r="JA18" s="44">
        <v>1692.4002755075401</v>
      </c>
      <c r="JB18" s="44">
        <v>0.38878725355087301</v>
      </c>
      <c r="JC18" s="44">
        <v>555.12410688899195</v>
      </c>
      <c r="JD18" s="44"/>
      <c r="JE18" s="44"/>
      <c r="JF18" s="44"/>
      <c r="JG18" s="44"/>
      <c r="JH18" s="44"/>
      <c r="JI18" s="44" t="s">
        <v>51</v>
      </c>
      <c r="JJ18" s="44">
        <v>13.934900000000001</v>
      </c>
      <c r="JK18" s="44">
        <v>4353.0240769225402</v>
      </c>
      <c r="JL18" s="44">
        <v>16.072649999999999</v>
      </c>
      <c r="JM18" s="44">
        <v>0</v>
      </c>
      <c r="JN18" s="44">
        <v>0</v>
      </c>
      <c r="JO18" s="44">
        <v>0</v>
      </c>
      <c r="JP18" s="44"/>
      <c r="JQ18" s="44"/>
      <c r="JR18" s="44"/>
      <c r="JS18" s="44"/>
      <c r="JT18" s="44"/>
      <c r="JU18" s="44" t="s">
        <v>51</v>
      </c>
      <c r="JV18" s="44">
        <v>13.934900000000001</v>
      </c>
      <c r="JW18" s="44">
        <v>4353.0240769225402</v>
      </c>
    </row>
    <row r="19" spans="1:283" s="45" customFormat="1" x14ac:dyDescent="0.2">
      <c r="A19" s="42"/>
      <c r="B19" s="42"/>
      <c r="C19" s="42" t="s">
        <v>52</v>
      </c>
      <c r="D19" s="42" t="s">
        <v>154</v>
      </c>
      <c r="E19" s="42" t="s">
        <v>97</v>
      </c>
      <c r="F19" s="42" t="s">
        <v>51</v>
      </c>
      <c r="G19" s="43">
        <v>42564.972916666702</v>
      </c>
      <c r="H19" s="44">
        <v>4.9419166666666703</v>
      </c>
      <c r="I19" s="44">
        <v>581.21300000000303</v>
      </c>
      <c r="J19" s="44">
        <v>0.534371854121931</v>
      </c>
      <c r="K19" s="45">
        <f t="shared" si="0"/>
        <v>7.7769283213027562E-2</v>
      </c>
      <c r="L19" s="44">
        <v>4.9228500000000004</v>
      </c>
      <c r="M19" s="44">
        <v>1087.65646153846</v>
      </c>
      <c r="N19" s="44">
        <v>5.9585166666666698</v>
      </c>
      <c r="O19" s="44">
        <v>0</v>
      </c>
      <c r="P19" s="44">
        <v>0</v>
      </c>
      <c r="R19" s="44"/>
      <c r="S19" s="44" t="s">
        <v>51</v>
      </c>
      <c r="T19" s="44">
        <v>8.2067833333333304</v>
      </c>
      <c r="U19" s="44">
        <v>5110.4193076922602</v>
      </c>
      <c r="V19" s="44">
        <v>8.2067833333333304</v>
      </c>
      <c r="W19" s="44">
        <v>5110.4193076922602</v>
      </c>
      <c r="X19" s="44">
        <v>1</v>
      </c>
      <c r="Y19" s="44"/>
      <c r="Z19" s="44"/>
      <c r="AA19" s="44" t="s">
        <v>51</v>
      </c>
      <c r="AB19" s="44">
        <v>8.2067833333333304</v>
      </c>
      <c r="AC19" s="44">
        <v>5110.4193076922602</v>
      </c>
      <c r="AD19" s="44" t="s">
        <v>51</v>
      </c>
      <c r="AE19" s="44" t="s">
        <v>51</v>
      </c>
      <c r="AF19" s="44" t="s">
        <v>51</v>
      </c>
      <c r="AG19" s="44"/>
      <c r="AH19" s="44"/>
      <c r="AI19" s="44" t="s">
        <v>51</v>
      </c>
      <c r="AJ19" s="44">
        <v>8.2067833333333304</v>
      </c>
      <c r="AK19" s="44">
        <v>5110.4193076922602</v>
      </c>
      <c r="AL19" s="44">
        <v>11.3929333333333</v>
      </c>
      <c r="AM19" s="44">
        <v>12816.963858282201</v>
      </c>
      <c r="AN19" s="44">
        <v>0.98566959552035205</v>
      </c>
      <c r="AO19" s="44"/>
      <c r="AP19" s="44"/>
      <c r="AQ19" s="44" t="s">
        <v>51</v>
      </c>
      <c r="AR19" s="44">
        <v>11.3929333333333</v>
      </c>
      <c r="AS19" s="44">
        <v>13003.306500000001</v>
      </c>
      <c r="AT19" s="44">
        <v>9.9083333333333297</v>
      </c>
      <c r="AU19" s="44">
        <v>0</v>
      </c>
      <c r="AV19" s="44">
        <v>0</v>
      </c>
      <c r="AW19" s="44"/>
      <c r="AX19" s="44"/>
      <c r="AY19" s="44"/>
      <c r="AZ19" s="44" t="s">
        <v>51</v>
      </c>
      <c r="BA19" s="44">
        <v>11.3929333333333</v>
      </c>
      <c r="BB19" s="44">
        <v>13003.306500000001</v>
      </c>
      <c r="BC19" s="44">
        <v>4.9419166666666703</v>
      </c>
      <c r="BD19" s="44">
        <v>1018.96426266864</v>
      </c>
      <c r="BE19" s="44">
        <v>0.93684384610500104</v>
      </c>
      <c r="BF19" s="44">
        <v>1235.2510207012299</v>
      </c>
      <c r="BG19" s="44"/>
      <c r="BH19" s="44"/>
      <c r="BI19" s="44"/>
      <c r="BJ19" s="44"/>
      <c r="BK19" s="44"/>
      <c r="BL19" s="44" t="s">
        <v>51</v>
      </c>
      <c r="BM19" s="44">
        <v>4.9228500000000004</v>
      </c>
      <c r="BN19" s="44">
        <v>1087.65646153846</v>
      </c>
      <c r="BO19" s="44">
        <v>4.7322499999999996</v>
      </c>
      <c r="BP19" s="44">
        <v>0</v>
      </c>
      <c r="BQ19" s="44">
        <v>0</v>
      </c>
      <c r="BR19" s="44">
        <v>0</v>
      </c>
      <c r="BS19" s="44"/>
      <c r="BT19" s="44"/>
      <c r="BU19" s="44"/>
      <c r="BV19" s="44"/>
      <c r="BW19" s="44"/>
      <c r="BX19" s="44" t="s">
        <v>51</v>
      </c>
      <c r="BY19" s="44">
        <v>4.9228500000000004</v>
      </c>
      <c r="BZ19" s="44">
        <v>1087.65646153846</v>
      </c>
      <c r="CA19" s="44">
        <v>5.4502166666666696</v>
      </c>
      <c r="CB19" s="44">
        <v>0</v>
      </c>
      <c r="CC19" s="44">
        <v>0</v>
      </c>
      <c r="CD19" s="44">
        <v>0</v>
      </c>
      <c r="CE19" s="44"/>
      <c r="CF19" s="44"/>
      <c r="CG19" s="44"/>
      <c r="CH19" s="44"/>
      <c r="CI19" s="44"/>
      <c r="CJ19" s="44" t="s">
        <v>51</v>
      </c>
      <c r="CK19" s="44">
        <v>4.9228500000000004</v>
      </c>
      <c r="CL19" s="44">
        <v>1087.65646153846</v>
      </c>
      <c r="CM19" s="44">
        <v>6.6129499999999997</v>
      </c>
      <c r="CN19" s="44">
        <v>0</v>
      </c>
      <c r="CO19" s="44">
        <v>0</v>
      </c>
      <c r="CP19" s="44">
        <v>0</v>
      </c>
      <c r="CQ19" s="44"/>
      <c r="CR19" s="44"/>
      <c r="CS19" s="44"/>
      <c r="CT19" s="44"/>
      <c r="CU19" s="44"/>
      <c r="CV19" s="44" t="s">
        <v>51</v>
      </c>
      <c r="CW19" s="44">
        <v>6.7145999999999999</v>
      </c>
      <c r="CX19" s="44">
        <v>674.32723076923401</v>
      </c>
      <c r="CY19" s="44" t="s">
        <v>51</v>
      </c>
      <c r="CZ19" s="44" t="s">
        <v>51</v>
      </c>
      <c r="DA19" s="44" t="s">
        <v>51</v>
      </c>
      <c r="DB19" s="44" t="s">
        <v>51</v>
      </c>
      <c r="DC19" s="44"/>
      <c r="DD19" s="44"/>
      <c r="DE19" s="44"/>
      <c r="DF19" s="44"/>
      <c r="DG19" s="44"/>
      <c r="DH19" s="44" t="s">
        <v>51</v>
      </c>
      <c r="DI19" s="44">
        <v>6.7145999999999999</v>
      </c>
      <c r="DJ19" s="44">
        <v>674.32723076923401</v>
      </c>
      <c r="DK19" s="44">
        <v>7.2546666666666697</v>
      </c>
      <c r="DL19" s="44">
        <v>0</v>
      </c>
      <c r="DM19" s="44">
        <v>0</v>
      </c>
      <c r="DN19" s="44">
        <v>0</v>
      </c>
      <c r="DO19" s="44"/>
      <c r="DP19" s="44"/>
      <c r="DQ19" s="44"/>
      <c r="DR19" s="44"/>
      <c r="DS19" s="44"/>
      <c r="DT19" s="44" t="s">
        <v>51</v>
      </c>
      <c r="DU19" s="44">
        <v>6.7145999999999999</v>
      </c>
      <c r="DV19" s="44">
        <v>674.32723076923401</v>
      </c>
      <c r="DW19" s="44">
        <v>8.2332000000000001</v>
      </c>
      <c r="DX19" s="44">
        <v>2283.92565384618</v>
      </c>
      <c r="DY19" s="44">
        <v>0.44691551051562201</v>
      </c>
      <c r="DZ19" s="44">
        <v>510.08293521417897</v>
      </c>
      <c r="EA19" s="44"/>
      <c r="EB19" s="44"/>
      <c r="EC19" s="44"/>
      <c r="ED19" s="44"/>
      <c r="EE19" s="44"/>
      <c r="EF19" s="44" t="s">
        <v>51</v>
      </c>
      <c r="EG19" s="44">
        <v>8.2067833333333304</v>
      </c>
      <c r="EH19" s="44">
        <v>5110.4193076922602</v>
      </c>
      <c r="EI19" s="44">
        <v>8.2332000000000001</v>
      </c>
      <c r="EJ19" s="44">
        <v>0</v>
      </c>
      <c r="EK19" s="44">
        <v>0</v>
      </c>
      <c r="EL19" s="44">
        <v>0</v>
      </c>
      <c r="EM19" s="44"/>
      <c r="EN19" s="44"/>
      <c r="EO19" s="44"/>
      <c r="EP19" s="44"/>
      <c r="EQ19" s="44"/>
      <c r="ER19" s="44" t="s">
        <v>51</v>
      </c>
      <c r="ES19" s="44">
        <v>8.2067833333333304</v>
      </c>
      <c r="ET19" s="44">
        <v>5110.4193076922602</v>
      </c>
      <c r="EU19" s="44">
        <v>8.4256166666666701</v>
      </c>
      <c r="EV19" s="44">
        <v>90.323461538459497</v>
      </c>
      <c r="EW19" s="44">
        <v>1.7674373882100799E-2</v>
      </c>
      <c r="EX19" s="44">
        <v>0</v>
      </c>
      <c r="EY19" s="44">
        <v>0</v>
      </c>
      <c r="EZ19" s="44" t="s">
        <v>51</v>
      </c>
      <c r="FA19" s="44">
        <v>8.2067833333333304</v>
      </c>
      <c r="FB19" s="44">
        <v>5110.4193076922602</v>
      </c>
      <c r="FC19" s="44">
        <v>9.4631333333333298</v>
      </c>
      <c r="FD19" s="44">
        <v>2949.3956571488402</v>
      </c>
      <c r="FE19" s="44">
        <v>0.22681889849699699</v>
      </c>
      <c r="FF19" s="44">
        <v>282.93830365056601</v>
      </c>
      <c r="FG19" s="44"/>
      <c r="FH19" s="44"/>
      <c r="FI19" s="44"/>
      <c r="FJ19" s="44"/>
      <c r="FK19" s="44"/>
      <c r="FL19" s="44" t="s">
        <v>51</v>
      </c>
      <c r="FM19" s="44">
        <v>11.3929333333333</v>
      </c>
      <c r="FN19" s="44">
        <v>13003.306500000001</v>
      </c>
      <c r="FO19" s="44">
        <v>9.7309999999999999</v>
      </c>
      <c r="FP19" s="44">
        <v>2962.1751315954898</v>
      </c>
      <c r="FQ19" s="44">
        <v>0.22780168502491899</v>
      </c>
      <c r="FR19" s="44">
        <v>271.98288145940302</v>
      </c>
      <c r="FS19" s="44"/>
      <c r="FT19" s="44"/>
      <c r="FU19" s="44"/>
      <c r="FV19" s="44"/>
      <c r="FW19" s="44"/>
      <c r="FX19" s="44" t="s">
        <v>51</v>
      </c>
      <c r="FY19" s="44">
        <v>11.3929333333333</v>
      </c>
      <c r="FZ19" s="44">
        <v>13003.306500000001</v>
      </c>
      <c r="GA19" s="44" t="s">
        <v>51</v>
      </c>
      <c r="GB19" s="44" t="s">
        <v>51</v>
      </c>
      <c r="GC19" s="44" t="s">
        <v>51</v>
      </c>
      <c r="GD19" s="44" t="s">
        <v>51</v>
      </c>
      <c r="GE19" s="44" t="s">
        <v>51</v>
      </c>
      <c r="GF19" s="44"/>
      <c r="GG19" s="44" t="s">
        <v>51</v>
      </c>
      <c r="GH19" s="44">
        <v>8.2067833333333304</v>
      </c>
      <c r="GI19" s="44">
        <v>5110.4193076922602</v>
      </c>
      <c r="GJ19" s="44" t="s">
        <v>51</v>
      </c>
      <c r="GK19" s="44" t="s">
        <v>51</v>
      </c>
      <c r="GL19" s="44" t="s">
        <v>51</v>
      </c>
      <c r="GM19" s="44" t="s">
        <v>51</v>
      </c>
      <c r="GN19" s="44" t="s">
        <v>51</v>
      </c>
      <c r="GO19" s="44" t="s">
        <v>51</v>
      </c>
      <c r="GP19" s="44">
        <v>8.2067833333333304</v>
      </c>
      <c r="GQ19" s="44">
        <v>5110.4193076922602</v>
      </c>
      <c r="GR19" s="44">
        <v>11.3762333333333</v>
      </c>
      <c r="GS19" s="44">
        <v>3554.0552307692101</v>
      </c>
      <c r="GT19" s="44">
        <v>0.27331934618085002</v>
      </c>
      <c r="GU19" s="44">
        <v>331.74095438206302</v>
      </c>
      <c r="GV19" s="44"/>
      <c r="GW19" s="44"/>
      <c r="GX19" s="44"/>
      <c r="GY19" s="44"/>
      <c r="GZ19" s="44"/>
      <c r="HA19" s="44" t="s">
        <v>51</v>
      </c>
      <c r="HB19" s="44">
        <v>11.3929333333333</v>
      </c>
      <c r="HC19" s="44">
        <v>13003.306500000001</v>
      </c>
      <c r="HD19" s="44">
        <v>11.436349999999999</v>
      </c>
      <c r="HE19" s="44">
        <v>3545.0726538461499</v>
      </c>
      <c r="HF19" s="44">
        <v>0.27262855442545703</v>
      </c>
      <c r="HG19" s="44">
        <v>327.28723050002799</v>
      </c>
      <c r="HH19" s="44"/>
      <c r="HI19" s="44"/>
      <c r="HJ19" s="44"/>
      <c r="HK19" s="44"/>
      <c r="HL19" s="44"/>
      <c r="HM19" s="44" t="s">
        <v>51</v>
      </c>
      <c r="HN19" s="44">
        <v>11.3929333333333</v>
      </c>
      <c r="HO19" s="44">
        <v>13003.306500000001</v>
      </c>
      <c r="HP19" s="44">
        <v>13.310216666666699</v>
      </c>
      <c r="HQ19" s="44">
        <v>7191.8179143044899</v>
      </c>
      <c r="HR19" s="44">
        <v>0.66880042696155095</v>
      </c>
      <c r="HS19" s="44">
        <v>480.11738398491298</v>
      </c>
      <c r="HT19" s="44"/>
      <c r="HU19" s="44"/>
      <c r="HV19" s="44"/>
      <c r="HW19" s="44"/>
      <c r="HX19" s="44"/>
      <c r="HY19" s="44" t="s">
        <v>51</v>
      </c>
      <c r="HZ19" s="44">
        <v>13.944850000000001</v>
      </c>
      <c r="IA19" s="44">
        <v>10753.3093945198</v>
      </c>
      <c r="IB19" s="44">
        <v>13.851333333333301</v>
      </c>
      <c r="IC19" s="44">
        <v>2917.3712341309201</v>
      </c>
      <c r="ID19" s="44">
        <v>0.27129985078060698</v>
      </c>
      <c r="IE19" s="44">
        <v>455.53286391097299</v>
      </c>
      <c r="IF19" s="44"/>
      <c r="IG19" s="44"/>
      <c r="IH19" s="44"/>
      <c r="II19" s="44"/>
      <c r="IJ19" s="44"/>
      <c r="IK19" s="44" t="s">
        <v>51</v>
      </c>
      <c r="IL19" s="44">
        <v>13.944850000000001</v>
      </c>
      <c r="IM19" s="44">
        <v>10753.3093945198</v>
      </c>
      <c r="IN19" s="44">
        <v>15.661716666666701</v>
      </c>
      <c r="IO19" s="44">
        <v>4492.5732208462896</v>
      </c>
      <c r="IP19" s="44">
        <v>0.41778517254751801</v>
      </c>
      <c r="IQ19" s="44">
        <v>544.12641049257104</v>
      </c>
      <c r="IR19" s="44"/>
      <c r="IS19" s="44"/>
      <c r="IT19" s="44"/>
      <c r="IU19" s="44"/>
      <c r="IV19" s="44"/>
      <c r="IW19" s="44" t="s">
        <v>51</v>
      </c>
      <c r="IX19" s="44">
        <v>13.944850000000001</v>
      </c>
      <c r="IY19" s="44">
        <v>10753.3093945198</v>
      </c>
      <c r="IZ19" s="44">
        <v>15.70515</v>
      </c>
      <c r="JA19" s="44">
        <v>3403.1120584761502</v>
      </c>
      <c r="JB19" s="44">
        <v>0.31647113773276903</v>
      </c>
      <c r="JC19" s="44">
        <v>451.944561598858</v>
      </c>
      <c r="JD19" s="44"/>
      <c r="JE19" s="44"/>
      <c r="JF19" s="44"/>
      <c r="JG19" s="44"/>
      <c r="JH19" s="44"/>
      <c r="JI19" s="44" t="s">
        <v>51</v>
      </c>
      <c r="JJ19" s="44">
        <v>13.944850000000001</v>
      </c>
      <c r="JK19" s="44">
        <v>10753.3093945198</v>
      </c>
      <c r="JL19" s="44">
        <v>16.0825833333333</v>
      </c>
      <c r="JM19" s="44">
        <v>3690.0953661067801</v>
      </c>
      <c r="JN19" s="44">
        <v>0.34315904348361398</v>
      </c>
      <c r="JO19" s="44">
        <v>490.674437366348</v>
      </c>
      <c r="JP19" s="44"/>
      <c r="JQ19" s="44"/>
      <c r="JR19" s="44"/>
      <c r="JS19" s="44"/>
      <c r="JT19" s="44"/>
      <c r="JU19" s="44" t="s">
        <v>51</v>
      </c>
      <c r="JV19" s="44">
        <v>13.944850000000001</v>
      </c>
      <c r="JW19" s="44">
        <v>10753.3093945198</v>
      </c>
    </row>
    <row r="20" spans="1:283" s="45" customFormat="1" x14ac:dyDescent="0.2">
      <c r="A20" s="42"/>
      <c r="B20" s="42"/>
      <c r="C20" s="42" t="s">
        <v>52</v>
      </c>
      <c r="D20" s="42" t="s">
        <v>19</v>
      </c>
      <c r="E20" s="42" t="s">
        <v>97</v>
      </c>
      <c r="F20" s="42" t="s">
        <v>51</v>
      </c>
      <c r="G20" s="43">
        <v>42565.152083333298</v>
      </c>
      <c r="H20" s="44">
        <v>4.9482666666666697</v>
      </c>
      <c r="I20" s="44">
        <v>633.98873076923701</v>
      </c>
      <c r="J20" s="44">
        <v>0.50316541359443601</v>
      </c>
      <c r="K20" s="45">
        <f t="shared" si="0"/>
        <v>7.3227684525272757E-2</v>
      </c>
      <c r="L20" s="44">
        <v>4.9228500000000004</v>
      </c>
      <c r="M20" s="44">
        <v>1260.0006153846</v>
      </c>
      <c r="N20" s="44">
        <v>5.7869666666666699</v>
      </c>
      <c r="O20" s="44">
        <v>0</v>
      </c>
      <c r="P20" s="44">
        <v>0</v>
      </c>
      <c r="R20" s="44"/>
      <c r="S20" s="44" t="s">
        <v>51</v>
      </c>
      <c r="T20" s="44">
        <v>8.2332000000000001</v>
      </c>
      <c r="U20" s="44">
        <v>3613.50492307689</v>
      </c>
      <c r="V20" s="44">
        <v>8.2180999999999997</v>
      </c>
      <c r="W20" s="44">
        <v>3603.8408076922701</v>
      </c>
      <c r="X20" s="44">
        <v>0.99732555632541198</v>
      </c>
      <c r="Y20" s="44"/>
      <c r="Z20" s="44"/>
      <c r="AA20" s="44" t="s">
        <v>51</v>
      </c>
      <c r="AB20" s="44">
        <v>8.2332000000000001</v>
      </c>
      <c r="AC20" s="44">
        <v>3613.50492307689</v>
      </c>
      <c r="AD20" s="44">
        <v>9.7083666666666701</v>
      </c>
      <c r="AE20" s="44">
        <v>0</v>
      </c>
      <c r="AF20" s="44">
        <v>0</v>
      </c>
      <c r="AG20" s="44"/>
      <c r="AH20" s="44"/>
      <c r="AI20" s="44" t="s">
        <v>51</v>
      </c>
      <c r="AJ20" s="44">
        <v>8.2332000000000001</v>
      </c>
      <c r="AK20" s="44">
        <v>3613.50492307689</v>
      </c>
      <c r="AL20" s="44" t="s">
        <v>51</v>
      </c>
      <c r="AM20" s="44" t="s">
        <v>51</v>
      </c>
      <c r="AN20" s="44" t="s">
        <v>51</v>
      </c>
      <c r="AO20" s="44"/>
      <c r="AP20" s="44"/>
      <c r="AQ20" s="44" t="s">
        <v>51</v>
      </c>
      <c r="AR20" s="44">
        <v>11.402950000000001</v>
      </c>
      <c r="AS20" s="44">
        <v>0</v>
      </c>
      <c r="AT20" s="44" t="s">
        <v>51</v>
      </c>
      <c r="AU20" s="44" t="s">
        <v>51</v>
      </c>
      <c r="AV20" s="44" t="s">
        <v>51</v>
      </c>
      <c r="AW20" s="44"/>
      <c r="AX20" s="44"/>
      <c r="AY20" s="44"/>
      <c r="AZ20" s="44" t="s">
        <v>51</v>
      </c>
      <c r="BA20" s="44">
        <v>11.402950000000001</v>
      </c>
      <c r="BB20" s="44">
        <v>0</v>
      </c>
      <c r="BC20" s="44">
        <v>4.9482666666666697</v>
      </c>
      <c r="BD20" s="44">
        <v>865.81558800593996</v>
      </c>
      <c r="BE20" s="44">
        <v>0.68715489296936405</v>
      </c>
      <c r="BF20" s="44">
        <v>905.74269059069195</v>
      </c>
      <c r="BG20" s="44"/>
      <c r="BH20" s="44"/>
      <c r="BI20" s="44"/>
      <c r="BJ20" s="44"/>
      <c r="BK20" s="44"/>
      <c r="BL20" s="44" t="s">
        <v>51</v>
      </c>
      <c r="BM20" s="44">
        <v>4.9228500000000004</v>
      </c>
      <c r="BN20" s="44">
        <v>1260.0006153846</v>
      </c>
      <c r="BO20" s="44" t="s">
        <v>51</v>
      </c>
      <c r="BP20" s="44" t="s">
        <v>51</v>
      </c>
      <c r="BQ20" s="44" t="s">
        <v>51</v>
      </c>
      <c r="BR20" s="44" t="s">
        <v>51</v>
      </c>
      <c r="BS20" s="44"/>
      <c r="BT20" s="44"/>
      <c r="BU20" s="44"/>
      <c r="BV20" s="44"/>
      <c r="BW20" s="44"/>
      <c r="BX20" s="44" t="s">
        <v>51</v>
      </c>
      <c r="BY20" s="44">
        <v>4.9228500000000004</v>
      </c>
      <c r="BZ20" s="44">
        <v>1260.0006153846</v>
      </c>
      <c r="CA20" s="44" t="s">
        <v>51</v>
      </c>
      <c r="CB20" s="44" t="s">
        <v>51</v>
      </c>
      <c r="CC20" s="44" t="s">
        <v>51</v>
      </c>
      <c r="CD20" s="44" t="s">
        <v>51</v>
      </c>
      <c r="CE20" s="44"/>
      <c r="CF20" s="44"/>
      <c r="CG20" s="44"/>
      <c r="CH20" s="44"/>
      <c r="CI20" s="44"/>
      <c r="CJ20" s="44" t="s">
        <v>51</v>
      </c>
      <c r="CK20" s="44">
        <v>4.9228500000000004</v>
      </c>
      <c r="CL20" s="44">
        <v>1260.0006153846</v>
      </c>
      <c r="CM20" s="44">
        <v>6.7654333333333296</v>
      </c>
      <c r="CN20" s="44">
        <v>0</v>
      </c>
      <c r="CO20" s="44">
        <v>0</v>
      </c>
      <c r="CP20" s="44">
        <v>0</v>
      </c>
      <c r="CQ20" s="44"/>
      <c r="CR20" s="44"/>
      <c r="CS20" s="44"/>
      <c r="CT20" s="44"/>
      <c r="CU20" s="44"/>
      <c r="CV20" s="44" t="s">
        <v>51</v>
      </c>
      <c r="CW20" s="44">
        <v>6.7463666666666704</v>
      </c>
      <c r="CX20" s="44">
        <v>1246.06942307692</v>
      </c>
      <c r="CY20" s="44" t="s">
        <v>51</v>
      </c>
      <c r="CZ20" s="44" t="s">
        <v>51</v>
      </c>
      <c r="DA20" s="44" t="s">
        <v>51</v>
      </c>
      <c r="DB20" s="44" t="s">
        <v>51</v>
      </c>
      <c r="DC20" s="44"/>
      <c r="DD20" s="44"/>
      <c r="DE20" s="44"/>
      <c r="DF20" s="44"/>
      <c r="DG20" s="44"/>
      <c r="DH20" s="44" t="s">
        <v>51</v>
      </c>
      <c r="DI20" s="44">
        <v>6.7463666666666704</v>
      </c>
      <c r="DJ20" s="44">
        <v>1246.06942307692</v>
      </c>
      <c r="DK20" s="44">
        <v>7.2737333333333298</v>
      </c>
      <c r="DL20" s="44">
        <v>0</v>
      </c>
      <c r="DM20" s="44">
        <v>0</v>
      </c>
      <c r="DN20" s="44">
        <v>0</v>
      </c>
      <c r="DO20" s="44"/>
      <c r="DP20" s="44"/>
      <c r="DQ20" s="44"/>
      <c r="DR20" s="44"/>
      <c r="DS20" s="44"/>
      <c r="DT20" s="44" t="s">
        <v>51</v>
      </c>
      <c r="DU20" s="44">
        <v>6.7463666666666704</v>
      </c>
      <c r="DV20" s="44">
        <v>1246.06942307692</v>
      </c>
      <c r="DW20" s="44">
        <v>8.2445166666666694</v>
      </c>
      <c r="DX20" s="44">
        <v>0</v>
      </c>
      <c r="DY20" s="44">
        <v>0</v>
      </c>
      <c r="DZ20" s="44">
        <v>0</v>
      </c>
      <c r="EA20" s="44"/>
      <c r="EB20" s="44"/>
      <c r="EC20" s="44"/>
      <c r="ED20" s="44"/>
      <c r="EE20" s="44"/>
      <c r="EF20" s="44" t="s">
        <v>51</v>
      </c>
      <c r="EG20" s="44">
        <v>8.2332000000000001</v>
      </c>
      <c r="EH20" s="44">
        <v>3613.50492307689</v>
      </c>
      <c r="EI20" s="44">
        <v>8.2445166666666694</v>
      </c>
      <c r="EJ20" s="44">
        <v>1226.95062528632</v>
      </c>
      <c r="EK20" s="44">
        <v>0.33954585683574301</v>
      </c>
      <c r="EL20" s="44">
        <v>469.38898666514802</v>
      </c>
      <c r="EM20" s="44"/>
      <c r="EN20" s="44"/>
      <c r="EO20" s="44"/>
      <c r="EP20" s="44"/>
      <c r="EQ20" s="44"/>
      <c r="ER20" s="44" t="s">
        <v>51</v>
      </c>
      <c r="ES20" s="44">
        <v>8.2332000000000001</v>
      </c>
      <c r="ET20" s="44">
        <v>3613.50492307689</v>
      </c>
      <c r="EU20" s="44">
        <v>8.6331166666666697</v>
      </c>
      <c r="EV20" s="44">
        <v>95.041692307688706</v>
      </c>
      <c r="EW20" s="44">
        <v>2.6301802358348801E-2</v>
      </c>
      <c r="EX20" s="44">
        <v>0</v>
      </c>
      <c r="EY20" s="44">
        <v>0</v>
      </c>
      <c r="EZ20" s="44" t="s">
        <v>51</v>
      </c>
      <c r="FA20" s="44">
        <v>8.2332000000000001</v>
      </c>
      <c r="FB20" s="44">
        <v>3613.50492307689</v>
      </c>
      <c r="FC20" s="44" t="s">
        <v>51</v>
      </c>
      <c r="FD20" s="44" t="s">
        <v>51</v>
      </c>
      <c r="FE20" s="44" t="s">
        <v>51</v>
      </c>
      <c r="FF20" s="44" t="s">
        <v>51</v>
      </c>
      <c r="FG20" s="44"/>
      <c r="FH20" s="44"/>
      <c r="FI20" s="44"/>
      <c r="FJ20" s="44"/>
      <c r="FK20" s="44"/>
      <c r="FL20" s="44" t="s">
        <v>51</v>
      </c>
      <c r="FM20" s="44">
        <v>11.402950000000001</v>
      </c>
      <c r="FN20" s="44">
        <v>0</v>
      </c>
      <c r="FO20" s="44" t="s">
        <v>51</v>
      </c>
      <c r="FP20" s="44" t="s">
        <v>51</v>
      </c>
      <c r="FQ20" s="44" t="s">
        <v>51</v>
      </c>
      <c r="FR20" s="44" t="s">
        <v>51</v>
      </c>
      <c r="FS20" s="44"/>
      <c r="FT20" s="44"/>
      <c r="FU20" s="44"/>
      <c r="FV20" s="44"/>
      <c r="FW20" s="44"/>
      <c r="FX20" s="44" t="s">
        <v>51</v>
      </c>
      <c r="FY20" s="44">
        <v>11.402950000000001</v>
      </c>
      <c r="FZ20" s="44">
        <v>0</v>
      </c>
      <c r="GA20" s="44" t="s">
        <v>51</v>
      </c>
      <c r="GB20" s="44" t="s">
        <v>51</v>
      </c>
      <c r="GC20" s="44" t="s">
        <v>51</v>
      </c>
      <c r="GD20" s="44" t="s">
        <v>51</v>
      </c>
      <c r="GE20" s="44" t="s">
        <v>51</v>
      </c>
      <c r="GF20" s="44"/>
      <c r="GG20" s="44" t="s">
        <v>51</v>
      </c>
      <c r="GH20" s="44">
        <v>8.2332000000000001</v>
      </c>
      <c r="GI20" s="44">
        <v>3613.50492307689</v>
      </c>
      <c r="GJ20" s="44" t="s">
        <v>51</v>
      </c>
      <c r="GK20" s="44" t="s">
        <v>51</v>
      </c>
      <c r="GL20" s="44" t="s">
        <v>51</v>
      </c>
      <c r="GM20" s="44" t="s">
        <v>51</v>
      </c>
      <c r="GN20" s="44" t="s">
        <v>51</v>
      </c>
      <c r="GO20" s="44" t="s">
        <v>51</v>
      </c>
      <c r="GP20" s="44">
        <v>8.2332000000000001</v>
      </c>
      <c r="GQ20" s="44">
        <v>3613.50492307689</v>
      </c>
      <c r="GR20" s="44" t="s">
        <v>51</v>
      </c>
      <c r="GS20" s="44" t="s">
        <v>51</v>
      </c>
      <c r="GT20" s="44" t="s">
        <v>51</v>
      </c>
      <c r="GU20" s="44" t="s">
        <v>51</v>
      </c>
      <c r="GV20" s="44"/>
      <c r="GW20" s="44"/>
      <c r="GX20" s="44"/>
      <c r="GY20" s="44"/>
      <c r="GZ20" s="44"/>
      <c r="HA20" s="44" t="s">
        <v>51</v>
      </c>
      <c r="HB20" s="44">
        <v>11.402950000000001</v>
      </c>
      <c r="HC20" s="44">
        <v>0</v>
      </c>
      <c r="HD20" s="44" t="s">
        <v>51</v>
      </c>
      <c r="HE20" s="44" t="s">
        <v>51</v>
      </c>
      <c r="HF20" s="44" t="s">
        <v>51</v>
      </c>
      <c r="HG20" s="44" t="s">
        <v>51</v>
      </c>
      <c r="HH20" s="44"/>
      <c r="HI20" s="44"/>
      <c r="HJ20" s="44"/>
      <c r="HK20" s="44"/>
      <c r="HL20" s="44"/>
      <c r="HM20" s="44" t="s">
        <v>51</v>
      </c>
      <c r="HN20" s="44">
        <v>11.402950000000001</v>
      </c>
      <c r="HO20" s="44">
        <v>0</v>
      </c>
      <c r="HP20" s="44">
        <v>13.316883333333299</v>
      </c>
      <c r="HQ20" s="44">
        <v>3964.7325189866401</v>
      </c>
      <c r="HR20" s="44">
        <v>0.76999662613859099</v>
      </c>
      <c r="HS20" s="44">
        <v>552.82592319841604</v>
      </c>
      <c r="HT20" s="44"/>
      <c r="HU20" s="44"/>
      <c r="HV20" s="44"/>
      <c r="HW20" s="44"/>
      <c r="HX20" s="44"/>
      <c r="HY20" s="44" t="s">
        <v>51</v>
      </c>
      <c r="HZ20" s="44">
        <v>13.958216666666701</v>
      </c>
      <c r="IA20" s="44">
        <v>5149.0258325794703</v>
      </c>
      <c r="IB20" s="44">
        <v>13.86135</v>
      </c>
      <c r="IC20" s="44">
        <v>1773.7514634306399</v>
      </c>
      <c r="ID20" s="44">
        <v>0.34448292183883999</v>
      </c>
      <c r="IE20" s="44">
        <v>578.30864545297095</v>
      </c>
      <c r="IF20" s="44"/>
      <c r="IG20" s="44"/>
      <c r="IH20" s="44"/>
      <c r="II20" s="44"/>
      <c r="IJ20" s="44"/>
      <c r="IK20" s="44" t="s">
        <v>51</v>
      </c>
      <c r="IL20" s="44">
        <v>13.958216666666701</v>
      </c>
      <c r="IM20" s="44">
        <v>5149.0258325794703</v>
      </c>
      <c r="IN20" s="44">
        <v>15.6851</v>
      </c>
      <c r="IO20" s="44">
        <v>2417.4074308378099</v>
      </c>
      <c r="IP20" s="44">
        <v>0.469488308942273</v>
      </c>
      <c r="IQ20" s="44">
        <v>611.45269135618798</v>
      </c>
      <c r="IR20" s="44"/>
      <c r="IS20" s="44"/>
      <c r="IT20" s="44"/>
      <c r="IU20" s="44"/>
      <c r="IV20" s="44"/>
      <c r="IW20" s="44" t="s">
        <v>51</v>
      </c>
      <c r="IX20" s="44">
        <v>13.958216666666701</v>
      </c>
      <c r="IY20" s="44">
        <v>5149.0258325794703</v>
      </c>
      <c r="IZ20" s="44">
        <v>15.72185</v>
      </c>
      <c r="JA20" s="44">
        <v>2003.4156384615501</v>
      </c>
      <c r="JB20" s="44">
        <v>0.38908634440816298</v>
      </c>
      <c r="JC20" s="44">
        <v>555.55084522119603</v>
      </c>
      <c r="JD20" s="44"/>
      <c r="JE20" s="44"/>
      <c r="JF20" s="44"/>
      <c r="JG20" s="44"/>
      <c r="JH20" s="44"/>
      <c r="JI20" s="44" t="s">
        <v>51</v>
      </c>
      <c r="JJ20" s="44">
        <v>13.958216666666701</v>
      </c>
      <c r="JK20" s="44">
        <v>5149.0258325794703</v>
      </c>
      <c r="JL20" s="44">
        <v>16.095949999999998</v>
      </c>
      <c r="JM20" s="44">
        <v>2006.99549999999</v>
      </c>
      <c r="JN20" s="44">
        <v>0.38978159466614298</v>
      </c>
      <c r="JO20" s="44">
        <v>557.40133771645696</v>
      </c>
      <c r="JP20" s="44"/>
      <c r="JQ20" s="44"/>
      <c r="JR20" s="44"/>
      <c r="JS20" s="44"/>
      <c r="JT20" s="44"/>
      <c r="JU20" s="44" t="s">
        <v>51</v>
      </c>
      <c r="JV20" s="44">
        <v>13.958216666666701</v>
      </c>
      <c r="JW20" s="44">
        <v>5149.0258325794703</v>
      </c>
    </row>
    <row r="21" spans="1:283" x14ac:dyDescent="0.2">
      <c r="A21" s="2"/>
      <c r="B21" s="2"/>
      <c r="C21" s="2"/>
      <c r="D21" s="2"/>
      <c r="E21" s="2"/>
      <c r="F21" s="2"/>
      <c r="G21" s="3"/>
      <c r="H21" s="4"/>
      <c r="I21" s="4"/>
      <c r="J21" s="4"/>
      <c r="L21" s="4"/>
      <c r="M21" s="4"/>
      <c r="N21" s="4"/>
      <c r="O21" s="4"/>
      <c r="P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</row>
    <row r="22" spans="1:283" s="67" customFormat="1" x14ac:dyDescent="0.2">
      <c r="A22" s="64"/>
      <c r="B22" s="64"/>
      <c r="C22" s="64" t="s">
        <v>0</v>
      </c>
      <c r="D22" s="64" t="s">
        <v>99</v>
      </c>
      <c r="E22" s="64" t="s">
        <v>10</v>
      </c>
      <c r="F22" s="64" t="s">
        <v>125</v>
      </c>
      <c r="G22" s="65">
        <v>42564.421527777798</v>
      </c>
      <c r="H22" s="66">
        <v>4.24318333333333</v>
      </c>
      <c r="I22" s="66">
        <v>268.27457692307303</v>
      </c>
      <c r="J22" s="66">
        <v>9.9826192639777898E-5</v>
      </c>
      <c r="K22" s="67">
        <f t="shared" si="0"/>
        <v>1.4528106949490846E-5</v>
      </c>
      <c r="L22" s="66">
        <v>4.9166833333333297</v>
      </c>
      <c r="M22" s="66">
        <v>2687416.69725039</v>
      </c>
      <c r="N22" s="66">
        <v>5.9904666666666699</v>
      </c>
      <c r="O22" s="66">
        <v>2619.0880000000102</v>
      </c>
      <c r="P22" s="66">
        <v>8.3326958791386004E-4</v>
      </c>
      <c r="R22" s="66"/>
      <c r="S22" s="66">
        <v>0</v>
      </c>
      <c r="T22" s="66">
        <v>8.1767833333333293</v>
      </c>
      <c r="U22" s="66">
        <v>3143146.0333948499</v>
      </c>
      <c r="V22" s="66">
        <v>8.1767833333333293</v>
      </c>
      <c r="W22" s="66">
        <v>3143131.20872971</v>
      </c>
      <c r="X22" s="66">
        <v>0.99999528349463096</v>
      </c>
      <c r="Y22" s="66"/>
      <c r="Z22" s="66"/>
      <c r="AA22" s="66">
        <v>1881981.0252664001</v>
      </c>
      <c r="AB22" s="66">
        <v>8.1767833333333293</v>
      </c>
      <c r="AC22" s="66">
        <v>3143146.0333948499</v>
      </c>
      <c r="AD22" s="66">
        <v>9.6745999999999999</v>
      </c>
      <c r="AE22" s="66">
        <v>4040.0375123921199</v>
      </c>
      <c r="AF22" s="66">
        <v>1.2853483323612999E-3</v>
      </c>
      <c r="AG22" s="66"/>
      <c r="AH22" s="66"/>
      <c r="AI22" s="66">
        <v>0</v>
      </c>
      <c r="AJ22" s="66">
        <v>8.1767833333333293</v>
      </c>
      <c r="AK22" s="66">
        <v>3143146.0333948499</v>
      </c>
      <c r="AL22" s="66">
        <v>11.363049999999999</v>
      </c>
      <c r="AM22" s="66">
        <v>3699905.8844567402</v>
      </c>
      <c r="AN22" s="66">
        <v>0.99830130491311198</v>
      </c>
      <c r="AO22" s="66"/>
      <c r="AP22" s="66"/>
      <c r="AQ22" s="66">
        <v>22595083.576401301</v>
      </c>
      <c r="AR22" s="66">
        <v>11.363049999999999</v>
      </c>
      <c r="AS22" s="66">
        <v>3706201.5908901999</v>
      </c>
      <c r="AT22" s="66">
        <v>9.8896499999999996</v>
      </c>
      <c r="AU22" s="66">
        <v>4692.5730635628297</v>
      </c>
      <c r="AV22" s="66">
        <v>1.2661408044012301E-3</v>
      </c>
      <c r="AW22" s="66"/>
      <c r="AX22" s="66"/>
      <c r="AY22" s="66"/>
      <c r="AZ22" s="66">
        <v>0</v>
      </c>
      <c r="BA22" s="66">
        <v>11.363049999999999</v>
      </c>
      <c r="BB22" s="66">
        <v>3706201.5908901999</v>
      </c>
      <c r="BC22" s="66">
        <v>4.9420999999999999</v>
      </c>
      <c r="BD22" s="66">
        <v>4916.7359086651504</v>
      </c>
      <c r="BE22" s="66">
        <v>1.82953983790295E-3</v>
      </c>
      <c r="BF22" s="66">
        <v>1.3357880951130301</v>
      </c>
      <c r="BG22" s="66"/>
      <c r="BH22" s="66"/>
      <c r="BI22" s="66"/>
      <c r="BJ22" s="66"/>
      <c r="BK22" s="66"/>
      <c r="BL22" s="66">
        <v>213.72609521808599</v>
      </c>
      <c r="BM22" s="66">
        <v>4.9166833333333297</v>
      </c>
      <c r="BN22" s="66">
        <v>2687416.69725039</v>
      </c>
      <c r="BO22" s="66">
        <v>5.6155833333333298</v>
      </c>
      <c r="BP22" s="66">
        <v>3153.7105384615902</v>
      </c>
      <c r="BQ22" s="66">
        <v>1.1735100632842999E-3</v>
      </c>
      <c r="BR22" s="66">
        <v>1.5736153286622301</v>
      </c>
      <c r="BS22" s="66"/>
      <c r="BT22" s="66"/>
      <c r="BU22" s="66"/>
      <c r="BV22" s="66"/>
      <c r="BW22" s="66"/>
      <c r="BX22" s="66">
        <v>251.77845258595701</v>
      </c>
      <c r="BY22" s="66">
        <v>4.9166833333333297</v>
      </c>
      <c r="BZ22" s="66">
        <v>2687416.69725039</v>
      </c>
      <c r="CA22" s="66">
        <v>5.7172499999999999</v>
      </c>
      <c r="CB22" s="66">
        <v>3057.0225996910799</v>
      </c>
      <c r="CC22" s="66">
        <v>1.13753204064664E-3</v>
      </c>
      <c r="CD22" s="66">
        <v>1.8824515510109501</v>
      </c>
      <c r="CE22" s="66"/>
      <c r="CF22" s="66"/>
      <c r="CG22" s="66"/>
      <c r="CH22" s="66"/>
      <c r="CI22" s="66"/>
      <c r="CJ22" s="66">
        <v>301.19224816175199</v>
      </c>
      <c r="CK22" s="66">
        <v>4.9166833333333297</v>
      </c>
      <c r="CL22" s="66">
        <v>2687416.69725039</v>
      </c>
      <c r="CM22" s="66">
        <v>6.5241666666666696</v>
      </c>
      <c r="CN22" s="66">
        <v>4466.6296409620199</v>
      </c>
      <c r="CO22" s="66">
        <v>2.6124849196527702E-3</v>
      </c>
      <c r="CP22" s="66">
        <v>1.83517601965917</v>
      </c>
      <c r="CQ22" s="66"/>
      <c r="CR22" s="66"/>
      <c r="CS22" s="66"/>
      <c r="CT22" s="66"/>
      <c r="CU22" s="66"/>
      <c r="CV22" s="66">
        <v>293.628163145467</v>
      </c>
      <c r="CW22" s="66">
        <v>6.6703000000000001</v>
      </c>
      <c r="CX22" s="66">
        <v>1709724.56428789</v>
      </c>
      <c r="CY22" s="66">
        <v>6.7020833333333298</v>
      </c>
      <c r="CZ22" s="66">
        <v>3122.3674230769502</v>
      </c>
      <c r="DA22" s="66">
        <v>1.82624002034938E-3</v>
      </c>
      <c r="DB22" s="66">
        <v>1.7310811811017801</v>
      </c>
      <c r="DC22" s="66"/>
      <c r="DD22" s="66"/>
      <c r="DE22" s="66"/>
      <c r="DF22" s="66"/>
      <c r="DG22" s="66"/>
      <c r="DH22" s="66">
        <v>276.97298897628502</v>
      </c>
      <c r="DI22" s="66">
        <v>6.6703000000000001</v>
      </c>
      <c r="DJ22" s="66">
        <v>1709724.56428789</v>
      </c>
      <c r="DK22" s="66">
        <v>7.22943333333333</v>
      </c>
      <c r="DL22" s="66">
        <v>3815.8968645043001</v>
      </c>
      <c r="DM22" s="66">
        <v>2.2318781306705001E-3</v>
      </c>
      <c r="DN22" s="66">
        <v>1.8329748033409401</v>
      </c>
      <c r="DO22" s="66"/>
      <c r="DP22" s="66"/>
      <c r="DQ22" s="66"/>
      <c r="DR22" s="66"/>
      <c r="DS22" s="66"/>
      <c r="DT22" s="66">
        <v>293.275968534551</v>
      </c>
      <c r="DU22" s="66">
        <v>6.6703000000000001</v>
      </c>
      <c r="DV22" s="66">
        <v>1709724.56428789</v>
      </c>
      <c r="DW22" s="66">
        <v>8.1994166666666697</v>
      </c>
      <c r="DX22" s="66">
        <v>7153.6040896939103</v>
      </c>
      <c r="DY22" s="66">
        <v>2.2759375522770201E-3</v>
      </c>
      <c r="DZ22" s="66">
        <v>2.0443004701804801</v>
      </c>
      <c r="EA22" s="66"/>
      <c r="EB22" s="66"/>
      <c r="EC22" s="66"/>
      <c r="ED22" s="66"/>
      <c r="EE22" s="66"/>
      <c r="EF22" s="66">
        <v>327.08807522887798</v>
      </c>
      <c r="EG22" s="66">
        <v>8.1767833333333293</v>
      </c>
      <c r="EH22" s="66">
        <v>3143146.0333948499</v>
      </c>
      <c r="EI22" s="66">
        <v>8.2522500000000001</v>
      </c>
      <c r="EJ22" s="66">
        <v>5444.4567210897003</v>
      </c>
      <c r="EK22" s="66">
        <v>1.7321679181445E-3</v>
      </c>
      <c r="EL22" s="66">
        <v>1.8186699741999099</v>
      </c>
      <c r="EM22" s="66"/>
      <c r="EN22" s="66"/>
      <c r="EO22" s="66"/>
      <c r="EP22" s="66"/>
      <c r="EQ22" s="66"/>
      <c r="ER22" s="66">
        <v>290.98719587198599</v>
      </c>
      <c r="ES22" s="66">
        <v>8.1767833333333293</v>
      </c>
      <c r="ET22" s="66">
        <v>3143146.0333948499</v>
      </c>
      <c r="EU22" s="66">
        <v>8.1767833333333293</v>
      </c>
      <c r="EV22" s="66">
        <v>6680.4178076923799</v>
      </c>
      <c r="EW22" s="66">
        <v>2.12539211882465E-3</v>
      </c>
      <c r="EX22" s="66">
        <v>0</v>
      </c>
      <c r="EY22" s="66">
        <v>0</v>
      </c>
      <c r="EZ22" s="66">
        <v>0</v>
      </c>
      <c r="FA22" s="66">
        <v>8.1767833333333293</v>
      </c>
      <c r="FB22" s="66">
        <v>3143146.0333948499</v>
      </c>
      <c r="FC22" s="66">
        <v>9.4368999999999996</v>
      </c>
      <c r="FD22" s="66">
        <v>7002.9539307553496</v>
      </c>
      <c r="FE22" s="66">
        <v>1.8895232110332401E-3</v>
      </c>
      <c r="FF22" s="66">
        <v>2.60118637147712</v>
      </c>
      <c r="FG22" s="66"/>
      <c r="FH22" s="66"/>
      <c r="FI22" s="66"/>
      <c r="FJ22" s="66"/>
      <c r="FK22" s="66"/>
      <c r="FL22" s="66">
        <v>416.18981943633901</v>
      </c>
      <c r="FM22" s="66">
        <v>11.363049999999999</v>
      </c>
      <c r="FN22" s="66">
        <v>3706201.5908901999</v>
      </c>
      <c r="FO22" s="66">
        <v>9.6972333333333296</v>
      </c>
      <c r="FP22" s="66">
        <v>7442.6669458241204</v>
      </c>
      <c r="FQ22" s="66">
        <v>2.0081657090963798E-3</v>
      </c>
      <c r="FR22" s="66">
        <v>2.6800697397060902</v>
      </c>
      <c r="FS22" s="66"/>
      <c r="FT22" s="66"/>
      <c r="FU22" s="66"/>
      <c r="FV22" s="66"/>
      <c r="FW22" s="66"/>
      <c r="FX22" s="66">
        <v>428.81115835297402</v>
      </c>
      <c r="FY22" s="66">
        <v>11.363049999999999</v>
      </c>
      <c r="FZ22" s="66">
        <v>3706201.5908901999</v>
      </c>
      <c r="GA22" s="66">
        <v>9.8971833333333308</v>
      </c>
      <c r="GB22" s="66">
        <v>0</v>
      </c>
      <c r="GC22" s="66">
        <v>0</v>
      </c>
      <c r="GD22" s="66">
        <v>0</v>
      </c>
      <c r="GE22" s="66">
        <v>0</v>
      </c>
      <c r="GF22" s="66"/>
      <c r="GG22" s="66">
        <v>0</v>
      </c>
      <c r="GH22" s="66">
        <v>8.1767833333333293</v>
      </c>
      <c r="GI22" s="66">
        <v>3143146.0333948499</v>
      </c>
      <c r="GJ22" s="66" t="s">
        <v>51</v>
      </c>
      <c r="GK22" s="66" t="s">
        <v>51</v>
      </c>
      <c r="GL22" s="66" t="s">
        <v>51</v>
      </c>
      <c r="GM22" s="66" t="s">
        <v>51</v>
      </c>
      <c r="GN22" s="66" t="s">
        <v>51</v>
      </c>
      <c r="GO22" s="66" t="s">
        <v>51</v>
      </c>
      <c r="GP22" s="66">
        <v>8.1767833333333293</v>
      </c>
      <c r="GQ22" s="66">
        <v>3143146.0333948499</v>
      </c>
      <c r="GR22" s="66">
        <v>11.3563666666667</v>
      </c>
      <c r="GS22" s="66">
        <v>12881.673119250499</v>
      </c>
      <c r="GT22" s="66">
        <v>3.4757076223035301E-3</v>
      </c>
      <c r="GU22" s="66">
        <v>3.0012105709543002</v>
      </c>
      <c r="GV22" s="66"/>
      <c r="GW22" s="66"/>
      <c r="GX22" s="66"/>
      <c r="GY22" s="66"/>
      <c r="GZ22" s="66"/>
      <c r="HA22" s="66">
        <v>480.19369135268801</v>
      </c>
      <c r="HB22" s="66">
        <v>11.363049999999999</v>
      </c>
      <c r="HC22" s="66">
        <v>3706201.5908901999</v>
      </c>
      <c r="HD22" s="66">
        <v>11.403133333333299</v>
      </c>
      <c r="HE22" s="66">
        <v>7892.3201417500304</v>
      </c>
      <c r="HF22" s="66">
        <v>2.1294902471439398E-3</v>
      </c>
      <c r="HG22" s="66">
        <v>2.8646967176251499</v>
      </c>
      <c r="HH22" s="66"/>
      <c r="HI22" s="66"/>
      <c r="HJ22" s="66"/>
      <c r="HK22" s="66"/>
      <c r="HL22" s="66"/>
      <c r="HM22" s="66">
        <v>458.35147482002498</v>
      </c>
      <c r="HN22" s="66">
        <v>11.363049999999999</v>
      </c>
      <c r="HO22" s="66">
        <v>3706201.5908901999</v>
      </c>
      <c r="HP22" s="66">
        <v>13.2202</v>
      </c>
      <c r="HQ22" s="66">
        <v>12242.963211407799</v>
      </c>
      <c r="HR22" s="66">
        <v>3.8129686658716E-3</v>
      </c>
      <c r="HS22" s="66">
        <v>2.3300057910801701</v>
      </c>
      <c r="HT22" s="66"/>
      <c r="HU22" s="66"/>
      <c r="HV22" s="66"/>
      <c r="HW22" s="66"/>
      <c r="HX22" s="66"/>
      <c r="HY22" s="66">
        <v>372.80092657282802</v>
      </c>
      <c r="HZ22" s="66">
        <v>13.9149666666667</v>
      </c>
      <c r="IA22" s="66">
        <v>3210874.3302796502</v>
      </c>
      <c r="IB22" s="66">
        <v>13.80475</v>
      </c>
      <c r="IC22" s="66">
        <v>4226.19704982237</v>
      </c>
      <c r="ID22" s="66">
        <v>1.3162137832576899E-3</v>
      </c>
      <c r="IE22" s="66">
        <v>2.5940686870842899</v>
      </c>
      <c r="IF22" s="66"/>
      <c r="IG22" s="66"/>
      <c r="IH22" s="66"/>
      <c r="II22" s="66"/>
      <c r="IJ22" s="66"/>
      <c r="IK22" s="66">
        <v>415.05098993348702</v>
      </c>
      <c r="IL22" s="66">
        <v>13.9149666666667</v>
      </c>
      <c r="IM22" s="66">
        <v>3210874.3302796502</v>
      </c>
      <c r="IN22" s="66">
        <v>15.6351833333333</v>
      </c>
      <c r="IO22" s="66">
        <v>6035.8585000000603</v>
      </c>
      <c r="IP22" s="66">
        <v>1.87981773160034E-3</v>
      </c>
      <c r="IQ22" s="66">
        <v>2.5468723146983701</v>
      </c>
      <c r="IR22" s="66"/>
      <c r="IS22" s="66"/>
      <c r="IT22" s="66"/>
      <c r="IU22" s="66"/>
      <c r="IV22" s="66"/>
      <c r="IW22" s="66">
        <v>407.49957035173901</v>
      </c>
      <c r="IX22" s="66">
        <v>13.9149666666667</v>
      </c>
      <c r="IY22" s="66">
        <v>3210874.3302796502</v>
      </c>
      <c r="IZ22" s="66">
        <v>15.678599999999999</v>
      </c>
      <c r="JA22" s="66">
        <v>4782.5405166144301</v>
      </c>
      <c r="JB22" s="66">
        <v>1.4894823106321601E-3</v>
      </c>
      <c r="JC22" s="66">
        <v>2.533477865659</v>
      </c>
      <c r="JD22" s="66"/>
      <c r="JE22" s="66"/>
      <c r="JF22" s="66"/>
      <c r="JG22" s="66"/>
      <c r="JH22" s="66"/>
      <c r="JI22" s="66">
        <v>405.35645850543898</v>
      </c>
      <c r="JJ22" s="66">
        <v>13.9149666666667</v>
      </c>
      <c r="JK22" s="66">
        <v>3210874.3302796502</v>
      </c>
      <c r="JL22" s="66">
        <v>16.046033333333298</v>
      </c>
      <c r="JM22" s="66">
        <v>5930.6118958468896</v>
      </c>
      <c r="JN22" s="66">
        <v>1.8470395555251701E-3</v>
      </c>
      <c r="JO22" s="66">
        <v>2.1835355012401401</v>
      </c>
      <c r="JP22" s="66"/>
      <c r="JQ22" s="66"/>
      <c r="JR22" s="66"/>
      <c r="JS22" s="66"/>
      <c r="JT22" s="66"/>
      <c r="JU22" s="66">
        <v>349.36568019842298</v>
      </c>
      <c r="JV22" s="66">
        <v>13.9149666666667</v>
      </c>
      <c r="JW22" s="66">
        <v>3210874.3302796502</v>
      </c>
    </row>
    <row r="23" spans="1:283" s="67" customFormat="1" x14ac:dyDescent="0.2">
      <c r="A23" s="64"/>
      <c r="B23" s="64"/>
      <c r="C23" s="64" t="s">
        <v>33</v>
      </c>
      <c r="D23" s="64" t="s">
        <v>45</v>
      </c>
      <c r="E23" s="64" t="s">
        <v>10</v>
      </c>
      <c r="F23" s="64" t="s">
        <v>128</v>
      </c>
      <c r="G23" s="65">
        <v>42564.436805555597</v>
      </c>
      <c r="H23" s="66">
        <v>4.2494166666666704</v>
      </c>
      <c r="I23" s="66">
        <v>277.97269230769302</v>
      </c>
      <c r="J23" s="66">
        <v>1.10735618867963E-4</v>
      </c>
      <c r="K23" s="67">
        <f t="shared" si="0"/>
        <v>1.6115799586157617E-5</v>
      </c>
      <c r="L23" s="66">
        <v>4.9165666666666699</v>
      </c>
      <c r="M23" s="66">
        <v>2510237.4028282301</v>
      </c>
      <c r="N23" s="66">
        <v>5.9903333333333304</v>
      </c>
      <c r="O23" s="66">
        <v>2300.4744230768702</v>
      </c>
      <c r="P23" s="66">
        <v>8.0281858264538795E-4</v>
      </c>
      <c r="R23" s="66"/>
      <c r="S23" s="66">
        <v>0</v>
      </c>
      <c r="T23" s="66">
        <v>8.1766666666666694</v>
      </c>
      <c r="U23" s="66">
        <v>2865497.2278998801</v>
      </c>
      <c r="V23" s="66">
        <v>8.1766666666666694</v>
      </c>
      <c r="W23" s="66">
        <v>2865500.5902213501</v>
      </c>
      <c r="X23" s="66">
        <v>1.00000117338151</v>
      </c>
      <c r="Y23" s="66"/>
      <c r="Z23" s="66"/>
      <c r="AA23" s="66">
        <v>293618.62971171399</v>
      </c>
      <c r="AB23" s="66">
        <v>8.1766666666666694</v>
      </c>
      <c r="AC23" s="66">
        <v>2865497.2278998801</v>
      </c>
      <c r="AD23" s="66">
        <v>9.6744666666666692</v>
      </c>
      <c r="AE23" s="66">
        <v>3031.08734061716</v>
      </c>
      <c r="AF23" s="66">
        <v>1.05778756688543E-3</v>
      </c>
      <c r="AG23" s="66"/>
      <c r="AH23" s="66"/>
      <c r="AI23" s="66">
        <v>0</v>
      </c>
      <c r="AJ23" s="66">
        <v>8.1766666666666694</v>
      </c>
      <c r="AK23" s="66">
        <v>2865497.2278998801</v>
      </c>
      <c r="AL23" s="66">
        <v>11.3629333333333</v>
      </c>
      <c r="AM23" s="66">
        <v>3439188.0861116601</v>
      </c>
      <c r="AN23" s="66">
        <v>0.99999974606290298</v>
      </c>
      <c r="AO23" s="66"/>
      <c r="AP23" s="66"/>
      <c r="AQ23" s="66">
        <v>0</v>
      </c>
      <c r="AR23" s="66">
        <v>11.3629333333333</v>
      </c>
      <c r="AS23" s="66">
        <v>3439188.9594493201</v>
      </c>
      <c r="AT23" s="66">
        <v>9.8895166666666707</v>
      </c>
      <c r="AU23" s="66">
        <v>3660.9185000001198</v>
      </c>
      <c r="AV23" s="66">
        <v>1.06447146207003E-3</v>
      </c>
      <c r="AW23" s="66"/>
      <c r="AX23" s="66"/>
      <c r="AY23" s="66"/>
      <c r="AZ23" s="66">
        <v>0</v>
      </c>
      <c r="BA23" s="66">
        <v>11.3629333333333</v>
      </c>
      <c r="BB23" s="66">
        <v>3439188.9594493201</v>
      </c>
      <c r="BC23" s="66">
        <v>4.9419833333333303</v>
      </c>
      <c r="BD23" s="66">
        <v>3901.9749099462201</v>
      </c>
      <c r="BE23" s="66">
        <v>1.55442465543297E-3</v>
      </c>
      <c r="BF23" s="66">
        <v>0.97272539960605398</v>
      </c>
      <c r="BG23" s="66"/>
      <c r="BH23" s="66"/>
      <c r="BI23" s="66"/>
      <c r="BJ23" s="66"/>
      <c r="BK23" s="66"/>
      <c r="BL23" s="66">
        <v>77.818031968484306</v>
      </c>
      <c r="BM23" s="66">
        <v>4.9165666666666699</v>
      </c>
      <c r="BN23" s="66">
        <v>2510237.4028282301</v>
      </c>
      <c r="BO23" s="66">
        <v>5.6154666666666699</v>
      </c>
      <c r="BP23" s="66">
        <v>2449.91815992084</v>
      </c>
      <c r="BQ23" s="66">
        <v>9.7597070187886205E-4</v>
      </c>
      <c r="BR23" s="66">
        <v>1.2139265409562201</v>
      </c>
      <c r="BS23" s="66"/>
      <c r="BT23" s="66"/>
      <c r="BU23" s="66"/>
      <c r="BV23" s="66"/>
      <c r="BW23" s="66"/>
      <c r="BX23" s="66">
        <v>97.114123276497907</v>
      </c>
      <c r="BY23" s="66">
        <v>4.9165666666666699</v>
      </c>
      <c r="BZ23" s="66">
        <v>2510237.4028282301</v>
      </c>
      <c r="CA23" s="66">
        <v>5.7171333333333303</v>
      </c>
      <c r="CB23" s="66">
        <v>1945.0401714161901</v>
      </c>
      <c r="CC23" s="66">
        <v>7.7484311612310104E-4</v>
      </c>
      <c r="CD23" s="66">
        <v>1.1240402724262</v>
      </c>
      <c r="CE23" s="66"/>
      <c r="CF23" s="66"/>
      <c r="CG23" s="66"/>
      <c r="CH23" s="66"/>
      <c r="CI23" s="66"/>
      <c r="CJ23" s="66">
        <v>89.923221794096193</v>
      </c>
      <c r="CK23" s="66">
        <v>4.9165666666666699</v>
      </c>
      <c r="CL23" s="66">
        <v>2510237.4028282301</v>
      </c>
      <c r="CM23" s="66">
        <v>6.5240499999999999</v>
      </c>
      <c r="CN23" s="66">
        <v>3134.9552701925199</v>
      </c>
      <c r="CO23" s="66">
        <v>1.9795396614323102E-3</v>
      </c>
      <c r="CP23" s="66">
        <v>1.35813853021217</v>
      </c>
      <c r="CQ23" s="66"/>
      <c r="CR23" s="66"/>
      <c r="CS23" s="66"/>
      <c r="CT23" s="66"/>
      <c r="CU23" s="66"/>
      <c r="CV23" s="66">
        <v>108.65108241697401</v>
      </c>
      <c r="CW23" s="66">
        <v>6.6701833333333296</v>
      </c>
      <c r="CX23" s="66">
        <v>1583678.93873073</v>
      </c>
      <c r="CY23" s="66">
        <v>6.7019500000000001</v>
      </c>
      <c r="CZ23" s="66">
        <v>2355.5336923077002</v>
      </c>
      <c r="DA23" s="66">
        <v>1.48738082871493E-3</v>
      </c>
      <c r="DB23" s="66">
        <v>1.34757431448008</v>
      </c>
      <c r="DC23" s="66"/>
      <c r="DD23" s="66"/>
      <c r="DE23" s="66"/>
      <c r="DF23" s="66"/>
      <c r="DG23" s="66"/>
      <c r="DH23" s="66">
        <v>107.805945158407</v>
      </c>
      <c r="DI23" s="66">
        <v>6.6701833333333296</v>
      </c>
      <c r="DJ23" s="66">
        <v>1583678.93873073</v>
      </c>
      <c r="DK23" s="66">
        <v>7.2229666666666699</v>
      </c>
      <c r="DL23" s="66">
        <v>2678.6907957919798</v>
      </c>
      <c r="DM23" s="66">
        <v>1.6914355115051701E-3</v>
      </c>
      <c r="DN23" s="66">
        <v>1.33643340819358</v>
      </c>
      <c r="DO23" s="66"/>
      <c r="DP23" s="66"/>
      <c r="DQ23" s="66"/>
      <c r="DR23" s="66"/>
      <c r="DS23" s="66"/>
      <c r="DT23" s="66">
        <v>106.914672655486</v>
      </c>
      <c r="DU23" s="66">
        <v>6.6701833333333296</v>
      </c>
      <c r="DV23" s="66">
        <v>1583678.93873073</v>
      </c>
      <c r="DW23" s="66">
        <v>8.1992999999999991</v>
      </c>
      <c r="DX23" s="66">
        <v>4286.0072455378404</v>
      </c>
      <c r="DY23" s="66">
        <v>1.49572897988077E-3</v>
      </c>
      <c r="DZ23" s="66">
        <v>1.1528456334144499</v>
      </c>
      <c r="EA23" s="66"/>
      <c r="EB23" s="66"/>
      <c r="EC23" s="66"/>
      <c r="ED23" s="66"/>
      <c r="EE23" s="66"/>
      <c r="EF23" s="66">
        <v>92.227650673155907</v>
      </c>
      <c r="EG23" s="66">
        <v>8.1766666666666694</v>
      </c>
      <c r="EH23" s="66">
        <v>2865497.2278998801</v>
      </c>
      <c r="EI23" s="66">
        <v>8.2521166666666694</v>
      </c>
      <c r="EJ23" s="66">
        <v>3166.0249326127</v>
      </c>
      <c r="EK23" s="66">
        <v>1.1048780301675901E-3</v>
      </c>
      <c r="EL23" s="66">
        <v>0.95043360249403197</v>
      </c>
      <c r="EM23" s="66"/>
      <c r="EN23" s="66"/>
      <c r="EO23" s="66"/>
      <c r="EP23" s="66"/>
      <c r="EQ23" s="66"/>
      <c r="ER23" s="66">
        <v>76.034688199522606</v>
      </c>
      <c r="ES23" s="66">
        <v>8.1766666666666694</v>
      </c>
      <c r="ET23" s="66">
        <v>2865497.2278998801</v>
      </c>
      <c r="EU23" s="66">
        <v>8.1766666666666694</v>
      </c>
      <c r="EV23" s="66">
        <v>6068.2181538459199</v>
      </c>
      <c r="EW23" s="66">
        <v>2.1176841822643502E-3</v>
      </c>
      <c r="EX23" s="66">
        <v>1.0469691409753801</v>
      </c>
      <c r="EY23" s="66">
        <v>1.0469691409753801</v>
      </c>
      <c r="EZ23" s="66">
        <v>83.757531278030498</v>
      </c>
      <c r="FA23" s="66">
        <v>8.1766666666666694</v>
      </c>
      <c r="FB23" s="66">
        <v>2865497.2278998801</v>
      </c>
      <c r="FC23" s="66">
        <v>9.4367833333333309</v>
      </c>
      <c r="FD23" s="66">
        <v>3647.8956923077299</v>
      </c>
      <c r="FE23" s="66">
        <v>1.0606848694035801E-3</v>
      </c>
      <c r="FF23" s="66">
        <v>1.56817700537081</v>
      </c>
      <c r="FG23" s="66"/>
      <c r="FH23" s="66"/>
      <c r="FI23" s="66"/>
      <c r="FJ23" s="66"/>
      <c r="FK23" s="66"/>
      <c r="FL23" s="66">
        <v>125.454160429665</v>
      </c>
      <c r="FM23" s="66">
        <v>11.3629333333333</v>
      </c>
      <c r="FN23" s="66">
        <v>3439188.9594493201</v>
      </c>
      <c r="FO23" s="66">
        <v>9.70088333333333</v>
      </c>
      <c r="FP23" s="66">
        <v>3892.1419017008202</v>
      </c>
      <c r="FQ23" s="66">
        <v>1.1317034183326801E-3</v>
      </c>
      <c r="FR23" s="66">
        <v>1.6347175082330301</v>
      </c>
      <c r="FS23" s="66"/>
      <c r="FT23" s="66"/>
      <c r="FU23" s="66"/>
      <c r="FV23" s="66"/>
      <c r="FW23" s="66"/>
      <c r="FX23" s="66">
        <v>130.77740065864299</v>
      </c>
      <c r="FY23" s="66">
        <v>11.3629333333333</v>
      </c>
      <c r="FZ23" s="66">
        <v>3439188.9594493201</v>
      </c>
      <c r="GA23" s="66">
        <v>9.8781999999999996</v>
      </c>
      <c r="GB23" s="66">
        <v>0</v>
      </c>
      <c r="GC23" s="66">
        <v>0</v>
      </c>
      <c r="GD23" s="66">
        <v>0</v>
      </c>
      <c r="GE23" s="66">
        <v>0</v>
      </c>
      <c r="GF23" s="66"/>
      <c r="GG23" s="66">
        <v>0</v>
      </c>
      <c r="GH23" s="66">
        <v>8.1766666666666694</v>
      </c>
      <c r="GI23" s="66">
        <v>2865497.2278998801</v>
      </c>
      <c r="GJ23" s="66" t="s">
        <v>51</v>
      </c>
      <c r="GK23" s="66" t="s">
        <v>51</v>
      </c>
      <c r="GL23" s="66" t="s">
        <v>51</v>
      </c>
      <c r="GM23" s="66" t="s">
        <v>51</v>
      </c>
      <c r="GN23" s="66" t="s">
        <v>51</v>
      </c>
      <c r="GO23" s="66" t="s">
        <v>51</v>
      </c>
      <c r="GP23" s="66">
        <v>8.1766666666666694</v>
      </c>
      <c r="GQ23" s="66">
        <v>2865497.2278998801</v>
      </c>
      <c r="GR23" s="66">
        <v>11.359583333333299</v>
      </c>
      <c r="GS23" s="66">
        <v>9188.3771538462297</v>
      </c>
      <c r="GT23" s="66">
        <v>2.6716697634774499E-3</v>
      </c>
      <c r="GU23" s="66">
        <v>2.0216833116241899</v>
      </c>
      <c r="GV23" s="66"/>
      <c r="GW23" s="66"/>
      <c r="GX23" s="66"/>
      <c r="GY23" s="66"/>
      <c r="GZ23" s="66"/>
      <c r="HA23" s="66">
        <v>161.73466492993501</v>
      </c>
      <c r="HB23" s="66">
        <v>11.3629333333333</v>
      </c>
      <c r="HC23" s="66">
        <v>3439188.9594493201</v>
      </c>
      <c r="HD23" s="66">
        <v>11.4030166666667</v>
      </c>
      <c r="HE23" s="66">
        <v>3675.1054615384701</v>
      </c>
      <c r="HF23" s="66">
        <v>1.0685965513587E-3</v>
      </c>
      <c r="HG23" s="66">
        <v>1.5923158984680801</v>
      </c>
      <c r="HH23" s="66"/>
      <c r="HI23" s="66"/>
      <c r="HJ23" s="66"/>
      <c r="HK23" s="66"/>
      <c r="HL23" s="66"/>
      <c r="HM23" s="66">
        <v>127.385271877446</v>
      </c>
      <c r="HN23" s="66">
        <v>11.3629333333333</v>
      </c>
      <c r="HO23" s="66">
        <v>3439188.9594493201</v>
      </c>
      <c r="HP23" s="66">
        <v>13.223433333333301</v>
      </c>
      <c r="HQ23" s="66">
        <v>5660.52806399365</v>
      </c>
      <c r="HR23" s="66">
        <v>1.85796525930348E-3</v>
      </c>
      <c r="HS23" s="66">
        <v>0.92535380805154499</v>
      </c>
      <c r="HT23" s="66"/>
      <c r="HU23" s="66"/>
      <c r="HV23" s="66"/>
      <c r="HW23" s="66"/>
      <c r="HX23" s="66"/>
      <c r="HY23" s="66">
        <v>74.028304644123594</v>
      </c>
      <c r="HZ23" s="66">
        <v>13.911516666666699</v>
      </c>
      <c r="IA23" s="66">
        <v>3046627.5058962498</v>
      </c>
      <c r="IB23" s="66">
        <v>13.807966666666699</v>
      </c>
      <c r="IC23" s="66">
        <v>2128.0481938791299</v>
      </c>
      <c r="ID23" s="66">
        <v>6.9849306807630404E-4</v>
      </c>
      <c r="IE23" s="66">
        <v>1.5577478210095801</v>
      </c>
      <c r="IF23" s="66"/>
      <c r="IG23" s="66"/>
      <c r="IH23" s="66"/>
      <c r="II23" s="66"/>
      <c r="IJ23" s="66"/>
      <c r="IK23" s="66">
        <v>124.619825680766</v>
      </c>
      <c r="IL23" s="66">
        <v>13.911516666666699</v>
      </c>
      <c r="IM23" s="66">
        <v>3046627.5058962498</v>
      </c>
      <c r="IN23" s="66">
        <v>15.635066666666701</v>
      </c>
      <c r="IO23" s="66">
        <v>3245.6456224066601</v>
      </c>
      <c r="IP23" s="66">
        <v>1.0653240726427001E-3</v>
      </c>
      <c r="IQ23" s="66">
        <v>1.4862629848129001</v>
      </c>
      <c r="IR23" s="66"/>
      <c r="IS23" s="66"/>
      <c r="IT23" s="66"/>
      <c r="IU23" s="66"/>
      <c r="IV23" s="66"/>
      <c r="IW23" s="66">
        <v>118.901038785032</v>
      </c>
      <c r="IX23" s="66">
        <v>13.911516666666699</v>
      </c>
      <c r="IY23" s="66">
        <v>3046627.5058962498</v>
      </c>
      <c r="IZ23" s="66">
        <v>15.67515</v>
      </c>
      <c r="JA23" s="66">
        <v>2164.3724314546698</v>
      </c>
      <c r="JB23" s="66">
        <v>7.1041583759940503E-4</v>
      </c>
      <c r="JC23" s="66">
        <v>1.4219175512126701</v>
      </c>
      <c r="JD23" s="66"/>
      <c r="JE23" s="66"/>
      <c r="JF23" s="66"/>
      <c r="JG23" s="66"/>
      <c r="JH23" s="66"/>
      <c r="JI23" s="66">
        <v>113.753404097014</v>
      </c>
      <c r="JJ23" s="66">
        <v>13.911516666666699</v>
      </c>
      <c r="JK23" s="66">
        <v>3046627.5058962498</v>
      </c>
      <c r="JL23" s="66">
        <v>16.042566666666701</v>
      </c>
      <c r="JM23" s="66">
        <v>2849.1933033816699</v>
      </c>
      <c r="JN23" s="66">
        <v>9.3519581828350399E-4</v>
      </c>
      <c r="JO23" s="66">
        <v>0.87849095420136403</v>
      </c>
      <c r="JP23" s="66"/>
      <c r="JQ23" s="66"/>
      <c r="JR23" s="66"/>
      <c r="JS23" s="66"/>
      <c r="JT23" s="66"/>
      <c r="JU23" s="66">
        <v>70.279276336109106</v>
      </c>
      <c r="JV23" s="66">
        <v>13.911516666666699</v>
      </c>
      <c r="JW23" s="66">
        <v>3046627.5058962498</v>
      </c>
    </row>
    <row r="24" spans="1:283" s="67" customFormat="1" x14ac:dyDescent="0.2">
      <c r="A24" s="64"/>
      <c r="B24" s="64"/>
      <c r="C24" s="64" t="s">
        <v>149</v>
      </c>
      <c r="D24" s="64" t="s">
        <v>40</v>
      </c>
      <c r="E24" s="64" t="s">
        <v>10</v>
      </c>
      <c r="F24" s="64" t="s">
        <v>126</v>
      </c>
      <c r="G24" s="65">
        <v>42564.451388888898</v>
      </c>
      <c r="H24" s="66">
        <v>4.9419500000000003</v>
      </c>
      <c r="I24" s="66">
        <v>8065.6657692307699</v>
      </c>
      <c r="J24" s="66">
        <v>3.82568538730252E-3</v>
      </c>
      <c r="K24" s="67">
        <f t="shared" si="0"/>
        <v>5.5676736728200418E-4</v>
      </c>
      <c r="L24" s="66">
        <v>4.9165333333333301</v>
      </c>
      <c r="M24" s="66">
        <v>2108293.0122797801</v>
      </c>
      <c r="N24" s="66" t="s">
        <v>51</v>
      </c>
      <c r="O24" s="66" t="s">
        <v>51</v>
      </c>
      <c r="P24" s="66" t="s">
        <v>51</v>
      </c>
      <c r="R24" s="66"/>
      <c r="S24" s="66" t="s">
        <v>51</v>
      </c>
      <c r="T24" s="66">
        <v>8.1766500000000004</v>
      </c>
      <c r="U24" s="66">
        <v>2382072.08818659</v>
      </c>
      <c r="V24" s="66">
        <v>8.1766500000000004</v>
      </c>
      <c r="W24" s="66">
        <v>2382105.7184136701</v>
      </c>
      <c r="X24" s="66">
        <v>1.0000141180559801</v>
      </c>
      <c r="Y24" s="66"/>
      <c r="Z24" s="66"/>
      <c r="AA24" s="66">
        <v>0</v>
      </c>
      <c r="AB24" s="66">
        <v>8.1766500000000004</v>
      </c>
      <c r="AC24" s="66">
        <v>2382072.08818659</v>
      </c>
      <c r="AD24" s="66">
        <v>9.6706833333333293</v>
      </c>
      <c r="AE24" s="66">
        <v>0</v>
      </c>
      <c r="AF24" s="66">
        <v>0</v>
      </c>
      <c r="AG24" s="66"/>
      <c r="AH24" s="66"/>
      <c r="AI24" s="66">
        <v>83710.434999808203</v>
      </c>
      <c r="AJ24" s="66">
        <v>8.1766500000000004</v>
      </c>
      <c r="AK24" s="66">
        <v>2382072.08818659</v>
      </c>
      <c r="AL24" s="66">
        <v>11.3629</v>
      </c>
      <c r="AM24" s="66">
        <v>2883143.9735723599</v>
      </c>
      <c r="AN24" s="66">
        <v>1.0017369700069401</v>
      </c>
      <c r="AO24" s="66"/>
      <c r="AP24" s="66"/>
      <c r="AQ24" s="66">
        <v>0</v>
      </c>
      <c r="AR24" s="66">
        <v>11.3629</v>
      </c>
      <c r="AS24" s="66">
        <v>2878144.7225137199</v>
      </c>
      <c r="AT24" s="66">
        <v>9.8857333333333308</v>
      </c>
      <c r="AU24" s="66">
        <v>517.45517108438901</v>
      </c>
      <c r="AV24" s="66">
        <v>1.79787752518731E-4</v>
      </c>
      <c r="AW24" s="66"/>
      <c r="AX24" s="66"/>
      <c r="AY24" s="66"/>
      <c r="AZ24" s="66">
        <v>96952.014427588394</v>
      </c>
      <c r="BA24" s="66">
        <v>11.3629</v>
      </c>
      <c r="BB24" s="66">
        <v>2878144.7225137199</v>
      </c>
      <c r="BC24" s="66">
        <v>4.9419500000000003</v>
      </c>
      <c r="BD24" s="66">
        <v>8146.2251125353396</v>
      </c>
      <c r="BE24" s="66">
        <v>3.86389608327094E-3</v>
      </c>
      <c r="BF24" s="66">
        <v>4.02047766925297</v>
      </c>
      <c r="BG24" s="66"/>
      <c r="BH24" s="66"/>
      <c r="BI24" s="66"/>
      <c r="BJ24" s="66"/>
      <c r="BK24" s="66"/>
      <c r="BL24" s="66">
        <v>102.924228332876</v>
      </c>
      <c r="BM24" s="66">
        <v>4.9165333333333301</v>
      </c>
      <c r="BN24" s="66">
        <v>2108293.0122797801</v>
      </c>
      <c r="BO24" s="66">
        <v>5.6218000000000004</v>
      </c>
      <c r="BP24" s="66">
        <v>5254.1013297349</v>
      </c>
      <c r="BQ24" s="66">
        <v>2.4921115324731099E-3</v>
      </c>
      <c r="BR24" s="66">
        <v>3.9745857506857898</v>
      </c>
      <c r="BS24" s="66"/>
      <c r="BT24" s="66"/>
      <c r="BU24" s="66"/>
      <c r="BV24" s="66"/>
      <c r="BW24" s="66"/>
      <c r="BX24" s="66">
        <v>101.749395217556</v>
      </c>
      <c r="BY24" s="66">
        <v>4.9165333333333301</v>
      </c>
      <c r="BZ24" s="66">
        <v>2108293.0122797801</v>
      </c>
      <c r="CA24" s="66">
        <v>5.7171000000000003</v>
      </c>
      <c r="CB24" s="66">
        <v>4624.5976319739802</v>
      </c>
      <c r="CC24" s="66">
        <v>2.1935269931826098E-3</v>
      </c>
      <c r="CD24" s="66">
        <v>4.0906206677931998</v>
      </c>
      <c r="CE24" s="66"/>
      <c r="CF24" s="66"/>
      <c r="CG24" s="66"/>
      <c r="CH24" s="66"/>
      <c r="CI24" s="66"/>
      <c r="CJ24" s="66">
        <v>104.71988909550601</v>
      </c>
      <c r="CK24" s="66">
        <v>4.9165333333333301</v>
      </c>
      <c r="CL24" s="66">
        <v>2108293.0122797801</v>
      </c>
      <c r="CM24" s="66">
        <v>6.52403333333333</v>
      </c>
      <c r="CN24" s="66">
        <v>7857.5412919536602</v>
      </c>
      <c r="CO24" s="66">
        <v>5.9267440498040197E-3</v>
      </c>
      <c r="CP24" s="66">
        <v>4.3330632133625304</v>
      </c>
      <c r="CQ24" s="66"/>
      <c r="CR24" s="66"/>
      <c r="CS24" s="66"/>
      <c r="CT24" s="66"/>
      <c r="CU24" s="66"/>
      <c r="CV24" s="66">
        <v>110.926418262081</v>
      </c>
      <c r="CW24" s="66">
        <v>6.6701666666666704</v>
      </c>
      <c r="CX24" s="66">
        <v>1325777.0583518799</v>
      </c>
      <c r="CY24" s="66">
        <v>6.7019333333333302</v>
      </c>
      <c r="CZ24" s="66">
        <v>5082.8783461538296</v>
      </c>
      <c r="DA24" s="66">
        <v>3.8338861833018502E-3</v>
      </c>
      <c r="DB24" s="66">
        <v>4.0032523608925104</v>
      </c>
      <c r="DC24" s="66"/>
      <c r="DD24" s="66"/>
      <c r="DE24" s="66"/>
      <c r="DF24" s="66"/>
      <c r="DG24" s="66"/>
      <c r="DH24" s="66">
        <v>102.48326043884801</v>
      </c>
      <c r="DI24" s="66">
        <v>6.6701666666666704</v>
      </c>
      <c r="DJ24" s="66">
        <v>1325777.0583518799</v>
      </c>
      <c r="DK24" s="66">
        <v>7.2229333333333301</v>
      </c>
      <c r="DL24" s="66">
        <v>6171.0968283176999</v>
      </c>
      <c r="DM24" s="66">
        <v>4.6547017761713501E-3</v>
      </c>
      <c r="DN24" s="66">
        <v>4.0589876869861996</v>
      </c>
      <c r="DO24" s="66"/>
      <c r="DP24" s="66"/>
      <c r="DQ24" s="66"/>
      <c r="DR24" s="66"/>
      <c r="DS24" s="66"/>
      <c r="DT24" s="66">
        <v>103.91008478684699</v>
      </c>
      <c r="DU24" s="66">
        <v>6.6701666666666704</v>
      </c>
      <c r="DV24" s="66">
        <v>1325777.0583518799</v>
      </c>
      <c r="DW24" s="66">
        <v>8.1992833333333301</v>
      </c>
      <c r="DX24" s="66">
        <v>10574.991369924701</v>
      </c>
      <c r="DY24" s="66">
        <v>4.43940862342883E-3</v>
      </c>
      <c r="DZ24" s="66">
        <v>4.5162506881308602</v>
      </c>
      <c r="EA24" s="66"/>
      <c r="EB24" s="66"/>
      <c r="EC24" s="66"/>
      <c r="ED24" s="66"/>
      <c r="EE24" s="66"/>
      <c r="EF24" s="66">
        <v>115.61601761615</v>
      </c>
      <c r="EG24" s="66">
        <v>8.1766500000000004</v>
      </c>
      <c r="EH24" s="66">
        <v>2382072.08818659</v>
      </c>
      <c r="EI24" s="66">
        <v>8.2521000000000004</v>
      </c>
      <c r="EJ24" s="66">
        <v>8392.0924598244001</v>
      </c>
      <c r="EK24" s="66">
        <v>3.5230220367566899E-3</v>
      </c>
      <c r="EL24" s="66">
        <v>4.29740382915345</v>
      </c>
      <c r="EM24" s="66"/>
      <c r="EN24" s="66"/>
      <c r="EO24" s="66"/>
      <c r="EP24" s="66"/>
      <c r="EQ24" s="66"/>
      <c r="ER24" s="66">
        <v>110.01353802632801</v>
      </c>
      <c r="ES24" s="66">
        <v>8.1766500000000004</v>
      </c>
      <c r="ET24" s="66">
        <v>2382072.08818659</v>
      </c>
      <c r="EU24" s="66">
        <v>8.1766500000000004</v>
      </c>
      <c r="EV24" s="66">
        <v>5113.5847307692402</v>
      </c>
      <c r="EW24" s="66">
        <v>2.1466960450647302E-3</v>
      </c>
      <c r="EX24" s="66">
        <v>0</v>
      </c>
      <c r="EY24" s="66">
        <v>0</v>
      </c>
      <c r="EZ24" s="66">
        <v>0</v>
      </c>
      <c r="FA24" s="66">
        <v>8.1766500000000004</v>
      </c>
      <c r="FB24" s="66">
        <v>2382072.08818659</v>
      </c>
      <c r="FC24" s="66">
        <v>9.4405333333333292</v>
      </c>
      <c r="FD24" s="66">
        <v>9087.6561555840999</v>
      </c>
      <c r="FE24" s="66">
        <v>3.1574701871305102E-3</v>
      </c>
      <c r="FF24" s="66">
        <v>4.1814717374500701</v>
      </c>
      <c r="FG24" s="66"/>
      <c r="FH24" s="66"/>
      <c r="FI24" s="66"/>
      <c r="FJ24" s="66"/>
      <c r="FK24" s="66"/>
      <c r="FL24" s="66">
        <v>107.045676478722</v>
      </c>
      <c r="FM24" s="66">
        <v>11.3629</v>
      </c>
      <c r="FN24" s="66">
        <v>2878144.7225137199</v>
      </c>
      <c r="FO24" s="66">
        <v>9.6970833333333299</v>
      </c>
      <c r="FP24" s="66">
        <v>8925.2913718554992</v>
      </c>
      <c r="FQ24" s="66">
        <v>3.10105718522045E-3</v>
      </c>
      <c r="FR24" s="66">
        <v>3.98355598818886</v>
      </c>
      <c r="FS24" s="66"/>
      <c r="FT24" s="66"/>
      <c r="FU24" s="66"/>
      <c r="FV24" s="66"/>
      <c r="FW24" s="66"/>
      <c r="FX24" s="66">
        <v>101.979033297635</v>
      </c>
      <c r="FY24" s="66">
        <v>11.3629</v>
      </c>
      <c r="FZ24" s="66">
        <v>2878144.7225137199</v>
      </c>
      <c r="GA24" s="66">
        <v>10.0026833333333</v>
      </c>
      <c r="GB24" s="66">
        <v>0</v>
      </c>
      <c r="GC24" s="66">
        <v>0</v>
      </c>
      <c r="GD24" s="66">
        <v>0</v>
      </c>
      <c r="GE24" s="66">
        <v>0</v>
      </c>
      <c r="GF24" s="66"/>
      <c r="GG24" s="66">
        <v>0</v>
      </c>
      <c r="GH24" s="66">
        <v>8.1766500000000004</v>
      </c>
      <c r="GI24" s="66">
        <v>2382072.08818659</v>
      </c>
      <c r="GJ24" s="66" t="s">
        <v>51</v>
      </c>
      <c r="GK24" s="66" t="s">
        <v>51</v>
      </c>
      <c r="GL24" s="66" t="s">
        <v>51</v>
      </c>
      <c r="GM24" s="66" t="s">
        <v>51</v>
      </c>
      <c r="GN24" s="66" t="s">
        <v>51</v>
      </c>
      <c r="GO24" s="66" t="s">
        <v>51</v>
      </c>
      <c r="GP24" s="66">
        <v>8.1766500000000004</v>
      </c>
      <c r="GQ24" s="66">
        <v>2382072.08818659</v>
      </c>
      <c r="GR24" s="66">
        <v>11.349550000000001</v>
      </c>
      <c r="GS24" s="66">
        <v>12554.3227211707</v>
      </c>
      <c r="GT24" s="66">
        <v>4.3619497737438203E-3</v>
      </c>
      <c r="GU24" s="66">
        <v>4.08088404176645</v>
      </c>
      <c r="GV24" s="66"/>
      <c r="GW24" s="66"/>
      <c r="GX24" s="66"/>
      <c r="GY24" s="66"/>
      <c r="GZ24" s="66"/>
      <c r="HA24" s="66">
        <v>104.470631469221</v>
      </c>
      <c r="HB24" s="66">
        <v>11.3629</v>
      </c>
      <c r="HC24" s="66">
        <v>2878144.7225137199</v>
      </c>
      <c r="HD24" s="66">
        <v>11.406333333333301</v>
      </c>
      <c r="HE24" s="66">
        <v>9510.1800384615708</v>
      </c>
      <c r="HF24" s="66">
        <v>3.3042744390405598E-3</v>
      </c>
      <c r="HG24" s="66">
        <v>4.2736718848419102</v>
      </c>
      <c r="HH24" s="66"/>
      <c r="HI24" s="66"/>
      <c r="HJ24" s="66"/>
      <c r="HK24" s="66"/>
      <c r="HL24" s="66"/>
      <c r="HM24" s="66">
        <v>109.406000251953</v>
      </c>
      <c r="HN24" s="66">
        <v>11.3629</v>
      </c>
      <c r="HO24" s="66">
        <v>2878144.7225137199</v>
      </c>
      <c r="HP24" s="66">
        <v>13.2234</v>
      </c>
      <c r="HQ24" s="66">
        <v>14835.230461339601</v>
      </c>
      <c r="HR24" s="66">
        <v>5.7834532160103199E-3</v>
      </c>
      <c r="HS24" s="66">
        <v>3.7457808335075402</v>
      </c>
      <c r="HT24" s="66"/>
      <c r="HU24" s="66"/>
      <c r="HV24" s="66"/>
      <c r="HW24" s="66"/>
      <c r="HX24" s="66"/>
      <c r="HY24" s="66">
        <v>95.891989337793007</v>
      </c>
      <c r="HZ24" s="66">
        <v>13.9148333333333</v>
      </c>
      <c r="IA24" s="66">
        <v>2565116.35994069</v>
      </c>
      <c r="IB24" s="66">
        <v>13.8112833333333</v>
      </c>
      <c r="IC24" s="66">
        <v>5027.5015873024204</v>
      </c>
      <c r="ID24" s="66">
        <v>1.9599506930043E-3</v>
      </c>
      <c r="IE24" s="66">
        <v>3.6740356939168</v>
      </c>
      <c r="IF24" s="66"/>
      <c r="IG24" s="66"/>
      <c r="IH24" s="66"/>
      <c r="II24" s="66"/>
      <c r="IJ24" s="66"/>
      <c r="IK24" s="66">
        <v>94.055313764269997</v>
      </c>
      <c r="IL24" s="66">
        <v>13.9148333333333</v>
      </c>
      <c r="IM24" s="66">
        <v>2565116.35994069</v>
      </c>
      <c r="IN24" s="66">
        <v>15.6350333333333</v>
      </c>
      <c r="IO24" s="66">
        <v>7443.0557052847198</v>
      </c>
      <c r="IP24" s="66">
        <v>2.9016444717762501E-3</v>
      </c>
      <c r="IQ24" s="66">
        <v>3.8774645940096302</v>
      </c>
      <c r="IR24" s="66"/>
      <c r="IS24" s="66"/>
      <c r="IT24" s="66"/>
      <c r="IU24" s="66"/>
      <c r="IV24" s="66"/>
      <c r="IW24" s="66">
        <v>99.263093606646606</v>
      </c>
      <c r="IX24" s="66">
        <v>13.9148333333333</v>
      </c>
      <c r="IY24" s="66">
        <v>2565116.35994069</v>
      </c>
      <c r="IZ24" s="66">
        <v>15.681800000000001</v>
      </c>
      <c r="JA24" s="66">
        <v>6327.8285663492697</v>
      </c>
      <c r="JB24" s="66">
        <v>2.4668777858075802E-3</v>
      </c>
      <c r="JC24" s="66">
        <v>3.9280110144095901</v>
      </c>
      <c r="JD24" s="66"/>
      <c r="JE24" s="66"/>
      <c r="JF24" s="66"/>
      <c r="JG24" s="66"/>
      <c r="JH24" s="66"/>
      <c r="JI24" s="66">
        <v>100.557081968886</v>
      </c>
      <c r="JJ24" s="66">
        <v>13.9148333333333</v>
      </c>
      <c r="JK24" s="66">
        <v>2565116.35994069</v>
      </c>
      <c r="JL24" s="66">
        <v>16.049216666666702</v>
      </c>
      <c r="JM24" s="66">
        <v>7341.5112077839303</v>
      </c>
      <c r="JN24" s="66">
        <v>2.8620577695561899E-3</v>
      </c>
      <c r="JO24" s="66">
        <v>3.63624491982242</v>
      </c>
      <c r="JP24" s="66"/>
      <c r="JQ24" s="66"/>
      <c r="JR24" s="66"/>
      <c r="JS24" s="66"/>
      <c r="JT24" s="66"/>
      <c r="JU24" s="66">
        <v>93.087869947453996</v>
      </c>
      <c r="JV24" s="66">
        <v>13.9148333333333</v>
      </c>
      <c r="JW24" s="66">
        <v>2565116.35994069</v>
      </c>
    </row>
    <row r="25" spans="1:283" s="67" customFormat="1" x14ac:dyDescent="0.2">
      <c r="A25" s="64"/>
      <c r="B25" s="64"/>
      <c r="C25" s="64" t="s">
        <v>42</v>
      </c>
      <c r="D25" s="64" t="s">
        <v>77</v>
      </c>
      <c r="E25" s="64" t="s">
        <v>10</v>
      </c>
      <c r="F25" s="64" t="s">
        <v>121</v>
      </c>
      <c r="G25" s="65">
        <v>42564.466666666704</v>
      </c>
      <c r="H25" s="66">
        <v>4.8722333333333303</v>
      </c>
      <c r="I25" s="66">
        <v>1357.2014615384701</v>
      </c>
      <c r="J25" s="66">
        <v>7.0200107634261805E-4</v>
      </c>
      <c r="K25" s="67">
        <f t="shared" si="0"/>
        <v>1.0216503751240266E-4</v>
      </c>
      <c r="L25" s="66">
        <v>4.9166999999999996</v>
      </c>
      <c r="M25" s="66">
        <v>1933332.4510119101</v>
      </c>
      <c r="N25" s="66">
        <v>6.0413166666666704</v>
      </c>
      <c r="O25" s="66">
        <v>0</v>
      </c>
      <c r="P25" s="66">
        <v>0</v>
      </c>
      <c r="R25" s="66"/>
      <c r="S25" s="66">
        <v>25170.1878981193</v>
      </c>
      <c r="T25" s="66">
        <v>8.1768166666666708</v>
      </c>
      <c r="U25" s="66">
        <v>2146736.4648779798</v>
      </c>
      <c r="V25" s="66">
        <v>8.1768166666666708</v>
      </c>
      <c r="W25" s="66">
        <v>2146736.0549491602</v>
      </c>
      <c r="X25" s="66">
        <v>0.99999980904557495</v>
      </c>
      <c r="Y25" s="66"/>
      <c r="Z25" s="66"/>
      <c r="AA25" s="66">
        <v>44357.613204544803</v>
      </c>
      <c r="AB25" s="66">
        <v>8.1768166666666708</v>
      </c>
      <c r="AC25" s="66">
        <v>2146736.4648779798</v>
      </c>
      <c r="AD25" s="66">
        <v>9.7651666666666692</v>
      </c>
      <c r="AE25" s="66">
        <v>0</v>
      </c>
      <c r="AF25" s="66">
        <v>0</v>
      </c>
      <c r="AG25" s="66"/>
      <c r="AH25" s="66"/>
      <c r="AI25" s="66">
        <v>26159.5109374401</v>
      </c>
      <c r="AJ25" s="66">
        <v>8.1768166666666708</v>
      </c>
      <c r="AK25" s="66">
        <v>2146736.4648779798</v>
      </c>
      <c r="AL25" s="66">
        <v>11.3630666666667</v>
      </c>
      <c r="AM25" s="66">
        <v>2556801.5099554001</v>
      </c>
      <c r="AN25" s="66">
        <v>0.99990922936224602</v>
      </c>
      <c r="AO25" s="66"/>
      <c r="AP25" s="66"/>
      <c r="AQ25" s="66">
        <v>56290.910009607898</v>
      </c>
      <c r="AR25" s="66">
        <v>11.3630666666667</v>
      </c>
      <c r="AS25" s="66">
        <v>2557033.61352725</v>
      </c>
      <c r="AT25" s="66">
        <v>9.8896666666666704</v>
      </c>
      <c r="AU25" s="66">
        <v>320.16278375985797</v>
      </c>
      <c r="AV25" s="66">
        <v>1.25208672293602E-4</v>
      </c>
      <c r="AW25" s="66"/>
      <c r="AX25" s="66"/>
      <c r="AY25" s="66"/>
      <c r="AZ25" s="66">
        <v>33082.971863732302</v>
      </c>
      <c r="BA25" s="66">
        <v>11.3630666666667</v>
      </c>
      <c r="BB25" s="66">
        <v>2557033.61352725</v>
      </c>
      <c r="BC25" s="66">
        <v>4.9357666666666704</v>
      </c>
      <c r="BD25" s="66">
        <v>19129.248070690301</v>
      </c>
      <c r="BE25" s="66">
        <v>9.8944431728118093E-3</v>
      </c>
      <c r="BF25" s="66">
        <v>11.978841370061801</v>
      </c>
      <c r="BG25" s="66"/>
      <c r="BH25" s="66"/>
      <c r="BI25" s="66"/>
      <c r="BJ25" s="66"/>
      <c r="BK25" s="66"/>
      <c r="BL25" s="66">
        <v>95.830730960494094</v>
      </c>
      <c r="BM25" s="66">
        <v>4.9166999999999996</v>
      </c>
      <c r="BN25" s="66">
        <v>1933332.4510119101</v>
      </c>
      <c r="BO25" s="66">
        <v>5.6156166666666696</v>
      </c>
      <c r="BP25" s="66">
        <v>13673.5150525273</v>
      </c>
      <c r="BQ25" s="66">
        <v>7.0725110134940801E-3</v>
      </c>
      <c r="BR25" s="66">
        <v>12.3147885579441</v>
      </c>
      <c r="BS25" s="66"/>
      <c r="BT25" s="66"/>
      <c r="BU25" s="66"/>
      <c r="BV25" s="66"/>
      <c r="BW25" s="66"/>
      <c r="BX25" s="66">
        <v>98.518308463552998</v>
      </c>
      <c r="BY25" s="66">
        <v>4.9166999999999996</v>
      </c>
      <c r="BZ25" s="66">
        <v>1933332.4510119101</v>
      </c>
      <c r="CA25" s="66">
        <v>5.7172666666666698</v>
      </c>
      <c r="CB25" s="66">
        <v>11688.2040520056</v>
      </c>
      <c r="CC25" s="66">
        <v>6.0456255445813303E-3</v>
      </c>
      <c r="CD25" s="66">
        <v>12.1456639571318</v>
      </c>
      <c r="CE25" s="66"/>
      <c r="CF25" s="66"/>
      <c r="CG25" s="66"/>
      <c r="CH25" s="66"/>
      <c r="CI25" s="66"/>
      <c r="CJ25" s="66">
        <v>97.165311657054204</v>
      </c>
      <c r="CK25" s="66">
        <v>4.9166999999999996</v>
      </c>
      <c r="CL25" s="66">
        <v>1933332.4510119101</v>
      </c>
      <c r="CM25" s="66">
        <v>6.5242000000000004</v>
      </c>
      <c r="CN25" s="66">
        <v>18470.209513425802</v>
      </c>
      <c r="CO25" s="66">
        <v>1.5303267565743701E-2</v>
      </c>
      <c r="CP25" s="66">
        <v>11.3999511941027</v>
      </c>
      <c r="CQ25" s="66"/>
      <c r="CR25" s="66"/>
      <c r="CS25" s="66"/>
      <c r="CT25" s="66"/>
      <c r="CU25" s="66"/>
      <c r="CV25" s="66">
        <v>91.199609552821499</v>
      </c>
      <c r="CW25" s="66">
        <v>6.6703333333333301</v>
      </c>
      <c r="CX25" s="66">
        <v>1206945.47318582</v>
      </c>
      <c r="CY25" s="66">
        <v>6.7020999999999997</v>
      </c>
      <c r="CZ25" s="66">
        <v>13553.5814999998</v>
      </c>
      <c r="DA25" s="66">
        <v>1.1229655192478601E-2</v>
      </c>
      <c r="DB25" s="66">
        <v>12.373478900378</v>
      </c>
      <c r="DC25" s="66"/>
      <c r="DD25" s="66"/>
      <c r="DE25" s="66"/>
      <c r="DF25" s="66"/>
      <c r="DG25" s="66"/>
      <c r="DH25" s="66">
        <v>98.987831203023703</v>
      </c>
      <c r="DI25" s="66">
        <v>6.6703333333333301</v>
      </c>
      <c r="DJ25" s="66">
        <v>1206945.47318582</v>
      </c>
      <c r="DK25" s="66">
        <v>7.2230999999999996</v>
      </c>
      <c r="DL25" s="66">
        <v>15880.308927976201</v>
      </c>
      <c r="DM25" s="66">
        <v>1.31574369188849E-2</v>
      </c>
      <c r="DN25" s="66">
        <v>11.871028818849499</v>
      </c>
      <c r="DO25" s="66"/>
      <c r="DP25" s="66"/>
      <c r="DQ25" s="66"/>
      <c r="DR25" s="66"/>
      <c r="DS25" s="66"/>
      <c r="DT25" s="66">
        <v>94.968230550796306</v>
      </c>
      <c r="DU25" s="66">
        <v>6.6703333333333301</v>
      </c>
      <c r="DV25" s="66">
        <v>1206945.47318582</v>
      </c>
      <c r="DW25" s="66">
        <v>8.1994500000000006</v>
      </c>
      <c r="DX25" s="66">
        <v>26947.112857150201</v>
      </c>
      <c r="DY25" s="66">
        <v>1.25525947399798E-2</v>
      </c>
      <c r="DZ25" s="66">
        <v>13.7862577876031</v>
      </c>
      <c r="EA25" s="66"/>
      <c r="EB25" s="66"/>
      <c r="EC25" s="66"/>
      <c r="ED25" s="66"/>
      <c r="EE25" s="66"/>
      <c r="EF25" s="66">
        <v>110.290062300825</v>
      </c>
      <c r="EG25" s="66">
        <v>8.1768166666666708</v>
      </c>
      <c r="EH25" s="66">
        <v>2146736.4648779798</v>
      </c>
      <c r="EI25" s="66">
        <v>8.2522666666666709</v>
      </c>
      <c r="EJ25" s="66">
        <v>20707.549296468798</v>
      </c>
      <c r="EK25" s="66">
        <v>9.6460602571661093E-3</v>
      </c>
      <c r="EL25" s="66">
        <v>12.7723443474045</v>
      </c>
      <c r="EM25" s="66"/>
      <c r="EN25" s="66"/>
      <c r="EO25" s="66"/>
      <c r="EP25" s="66"/>
      <c r="EQ25" s="66"/>
      <c r="ER25" s="66">
        <v>102.178754779236</v>
      </c>
      <c r="ES25" s="66">
        <v>8.1768166666666708</v>
      </c>
      <c r="ET25" s="66">
        <v>2146736.4648779798</v>
      </c>
      <c r="EU25" s="66">
        <v>8.1768166666666708</v>
      </c>
      <c r="EV25" s="66">
        <v>4699.2958076923396</v>
      </c>
      <c r="EW25" s="66">
        <v>2.1890417778688202E-3</v>
      </c>
      <c r="EX25" s="66">
        <v>0</v>
      </c>
      <c r="EY25" s="66">
        <v>0</v>
      </c>
      <c r="EZ25" s="66">
        <v>0</v>
      </c>
      <c r="FA25" s="66">
        <v>8.1768166666666708</v>
      </c>
      <c r="FB25" s="66">
        <v>2146736.4648779798</v>
      </c>
      <c r="FC25" s="66">
        <v>9.4369333333333305</v>
      </c>
      <c r="FD25" s="66">
        <v>25150.901233923702</v>
      </c>
      <c r="FE25" s="66">
        <v>9.8359681706451096E-3</v>
      </c>
      <c r="FF25" s="66">
        <v>12.505110524391201</v>
      </c>
      <c r="FG25" s="66"/>
      <c r="FH25" s="66"/>
      <c r="FI25" s="66"/>
      <c r="FJ25" s="66"/>
      <c r="FK25" s="66"/>
      <c r="FL25" s="66">
        <v>100.04088419513</v>
      </c>
      <c r="FM25" s="66">
        <v>11.3630666666667</v>
      </c>
      <c r="FN25" s="66">
        <v>2557033.61352725</v>
      </c>
      <c r="FO25" s="66">
        <v>9.6972500000000004</v>
      </c>
      <c r="FP25" s="66">
        <v>27035.918563324602</v>
      </c>
      <c r="FQ25" s="66">
        <v>1.05731572789262E-2</v>
      </c>
      <c r="FR25" s="66">
        <v>12.895492746973201</v>
      </c>
      <c r="FS25" s="66"/>
      <c r="FT25" s="66"/>
      <c r="FU25" s="66"/>
      <c r="FV25" s="66"/>
      <c r="FW25" s="66"/>
      <c r="FX25" s="66">
        <v>103.163941975786</v>
      </c>
      <c r="FY25" s="66">
        <v>11.3630666666667</v>
      </c>
      <c r="FZ25" s="66">
        <v>2557033.61352725</v>
      </c>
      <c r="GA25" s="66">
        <v>10.149983333333299</v>
      </c>
      <c r="GB25" s="66">
        <v>41.9756923076879</v>
      </c>
      <c r="GC25" s="66">
        <v>1.95532581639329E-5</v>
      </c>
      <c r="GD25" s="66">
        <v>9.9202104835342695</v>
      </c>
      <c r="GE25" s="66">
        <v>9.9202104835342695</v>
      </c>
      <c r="GF25" s="66"/>
      <c r="GG25" s="66">
        <v>79.361683868274199</v>
      </c>
      <c r="GH25" s="66">
        <v>8.1768166666666708</v>
      </c>
      <c r="GI25" s="66">
        <v>2146736.4648779798</v>
      </c>
      <c r="GJ25" s="66" t="s">
        <v>51</v>
      </c>
      <c r="GK25" s="66" t="s">
        <v>51</v>
      </c>
      <c r="GL25" s="66" t="s">
        <v>51</v>
      </c>
      <c r="GM25" s="66" t="s">
        <v>51</v>
      </c>
      <c r="GN25" s="66" t="s">
        <v>51</v>
      </c>
      <c r="GO25" s="66" t="s">
        <v>51</v>
      </c>
      <c r="GP25" s="66">
        <v>8.1768166666666708</v>
      </c>
      <c r="GQ25" s="66">
        <v>2146736.4648779798</v>
      </c>
      <c r="GR25" s="66">
        <v>11.3463666666667</v>
      </c>
      <c r="GS25" s="66">
        <v>25096.2158792013</v>
      </c>
      <c r="GT25" s="66">
        <v>9.8145819227549395E-3</v>
      </c>
      <c r="GU25" s="66">
        <v>10.7236083443934</v>
      </c>
      <c r="GV25" s="66"/>
      <c r="GW25" s="66"/>
      <c r="GX25" s="66"/>
      <c r="GY25" s="66"/>
      <c r="GZ25" s="66"/>
      <c r="HA25" s="66">
        <v>85.788866755146799</v>
      </c>
      <c r="HB25" s="66">
        <v>11.3630666666667</v>
      </c>
      <c r="HC25" s="66">
        <v>2557033.61352725</v>
      </c>
      <c r="HD25" s="66">
        <v>11.40315</v>
      </c>
      <c r="HE25" s="66">
        <v>26297.076116055101</v>
      </c>
      <c r="HF25" s="66">
        <v>1.0284212134301999E-2</v>
      </c>
      <c r="HG25" s="66">
        <v>12.645046771548699</v>
      </c>
      <c r="HH25" s="66"/>
      <c r="HI25" s="66"/>
      <c r="HJ25" s="66"/>
      <c r="HK25" s="66"/>
      <c r="HL25" s="66"/>
      <c r="HM25" s="66">
        <v>101.16037417238999</v>
      </c>
      <c r="HN25" s="66">
        <v>11.3630666666667</v>
      </c>
      <c r="HO25" s="66">
        <v>2557033.61352725</v>
      </c>
      <c r="HP25" s="66">
        <v>13.2235666666667</v>
      </c>
      <c r="HQ25" s="66">
        <v>42248.263173124098</v>
      </c>
      <c r="HR25" s="66">
        <v>1.87680799973752E-2</v>
      </c>
      <c r="HS25" s="66">
        <v>13.075115859755901</v>
      </c>
      <c r="HT25" s="66"/>
      <c r="HU25" s="66"/>
      <c r="HV25" s="66"/>
      <c r="HW25" s="66"/>
      <c r="HX25" s="66"/>
      <c r="HY25" s="66">
        <v>104.60092687804701</v>
      </c>
      <c r="HZ25" s="66">
        <v>13.914999999999999</v>
      </c>
      <c r="IA25" s="66">
        <v>2251070.0710478998</v>
      </c>
      <c r="IB25" s="66">
        <v>13.8081</v>
      </c>
      <c r="IC25" s="66">
        <v>15476.0962214832</v>
      </c>
      <c r="ID25" s="66">
        <v>6.8749953280125599E-3</v>
      </c>
      <c r="IE25" s="66">
        <v>11.919773917949</v>
      </c>
      <c r="IF25" s="66"/>
      <c r="IG25" s="66"/>
      <c r="IH25" s="66"/>
      <c r="II25" s="66"/>
      <c r="IJ25" s="66"/>
      <c r="IK25" s="66">
        <v>95.358191343592097</v>
      </c>
      <c r="IL25" s="66">
        <v>13.914999999999999</v>
      </c>
      <c r="IM25" s="66">
        <v>2251070.0710478998</v>
      </c>
      <c r="IN25" s="66">
        <v>15.6285166666667</v>
      </c>
      <c r="IO25" s="66">
        <v>20442.686154613799</v>
      </c>
      <c r="IP25" s="66">
        <v>9.0813193323197698E-3</v>
      </c>
      <c r="IQ25" s="66">
        <v>11.9244527327988</v>
      </c>
      <c r="IR25" s="66"/>
      <c r="IS25" s="66"/>
      <c r="IT25" s="66"/>
      <c r="IU25" s="66"/>
      <c r="IV25" s="66"/>
      <c r="IW25" s="66">
        <v>95.395621862390001</v>
      </c>
      <c r="IX25" s="66">
        <v>13.914999999999999</v>
      </c>
      <c r="IY25" s="66">
        <v>2251070.0710478998</v>
      </c>
      <c r="IZ25" s="66">
        <v>15.6819666666667</v>
      </c>
      <c r="JA25" s="66">
        <v>16779.190475892701</v>
      </c>
      <c r="JB25" s="66">
        <v>7.4538730231892896E-3</v>
      </c>
      <c r="JC25" s="66">
        <v>11.0433807371332</v>
      </c>
      <c r="JD25" s="66"/>
      <c r="JE25" s="66"/>
      <c r="JF25" s="66"/>
      <c r="JG25" s="66"/>
      <c r="JH25" s="66"/>
      <c r="JI25" s="66">
        <v>88.3470458970653</v>
      </c>
      <c r="JJ25" s="66">
        <v>13.914999999999999</v>
      </c>
      <c r="JK25" s="66">
        <v>2251070.0710478998</v>
      </c>
      <c r="JL25" s="66">
        <v>16.046050000000001</v>
      </c>
      <c r="JM25" s="66">
        <v>21523.3880347019</v>
      </c>
      <c r="JN25" s="66">
        <v>9.5614029574310408E-3</v>
      </c>
      <c r="JO25" s="66">
        <v>13.2244490704744</v>
      </c>
      <c r="JP25" s="66"/>
      <c r="JQ25" s="66"/>
      <c r="JR25" s="66"/>
      <c r="JS25" s="66"/>
      <c r="JT25" s="66"/>
      <c r="JU25" s="66">
        <v>105.795592563795</v>
      </c>
      <c r="JV25" s="66">
        <v>13.914999999999999</v>
      </c>
      <c r="JW25" s="66">
        <v>2251070.0710478998</v>
      </c>
    </row>
    <row r="26" spans="1:283" s="67" customFormat="1" x14ac:dyDescent="0.2">
      <c r="A26" s="64"/>
      <c r="B26" s="64"/>
      <c r="C26" s="64" t="s">
        <v>108</v>
      </c>
      <c r="D26" s="64" t="s">
        <v>3</v>
      </c>
      <c r="E26" s="64" t="s">
        <v>10</v>
      </c>
      <c r="F26" s="64" t="s">
        <v>120</v>
      </c>
      <c r="G26" s="65">
        <v>42564.481249999997</v>
      </c>
      <c r="H26" s="66">
        <v>4.8720666666666697</v>
      </c>
      <c r="I26" s="66">
        <v>12386.3563701619</v>
      </c>
      <c r="J26" s="66">
        <v>6.3503872935685799E-3</v>
      </c>
      <c r="K26" s="67">
        <f t="shared" si="0"/>
        <v>9.2419738078730878E-4</v>
      </c>
      <c r="L26" s="66">
        <v>4.91655</v>
      </c>
      <c r="M26" s="66">
        <v>1950488.3399326301</v>
      </c>
      <c r="N26" s="66">
        <v>6.0030333333333301</v>
      </c>
      <c r="O26" s="66">
        <v>0</v>
      </c>
      <c r="P26" s="66">
        <v>0</v>
      </c>
      <c r="R26" s="66"/>
      <c r="S26" s="66">
        <v>12585.093949059699</v>
      </c>
      <c r="T26" s="66">
        <v>8.1766500000000004</v>
      </c>
      <c r="U26" s="66">
        <v>2078594.9895080701</v>
      </c>
      <c r="V26" s="66">
        <v>8.1766500000000004</v>
      </c>
      <c r="W26" s="66">
        <v>2078594.9895080701</v>
      </c>
      <c r="X26" s="66">
        <v>1</v>
      </c>
      <c r="Y26" s="66"/>
      <c r="Z26" s="66"/>
      <c r="AA26" s="66">
        <v>21129.393190548199</v>
      </c>
      <c r="AB26" s="66">
        <v>8.1766500000000004</v>
      </c>
      <c r="AC26" s="66">
        <v>2078594.9895080701</v>
      </c>
      <c r="AD26" s="66">
        <v>9.6782333333333295</v>
      </c>
      <c r="AE26" s="66">
        <v>0</v>
      </c>
      <c r="AF26" s="66">
        <v>0</v>
      </c>
      <c r="AG26" s="66"/>
      <c r="AH26" s="66"/>
      <c r="AI26" s="66">
        <v>13079.755468720001</v>
      </c>
      <c r="AJ26" s="66">
        <v>8.1766500000000004</v>
      </c>
      <c r="AK26" s="66">
        <v>2078594.9895080701</v>
      </c>
      <c r="AL26" s="66">
        <v>11.362916666666701</v>
      </c>
      <c r="AM26" s="66">
        <v>2264142.5163694299</v>
      </c>
      <c r="AN26" s="66">
        <v>1</v>
      </c>
      <c r="AO26" s="66"/>
      <c r="AP26" s="66"/>
      <c r="AQ26" s="66">
        <v>0</v>
      </c>
      <c r="AR26" s="66">
        <v>11.362916666666701</v>
      </c>
      <c r="AS26" s="66">
        <v>2264142.5163694299</v>
      </c>
      <c r="AT26" s="66">
        <v>9.8895</v>
      </c>
      <c r="AU26" s="66">
        <v>326.33665384614602</v>
      </c>
      <c r="AV26" s="66">
        <v>1.4413255856766E-4</v>
      </c>
      <c r="AW26" s="66"/>
      <c r="AX26" s="66"/>
      <c r="AY26" s="66"/>
      <c r="AZ26" s="66">
        <v>16058.5915039022</v>
      </c>
      <c r="BA26" s="66">
        <v>11.362916666666701</v>
      </c>
      <c r="BB26" s="66">
        <v>2264142.5163694299</v>
      </c>
      <c r="BC26" s="66">
        <v>4.9419666666666702</v>
      </c>
      <c r="BD26" s="66">
        <v>41221.246745832599</v>
      </c>
      <c r="BE26" s="66">
        <v>2.1133808340149499E-2</v>
      </c>
      <c r="BF26" s="66">
        <v>26.8111533377451</v>
      </c>
      <c r="BG26" s="66"/>
      <c r="BH26" s="66"/>
      <c r="BI26" s="66"/>
      <c r="BJ26" s="66"/>
      <c r="BK26" s="66"/>
      <c r="BL26" s="66">
        <v>107.24461335098</v>
      </c>
      <c r="BM26" s="66">
        <v>4.91655</v>
      </c>
      <c r="BN26" s="66">
        <v>1950488.3399326301</v>
      </c>
      <c r="BO26" s="66">
        <v>5.6154500000000001</v>
      </c>
      <c r="BP26" s="66">
        <v>25809.229399513501</v>
      </c>
      <c r="BQ26" s="66">
        <v>1.32321885094709E-2</v>
      </c>
      <c r="BR26" s="66">
        <v>23.530613674643401</v>
      </c>
      <c r="BS26" s="66"/>
      <c r="BT26" s="66"/>
      <c r="BU26" s="66"/>
      <c r="BV26" s="66"/>
      <c r="BW26" s="66"/>
      <c r="BX26" s="66">
        <v>94.122454698573605</v>
      </c>
      <c r="BY26" s="66">
        <v>4.91655</v>
      </c>
      <c r="BZ26" s="66">
        <v>1950488.3399326301</v>
      </c>
      <c r="CA26" s="66">
        <v>5.7171166666666702</v>
      </c>
      <c r="CB26" s="66">
        <v>23291.902599350298</v>
      </c>
      <c r="CC26" s="66">
        <v>1.19415748981892E-2</v>
      </c>
      <c r="CD26" s="66">
        <v>24.4745612169941</v>
      </c>
      <c r="CE26" s="66"/>
      <c r="CF26" s="66"/>
      <c r="CG26" s="66"/>
      <c r="CH26" s="66"/>
      <c r="CI26" s="66"/>
      <c r="CJ26" s="66">
        <v>97.898244867976501</v>
      </c>
      <c r="CK26" s="66">
        <v>4.91655</v>
      </c>
      <c r="CL26" s="66">
        <v>1950488.3399326301</v>
      </c>
      <c r="CM26" s="66">
        <v>6.52403333333333</v>
      </c>
      <c r="CN26" s="66">
        <v>33940.046409182403</v>
      </c>
      <c r="CO26" s="66">
        <v>2.8865945450756401E-2</v>
      </c>
      <c r="CP26" s="66">
        <v>21.621855417913601</v>
      </c>
      <c r="CQ26" s="66"/>
      <c r="CR26" s="66"/>
      <c r="CS26" s="66"/>
      <c r="CT26" s="66"/>
      <c r="CU26" s="66"/>
      <c r="CV26" s="66">
        <v>86.487421671654403</v>
      </c>
      <c r="CW26" s="66">
        <v>6.6701666666666704</v>
      </c>
      <c r="CX26" s="66">
        <v>1175781.5612546699</v>
      </c>
      <c r="CY26" s="66">
        <v>6.7019333333333302</v>
      </c>
      <c r="CZ26" s="66">
        <v>23214.2569003239</v>
      </c>
      <c r="DA26" s="66">
        <v>1.9743681705258399E-2</v>
      </c>
      <c r="DB26" s="66">
        <v>22.009303192175899</v>
      </c>
      <c r="DC26" s="66"/>
      <c r="DD26" s="66"/>
      <c r="DE26" s="66"/>
      <c r="DF26" s="66"/>
      <c r="DG26" s="66"/>
      <c r="DH26" s="66">
        <v>88.037212768703696</v>
      </c>
      <c r="DI26" s="66">
        <v>6.6701666666666704</v>
      </c>
      <c r="DJ26" s="66">
        <v>1175781.5612546699</v>
      </c>
      <c r="DK26" s="66">
        <v>7.22295</v>
      </c>
      <c r="DL26" s="66">
        <v>29437.966177365801</v>
      </c>
      <c r="DM26" s="66">
        <v>2.50369347057567E-2</v>
      </c>
      <c r="DN26" s="66">
        <v>22.785531479378701</v>
      </c>
      <c r="DO26" s="66"/>
      <c r="DP26" s="66"/>
      <c r="DQ26" s="66"/>
      <c r="DR26" s="66"/>
      <c r="DS26" s="66"/>
      <c r="DT26" s="66">
        <v>91.142125917514804</v>
      </c>
      <c r="DU26" s="66">
        <v>6.6701666666666704</v>
      </c>
      <c r="DV26" s="66">
        <v>1175781.5612546699</v>
      </c>
      <c r="DW26" s="66">
        <v>8.1992833333333301</v>
      </c>
      <c r="DX26" s="66">
        <v>45922.177902667798</v>
      </c>
      <c r="DY26" s="66">
        <v>2.2092893581705301E-2</v>
      </c>
      <c r="DZ26" s="66">
        <v>24.686862891862599</v>
      </c>
      <c r="EA26" s="66"/>
      <c r="EB26" s="66"/>
      <c r="EC26" s="66"/>
      <c r="ED26" s="66"/>
      <c r="EE26" s="66"/>
      <c r="EF26" s="66">
        <v>98.747451567450398</v>
      </c>
      <c r="EG26" s="66">
        <v>8.1766500000000004</v>
      </c>
      <c r="EH26" s="66">
        <v>2078594.9895080701</v>
      </c>
      <c r="EI26" s="66">
        <v>8.2521000000000004</v>
      </c>
      <c r="EJ26" s="66">
        <v>37526.775222708202</v>
      </c>
      <c r="EK26" s="66">
        <v>1.80539140198685E-2</v>
      </c>
      <c r="EL26" s="66">
        <v>24.409714221651601</v>
      </c>
      <c r="EM26" s="66"/>
      <c r="EN26" s="66"/>
      <c r="EO26" s="66"/>
      <c r="EP26" s="66"/>
      <c r="EQ26" s="66"/>
      <c r="ER26" s="66">
        <v>97.638856886606405</v>
      </c>
      <c r="ES26" s="66">
        <v>8.1766500000000004</v>
      </c>
      <c r="ET26" s="66">
        <v>2078594.9895080701</v>
      </c>
      <c r="EU26" s="66">
        <v>8.1766500000000004</v>
      </c>
      <c r="EV26" s="66">
        <v>4065.1988461538399</v>
      </c>
      <c r="EW26" s="66">
        <v>1.9557435992453398E-3</v>
      </c>
      <c r="EX26" s="66">
        <v>350.49329582190802</v>
      </c>
      <c r="EY26" s="66">
        <v>350.49329582190802</v>
      </c>
      <c r="EZ26" s="66">
        <v>1401.97318328763</v>
      </c>
      <c r="FA26" s="66">
        <v>8.1766500000000004</v>
      </c>
      <c r="FB26" s="66">
        <v>2078594.9895080701</v>
      </c>
      <c r="FC26" s="66">
        <v>9.4367666666666707</v>
      </c>
      <c r="FD26" s="66">
        <v>40709.620278870803</v>
      </c>
      <c r="FE26" s="66">
        <v>1.7980149210814301E-2</v>
      </c>
      <c r="FF26" s="66">
        <v>22.6554798680903</v>
      </c>
      <c r="FG26" s="66"/>
      <c r="FH26" s="66"/>
      <c r="FI26" s="66"/>
      <c r="FJ26" s="66"/>
      <c r="FK26" s="66"/>
      <c r="FL26" s="66">
        <v>90.621919472361299</v>
      </c>
      <c r="FM26" s="66">
        <v>11.362916666666701</v>
      </c>
      <c r="FN26" s="66">
        <v>2264142.5163694299</v>
      </c>
      <c r="FO26" s="66">
        <v>9.6971000000000007</v>
      </c>
      <c r="FP26" s="66">
        <v>42574.470632230797</v>
      </c>
      <c r="FQ26" s="66">
        <v>1.8803794515770699E-2</v>
      </c>
      <c r="FR26" s="66">
        <v>22.712132997957401</v>
      </c>
      <c r="FS26" s="66"/>
      <c r="FT26" s="66"/>
      <c r="FU26" s="66"/>
      <c r="FV26" s="66"/>
      <c r="FW26" s="66"/>
      <c r="FX26" s="66">
        <v>90.848531991829503</v>
      </c>
      <c r="FY26" s="66">
        <v>11.362916666666701</v>
      </c>
      <c r="FZ26" s="66">
        <v>2264142.5163694299</v>
      </c>
      <c r="GA26" s="66">
        <v>9.9876000000000005</v>
      </c>
      <c r="GB26" s="66">
        <v>0</v>
      </c>
      <c r="GC26" s="66">
        <v>0</v>
      </c>
      <c r="GD26" s="66">
        <v>0</v>
      </c>
      <c r="GE26" s="66">
        <v>0</v>
      </c>
      <c r="GF26" s="66"/>
      <c r="GG26" s="66">
        <v>0</v>
      </c>
      <c r="GH26" s="66">
        <v>8.1766500000000004</v>
      </c>
      <c r="GI26" s="66">
        <v>2078594.9895080701</v>
      </c>
      <c r="GJ26" s="66" t="s">
        <v>51</v>
      </c>
      <c r="GK26" s="66" t="s">
        <v>51</v>
      </c>
      <c r="GL26" s="66" t="s">
        <v>51</v>
      </c>
      <c r="GM26" s="66" t="s">
        <v>51</v>
      </c>
      <c r="GN26" s="66" t="s">
        <v>51</v>
      </c>
      <c r="GO26" s="66" t="s">
        <v>51</v>
      </c>
      <c r="GP26" s="66">
        <v>8.1766500000000004</v>
      </c>
      <c r="GQ26" s="66">
        <v>2078594.9895080701</v>
      </c>
      <c r="GR26" s="66">
        <v>11.349550000000001</v>
      </c>
      <c r="GS26" s="66">
        <v>36376.1027832412</v>
      </c>
      <c r="GT26" s="66">
        <v>1.6066171859875099E-2</v>
      </c>
      <c r="GU26" s="66">
        <v>18.339671058783001</v>
      </c>
      <c r="GV26" s="66"/>
      <c r="GW26" s="66"/>
      <c r="GX26" s="66"/>
      <c r="GY26" s="66"/>
      <c r="GZ26" s="66"/>
      <c r="HA26" s="66">
        <v>73.358684235131904</v>
      </c>
      <c r="HB26" s="66">
        <v>11.362916666666701</v>
      </c>
      <c r="HC26" s="66">
        <v>2264142.5163694299</v>
      </c>
      <c r="HD26" s="66">
        <v>11.403</v>
      </c>
      <c r="HE26" s="66">
        <v>42182.174067198001</v>
      </c>
      <c r="HF26" s="66">
        <v>1.8630529554666701E-2</v>
      </c>
      <c r="HG26" s="66">
        <v>22.655186560727401</v>
      </c>
      <c r="HH26" s="66"/>
      <c r="HI26" s="66"/>
      <c r="HJ26" s="66"/>
      <c r="HK26" s="66"/>
      <c r="HL26" s="66"/>
      <c r="HM26" s="66">
        <v>90.620746242909505</v>
      </c>
      <c r="HN26" s="66">
        <v>11.362916666666701</v>
      </c>
      <c r="HO26" s="66">
        <v>2264142.5163694299</v>
      </c>
      <c r="HP26" s="66">
        <v>13.223416666666701</v>
      </c>
      <c r="HQ26" s="66">
        <v>65318.849507810097</v>
      </c>
      <c r="HR26" s="66">
        <v>3.4187633002278998E-2</v>
      </c>
      <c r="HS26" s="66">
        <v>24.1539230029999</v>
      </c>
      <c r="HT26" s="66"/>
      <c r="HU26" s="66"/>
      <c r="HV26" s="66"/>
      <c r="HW26" s="66"/>
      <c r="HX26" s="66"/>
      <c r="HY26" s="66">
        <v>96.615692011999499</v>
      </c>
      <c r="HZ26" s="66">
        <v>13.9148333333333</v>
      </c>
      <c r="IA26" s="66">
        <v>1910598.76837498</v>
      </c>
      <c r="IB26" s="66">
        <v>13.80795</v>
      </c>
      <c r="IC26" s="66">
        <v>22406.482487372199</v>
      </c>
      <c r="ID26" s="66">
        <v>1.17274662049686E-2</v>
      </c>
      <c r="IE26" s="66">
        <v>20.060535103742801</v>
      </c>
      <c r="IF26" s="66"/>
      <c r="IG26" s="66"/>
      <c r="IH26" s="66"/>
      <c r="II26" s="66"/>
      <c r="IJ26" s="66"/>
      <c r="IK26" s="66">
        <v>80.242140414971402</v>
      </c>
      <c r="IL26" s="66">
        <v>13.9148333333333</v>
      </c>
      <c r="IM26" s="66">
        <v>1910598.76837498</v>
      </c>
      <c r="IN26" s="66">
        <v>15.6283666666667</v>
      </c>
      <c r="IO26" s="66">
        <v>32864.693187406898</v>
      </c>
      <c r="IP26" s="66">
        <v>1.7201253204700499E-2</v>
      </c>
      <c r="IQ26" s="66">
        <v>22.497988239657499</v>
      </c>
      <c r="IR26" s="66"/>
      <c r="IS26" s="66"/>
      <c r="IT26" s="66"/>
      <c r="IU26" s="66"/>
      <c r="IV26" s="66"/>
      <c r="IW26" s="66">
        <v>89.991952958629994</v>
      </c>
      <c r="IX26" s="66">
        <v>13.9148333333333</v>
      </c>
      <c r="IY26" s="66">
        <v>1910598.76837498</v>
      </c>
      <c r="IZ26" s="66">
        <v>15.681800000000001</v>
      </c>
      <c r="JA26" s="66">
        <v>26840.860083093201</v>
      </c>
      <c r="JB26" s="66">
        <v>1.40484022743939E-2</v>
      </c>
      <c r="JC26" s="66">
        <v>20.452355788465098</v>
      </c>
      <c r="JD26" s="66"/>
      <c r="JE26" s="66"/>
      <c r="JF26" s="66"/>
      <c r="JG26" s="66"/>
      <c r="JH26" s="66"/>
      <c r="JI26" s="66">
        <v>81.809423153860607</v>
      </c>
      <c r="JJ26" s="66">
        <v>13.9148333333333</v>
      </c>
      <c r="JK26" s="66">
        <v>1910598.76837498</v>
      </c>
      <c r="JL26" s="66">
        <v>16.0392166666667</v>
      </c>
      <c r="JM26" s="66">
        <v>32823.670317969198</v>
      </c>
      <c r="JN26" s="66">
        <v>1.7179781993624299E-2</v>
      </c>
      <c r="JO26" s="66">
        <v>24.127988363878099</v>
      </c>
      <c r="JP26" s="66"/>
      <c r="JQ26" s="66"/>
      <c r="JR26" s="66"/>
      <c r="JS26" s="66"/>
      <c r="JT26" s="66"/>
      <c r="JU26" s="66">
        <v>96.511953455512199</v>
      </c>
      <c r="JV26" s="66">
        <v>13.9148333333333</v>
      </c>
      <c r="JW26" s="66">
        <v>1910598.76837498</v>
      </c>
    </row>
    <row r="27" spans="1:283" s="67" customFormat="1" x14ac:dyDescent="0.2">
      <c r="A27" s="64"/>
      <c r="B27" s="64"/>
      <c r="C27" s="64" t="s">
        <v>23</v>
      </c>
      <c r="D27" s="64" t="s">
        <v>159</v>
      </c>
      <c r="E27" s="64" t="s">
        <v>10</v>
      </c>
      <c r="F27" s="64" t="s">
        <v>124</v>
      </c>
      <c r="G27" s="65">
        <v>42564.496527777803</v>
      </c>
      <c r="H27" s="66">
        <v>4.9419166666666703</v>
      </c>
      <c r="I27" s="66">
        <v>346259.25884615799</v>
      </c>
      <c r="J27" s="66">
        <v>0.14071857315109401</v>
      </c>
      <c r="K27" s="67">
        <f t="shared" si="0"/>
        <v>2.047933940439816E-2</v>
      </c>
      <c r="L27" s="66">
        <v>4.9165000000000001</v>
      </c>
      <c r="M27" s="66">
        <v>2460650.7235854901</v>
      </c>
      <c r="N27" s="66">
        <v>5.9902833333333296</v>
      </c>
      <c r="O27" s="66">
        <v>0</v>
      </c>
      <c r="P27" s="66">
        <v>0</v>
      </c>
      <c r="R27" s="66"/>
      <c r="S27" s="66">
        <v>2013.6150318495399</v>
      </c>
      <c r="T27" s="66">
        <v>8.1766166666666695</v>
      </c>
      <c r="U27" s="66">
        <v>2822648.8781478698</v>
      </c>
      <c r="V27" s="66">
        <v>8.1766166666666695</v>
      </c>
      <c r="W27" s="66">
        <v>2822648.8781478698</v>
      </c>
      <c r="X27" s="66">
        <v>1</v>
      </c>
      <c r="Y27" s="66"/>
      <c r="Z27" s="66"/>
      <c r="AA27" s="66">
        <v>3380.7029104877001</v>
      </c>
      <c r="AB27" s="66">
        <v>8.1766166666666695</v>
      </c>
      <c r="AC27" s="66">
        <v>2822648.8781478698</v>
      </c>
      <c r="AD27" s="66">
        <v>9.6744166666666693</v>
      </c>
      <c r="AE27" s="66">
        <v>934.56105898420799</v>
      </c>
      <c r="AF27" s="66">
        <v>3.3109362847760098E-4</v>
      </c>
      <c r="AG27" s="66"/>
      <c r="AH27" s="66"/>
      <c r="AI27" s="66">
        <v>1125.5676499799699</v>
      </c>
      <c r="AJ27" s="66">
        <v>8.1766166666666695</v>
      </c>
      <c r="AK27" s="66">
        <v>2822648.8781478698</v>
      </c>
      <c r="AL27" s="66">
        <v>11.362866666666701</v>
      </c>
      <c r="AM27" s="66">
        <v>3215572.9660225599</v>
      </c>
      <c r="AN27" s="66">
        <v>0.99001582409190603</v>
      </c>
      <c r="AO27" s="66"/>
      <c r="AP27" s="66"/>
      <c r="AQ27" s="66">
        <v>532896.61450974306</v>
      </c>
      <c r="AR27" s="66">
        <v>11.362866666666701</v>
      </c>
      <c r="AS27" s="66">
        <v>3248001.5851989598</v>
      </c>
      <c r="AT27" s="66">
        <v>9.8894666666666708</v>
      </c>
      <c r="AU27" s="66">
        <v>863.68561538461404</v>
      </c>
      <c r="AV27" s="66">
        <v>2.6591292914400098E-4</v>
      </c>
      <c r="AW27" s="66"/>
      <c r="AX27" s="66"/>
      <c r="AY27" s="66"/>
      <c r="AZ27" s="66">
        <v>2072.1654603530801</v>
      </c>
      <c r="BA27" s="66">
        <v>11.362866666666701</v>
      </c>
      <c r="BB27" s="66">
        <v>3248001.5851989598</v>
      </c>
      <c r="BC27" s="66">
        <v>4.9419166666666703</v>
      </c>
      <c r="BD27" s="66">
        <v>345824.94479639101</v>
      </c>
      <c r="BE27" s="66">
        <v>0.14054206941344299</v>
      </c>
      <c r="BF27" s="66">
        <v>184.391279384775</v>
      </c>
      <c r="BG27" s="66"/>
      <c r="BH27" s="66"/>
      <c r="BI27" s="66"/>
      <c r="BJ27" s="66"/>
      <c r="BK27" s="66"/>
      <c r="BL27" s="66">
        <v>118.010418806256</v>
      </c>
      <c r="BM27" s="66">
        <v>4.9165000000000001</v>
      </c>
      <c r="BN27" s="66">
        <v>2460650.7235854901</v>
      </c>
      <c r="BO27" s="66">
        <v>5.6154166666666701</v>
      </c>
      <c r="BP27" s="66">
        <v>239015.82700000299</v>
      </c>
      <c r="BQ27" s="66">
        <v>9.7135210905400504E-2</v>
      </c>
      <c r="BR27" s="66">
        <v>176.30510983453101</v>
      </c>
      <c r="BS27" s="66"/>
      <c r="BT27" s="66"/>
      <c r="BU27" s="66"/>
      <c r="BV27" s="66"/>
      <c r="BW27" s="66"/>
      <c r="BX27" s="66">
        <v>112.8352702941</v>
      </c>
      <c r="BY27" s="66">
        <v>4.9165000000000001</v>
      </c>
      <c r="BZ27" s="66">
        <v>2460650.7235854901</v>
      </c>
      <c r="CA27" s="66">
        <v>5.7170666666666703</v>
      </c>
      <c r="CB27" s="66">
        <v>209652.52471602999</v>
      </c>
      <c r="CC27" s="66">
        <v>8.5202065740780403E-2</v>
      </c>
      <c r="CD27" s="66">
        <v>177.668052313163</v>
      </c>
      <c r="CE27" s="66"/>
      <c r="CF27" s="66"/>
      <c r="CG27" s="66"/>
      <c r="CH27" s="66"/>
      <c r="CI27" s="66"/>
      <c r="CJ27" s="66">
        <v>113.707553480424</v>
      </c>
      <c r="CK27" s="66">
        <v>4.9165000000000001</v>
      </c>
      <c r="CL27" s="66">
        <v>2460650.7235854901</v>
      </c>
      <c r="CM27" s="66">
        <v>6.524</v>
      </c>
      <c r="CN27" s="66">
        <v>334393.74610624398</v>
      </c>
      <c r="CO27" s="66">
        <v>0.21360408755080401</v>
      </c>
      <c r="CP27" s="66">
        <v>160.85509615705899</v>
      </c>
      <c r="CQ27" s="66"/>
      <c r="CR27" s="66"/>
      <c r="CS27" s="66"/>
      <c r="CT27" s="66"/>
      <c r="CU27" s="66"/>
      <c r="CV27" s="66">
        <v>102.947261540518</v>
      </c>
      <c r="CW27" s="66">
        <v>6.6701333333333297</v>
      </c>
      <c r="CX27" s="66">
        <v>1565483.8347918401</v>
      </c>
      <c r="CY27" s="66">
        <v>6.7019000000000002</v>
      </c>
      <c r="CZ27" s="66">
        <v>224161.03635588</v>
      </c>
      <c r="DA27" s="66">
        <v>0.143189620597831</v>
      </c>
      <c r="DB27" s="66">
        <v>161.72032886485599</v>
      </c>
      <c r="DC27" s="66"/>
      <c r="DD27" s="66"/>
      <c r="DE27" s="66"/>
      <c r="DF27" s="66"/>
      <c r="DG27" s="66"/>
      <c r="DH27" s="66">
        <v>103.501010473508</v>
      </c>
      <c r="DI27" s="66">
        <v>6.6701333333333297</v>
      </c>
      <c r="DJ27" s="66">
        <v>1565483.8347918401</v>
      </c>
      <c r="DK27" s="66">
        <v>7.2229000000000001</v>
      </c>
      <c r="DL27" s="66">
        <v>278486.40840020298</v>
      </c>
      <c r="DM27" s="66">
        <v>0.177891589942372</v>
      </c>
      <c r="DN27" s="66">
        <v>163.223500422645</v>
      </c>
      <c r="DO27" s="66"/>
      <c r="DP27" s="66"/>
      <c r="DQ27" s="66"/>
      <c r="DR27" s="66"/>
      <c r="DS27" s="66"/>
      <c r="DT27" s="66">
        <v>104.463040270493</v>
      </c>
      <c r="DU27" s="66">
        <v>6.6701333333333297</v>
      </c>
      <c r="DV27" s="66">
        <v>1565483.8347918401</v>
      </c>
      <c r="DW27" s="66">
        <v>8.1992499999999993</v>
      </c>
      <c r="DX27" s="66">
        <v>422527.68218897498</v>
      </c>
      <c r="DY27" s="66">
        <v>0.14969190304187699</v>
      </c>
      <c r="DZ27" s="66">
        <v>170.47961392568999</v>
      </c>
      <c r="EA27" s="66"/>
      <c r="EB27" s="66"/>
      <c r="EC27" s="66"/>
      <c r="ED27" s="66"/>
      <c r="EE27" s="66"/>
      <c r="EF27" s="66">
        <v>109.106952912442</v>
      </c>
      <c r="EG27" s="66">
        <v>8.1766166666666695</v>
      </c>
      <c r="EH27" s="66">
        <v>2822648.8781478698</v>
      </c>
      <c r="EI27" s="66">
        <v>8.2520666666666695</v>
      </c>
      <c r="EJ27" s="66">
        <v>371195.57509806502</v>
      </c>
      <c r="EK27" s="66">
        <v>0.13150611043823199</v>
      </c>
      <c r="EL27" s="66">
        <v>181.43970190091801</v>
      </c>
      <c r="EM27" s="66"/>
      <c r="EN27" s="66"/>
      <c r="EO27" s="66"/>
      <c r="EP27" s="66"/>
      <c r="EQ27" s="66"/>
      <c r="ER27" s="66">
        <v>116.121409216587</v>
      </c>
      <c r="ES27" s="66">
        <v>8.1766166666666695</v>
      </c>
      <c r="ET27" s="66">
        <v>2822648.8781478698</v>
      </c>
      <c r="EU27" s="66">
        <v>8.1766166666666695</v>
      </c>
      <c r="EV27" s="66">
        <v>6138.4568076925598</v>
      </c>
      <c r="EW27" s="66">
        <v>2.1747149832254098E-3</v>
      </c>
      <c r="EX27" s="66">
        <v>0</v>
      </c>
      <c r="EY27" s="66">
        <v>0</v>
      </c>
      <c r="EZ27" s="66">
        <v>0</v>
      </c>
      <c r="FA27" s="66">
        <v>8.1766166666666695</v>
      </c>
      <c r="FB27" s="66">
        <v>2822648.8781478698</v>
      </c>
      <c r="FC27" s="66">
        <v>9.4367333333333292</v>
      </c>
      <c r="FD27" s="66">
        <v>416754.18148324703</v>
      </c>
      <c r="FE27" s="66">
        <v>0.12831095384385999</v>
      </c>
      <c r="FF27" s="66">
        <v>160.16450766220501</v>
      </c>
      <c r="FG27" s="66"/>
      <c r="FH27" s="66"/>
      <c r="FI27" s="66"/>
      <c r="FJ27" s="66"/>
      <c r="FK27" s="66"/>
      <c r="FL27" s="66">
        <v>102.505284903811</v>
      </c>
      <c r="FM27" s="66">
        <v>11.362866666666701</v>
      </c>
      <c r="FN27" s="66">
        <v>3248001.5851989598</v>
      </c>
      <c r="FO27" s="66">
        <v>9.6970500000000008</v>
      </c>
      <c r="FP27" s="66">
        <v>427636.98507669702</v>
      </c>
      <c r="FQ27" s="66">
        <v>0.131661569078484</v>
      </c>
      <c r="FR27" s="66">
        <v>157.31704152792699</v>
      </c>
      <c r="FS27" s="66"/>
      <c r="FT27" s="66"/>
      <c r="FU27" s="66"/>
      <c r="FV27" s="66"/>
      <c r="FW27" s="66"/>
      <c r="FX27" s="66">
        <v>100.68290657787399</v>
      </c>
      <c r="FY27" s="66">
        <v>11.362866666666701</v>
      </c>
      <c r="FZ27" s="66">
        <v>3248001.5851989598</v>
      </c>
      <c r="GA27" s="66">
        <v>10.25165</v>
      </c>
      <c r="GB27" s="66">
        <v>0</v>
      </c>
      <c r="GC27" s="66">
        <v>0</v>
      </c>
      <c r="GD27" s="66">
        <v>0</v>
      </c>
      <c r="GE27" s="66">
        <v>0</v>
      </c>
      <c r="GF27" s="66"/>
      <c r="GG27" s="66">
        <v>0</v>
      </c>
      <c r="GH27" s="66">
        <v>8.1766166666666695</v>
      </c>
      <c r="GI27" s="66">
        <v>2822648.8781478698</v>
      </c>
      <c r="GJ27" s="66" t="s">
        <v>51</v>
      </c>
      <c r="GK27" s="66" t="s">
        <v>51</v>
      </c>
      <c r="GL27" s="66" t="s">
        <v>51</v>
      </c>
      <c r="GM27" s="66" t="s">
        <v>51</v>
      </c>
      <c r="GN27" s="66" t="s">
        <v>51</v>
      </c>
      <c r="GO27" s="66" t="s">
        <v>51</v>
      </c>
      <c r="GP27" s="66">
        <v>8.1766166666666695</v>
      </c>
      <c r="GQ27" s="66">
        <v>2822648.8781478698</v>
      </c>
      <c r="GR27" s="66">
        <v>11.346166666666701</v>
      </c>
      <c r="GS27" s="66">
        <v>386621.794126875</v>
      </c>
      <c r="GT27" s="66">
        <v>0.11903374551561099</v>
      </c>
      <c r="GU27" s="66">
        <v>143.780959818659</v>
      </c>
      <c r="GV27" s="66"/>
      <c r="GW27" s="66"/>
      <c r="GX27" s="66"/>
      <c r="GY27" s="66"/>
      <c r="GZ27" s="66"/>
      <c r="HA27" s="66">
        <v>92.019814283941599</v>
      </c>
      <c r="HB27" s="66">
        <v>11.362866666666701</v>
      </c>
      <c r="HC27" s="66">
        <v>3248001.5851989598</v>
      </c>
      <c r="HD27" s="66">
        <v>11.402950000000001</v>
      </c>
      <c r="HE27" s="66">
        <v>465493.09919111402</v>
      </c>
      <c r="HF27" s="66">
        <v>0.14331677093765999</v>
      </c>
      <c r="HG27" s="66">
        <v>172.19739100476801</v>
      </c>
      <c r="HH27" s="66"/>
      <c r="HI27" s="66"/>
      <c r="HJ27" s="66"/>
      <c r="HK27" s="66"/>
      <c r="HL27" s="66"/>
      <c r="HM27" s="66">
        <v>110.206330243051</v>
      </c>
      <c r="HN27" s="66">
        <v>11.362866666666701</v>
      </c>
      <c r="HO27" s="66">
        <v>3248001.5851989598</v>
      </c>
      <c r="HP27" s="66">
        <v>13.2200333333333</v>
      </c>
      <c r="HQ27" s="66">
        <v>731366.08471281198</v>
      </c>
      <c r="HR27" s="66">
        <v>0.269526739692314</v>
      </c>
      <c r="HS27" s="66">
        <v>193.24290862100301</v>
      </c>
      <c r="HT27" s="66"/>
      <c r="HU27" s="66"/>
      <c r="HV27" s="66"/>
      <c r="HW27" s="66"/>
      <c r="HX27" s="66"/>
      <c r="HY27" s="66">
        <v>123.675461517442</v>
      </c>
      <c r="HZ27" s="66">
        <v>13.91145</v>
      </c>
      <c r="IA27" s="66">
        <v>2713519.5771214501</v>
      </c>
      <c r="IB27" s="66">
        <v>13.811249999999999</v>
      </c>
      <c r="IC27" s="66">
        <v>273166.02823358</v>
      </c>
      <c r="ID27" s="66">
        <v>0.10066853047117499</v>
      </c>
      <c r="IE27" s="66">
        <v>169.27275752839799</v>
      </c>
      <c r="IF27" s="66"/>
      <c r="IG27" s="66"/>
      <c r="IH27" s="66"/>
      <c r="II27" s="66"/>
      <c r="IJ27" s="66"/>
      <c r="IK27" s="66">
        <v>108.334564818175</v>
      </c>
      <c r="IL27" s="66">
        <v>13.91145</v>
      </c>
      <c r="IM27" s="66">
        <v>2713519.5771214501</v>
      </c>
      <c r="IN27" s="66">
        <v>15.6316666666667</v>
      </c>
      <c r="IO27" s="66">
        <v>276663.15966705797</v>
      </c>
      <c r="IP27" s="66">
        <v>0.101957311087671</v>
      </c>
      <c r="IQ27" s="66">
        <v>132.864796828484</v>
      </c>
      <c r="IR27" s="66"/>
      <c r="IS27" s="66"/>
      <c r="IT27" s="66"/>
      <c r="IU27" s="66"/>
      <c r="IV27" s="66"/>
      <c r="IW27" s="66">
        <v>85.033469970229802</v>
      </c>
      <c r="IX27" s="66">
        <v>13.91145</v>
      </c>
      <c r="IY27" s="66">
        <v>2713519.5771214501</v>
      </c>
      <c r="IZ27" s="66">
        <v>15.6817666666667</v>
      </c>
      <c r="JA27" s="66">
        <v>332476.514093643</v>
      </c>
      <c r="JB27" s="66">
        <v>0.122525931597051</v>
      </c>
      <c r="JC27" s="66">
        <v>175.226461436807</v>
      </c>
      <c r="JD27" s="66"/>
      <c r="JE27" s="66"/>
      <c r="JF27" s="66"/>
      <c r="JG27" s="66"/>
      <c r="JH27" s="66"/>
      <c r="JI27" s="66">
        <v>112.14493531955701</v>
      </c>
      <c r="JJ27" s="66">
        <v>13.91145</v>
      </c>
      <c r="JK27" s="66">
        <v>2713519.5771214501</v>
      </c>
      <c r="JL27" s="66">
        <v>16.0425166666667</v>
      </c>
      <c r="JM27" s="66">
        <v>369211.67517952301</v>
      </c>
      <c r="JN27" s="66">
        <v>0.13606375951456701</v>
      </c>
      <c r="JO27" s="66">
        <v>194.27653493756401</v>
      </c>
      <c r="JP27" s="66"/>
      <c r="JQ27" s="66"/>
      <c r="JR27" s="66"/>
      <c r="JS27" s="66"/>
      <c r="JT27" s="66"/>
      <c r="JU27" s="66">
        <v>124.33698236004101</v>
      </c>
      <c r="JV27" s="66">
        <v>13.91145</v>
      </c>
      <c r="JW27" s="66">
        <v>2713519.5771214501</v>
      </c>
    </row>
    <row r="28" spans="1:283" s="67" customFormat="1" x14ac:dyDescent="0.2">
      <c r="A28" s="64"/>
      <c r="B28" s="64"/>
      <c r="C28" s="64" t="s">
        <v>104</v>
      </c>
      <c r="D28" s="64" t="s">
        <v>44</v>
      </c>
      <c r="E28" s="64" t="s">
        <v>10</v>
      </c>
      <c r="F28" s="64" t="s">
        <v>123</v>
      </c>
      <c r="G28" s="65">
        <v>42564.511111111096</v>
      </c>
      <c r="H28" s="66">
        <v>4.9420999999999999</v>
      </c>
      <c r="I28" s="66">
        <v>717821.67769231601</v>
      </c>
      <c r="J28" s="66">
        <v>0.26615689217021599</v>
      </c>
      <c r="K28" s="67">
        <f t="shared" si="0"/>
        <v>3.8734882023860828E-2</v>
      </c>
      <c r="L28" s="66">
        <v>4.9166833333333297</v>
      </c>
      <c r="M28" s="66">
        <v>2696986.9983049198</v>
      </c>
      <c r="N28" s="66">
        <v>6.0412833333333298</v>
      </c>
      <c r="O28" s="66">
        <v>0</v>
      </c>
      <c r="P28" s="66">
        <v>0</v>
      </c>
      <c r="R28" s="66"/>
      <c r="S28" s="66">
        <v>1006.80751592477</v>
      </c>
      <c r="T28" s="66">
        <v>8.1767833333333293</v>
      </c>
      <c r="U28" s="66">
        <v>3106202.2848933502</v>
      </c>
      <c r="V28" s="66">
        <v>8.1767833333333293</v>
      </c>
      <c r="W28" s="66">
        <v>3106227.29289049</v>
      </c>
      <c r="X28" s="66">
        <v>1.0000080509879401</v>
      </c>
      <c r="Y28" s="66"/>
      <c r="Z28" s="66"/>
      <c r="AA28" s="66">
        <v>0</v>
      </c>
      <c r="AB28" s="66">
        <v>8.1767833333333293</v>
      </c>
      <c r="AC28" s="66">
        <v>3106202.2848933502</v>
      </c>
      <c r="AD28" s="66">
        <v>9.6821333333333293</v>
      </c>
      <c r="AE28" s="66">
        <v>0</v>
      </c>
      <c r="AF28" s="66">
        <v>0</v>
      </c>
      <c r="AG28" s="66"/>
      <c r="AH28" s="66"/>
      <c r="AI28" s="66">
        <v>1046.3804374976</v>
      </c>
      <c r="AJ28" s="66">
        <v>8.1767833333333293</v>
      </c>
      <c r="AK28" s="66">
        <v>3106202.2848933502</v>
      </c>
      <c r="AL28" s="66">
        <v>11.363049999999999</v>
      </c>
      <c r="AM28" s="66">
        <v>3834217.8279646402</v>
      </c>
      <c r="AN28" s="66">
        <v>0.99984380809738405</v>
      </c>
      <c r="AO28" s="66"/>
      <c r="AP28" s="66"/>
      <c r="AQ28" s="66">
        <v>3998.6668623147798</v>
      </c>
      <c r="AR28" s="66">
        <v>11.363049999999999</v>
      </c>
      <c r="AS28" s="66">
        <v>3834816.7952960902</v>
      </c>
      <c r="AT28" s="66">
        <v>9.8896333333333306</v>
      </c>
      <c r="AU28" s="66">
        <v>0</v>
      </c>
      <c r="AV28" s="66">
        <v>0</v>
      </c>
      <c r="AW28" s="66"/>
      <c r="AX28" s="66"/>
      <c r="AY28" s="66"/>
      <c r="AZ28" s="66">
        <v>1578.9220601009799</v>
      </c>
      <c r="BA28" s="66">
        <v>11.363049999999999</v>
      </c>
      <c r="BB28" s="66">
        <v>3834816.7952960902</v>
      </c>
      <c r="BC28" s="66">
        <v>4.9420999999999999</v>
      </c>
      <c r="BD28" s="66">
        <v>716020.75400924799</v>
      </c>
      <c r="BE28" s="66">
        <v>0.26548913823436099</v>
      </c>
      <c r="BF28" s="66">
        <v>349.28083289667001</v>
      </c>
      <c r="BG28" s="66"/>
      <c r="BH28" s="66"/>
      <c r="BI28" s="66"/>
      <c r="BJ28" s="66"/>
      <c r="BK28" s="66"/>
      <c r="BL28" s="66">
        <v>111.769866526934</v>
      </c>
      <c r="BM28" s="66">
        <v>4.9166833333333297</v>
      </c>
      <c r="BN28" s="66">
        <v>2696986.9983049198</v>
      </c>
      <c r="BO28" s="66">
        <v>5.6155833333333298</v>
      </c>
      <c r="BP28" s="66">
        <v>504937.45246563898</v>
      </c>
      <c r="BQ28" s="66">
        <v>0.18722279817551901</v>
      </c>
      <c r="BR28" s="66">
        <v>340.34074719817198</v>
      </c>
      <c r="BS28" s="66"/>
      <c r="BT28" s="66"/>
      <c r="BU28" s="66"/>
      <c r="BV28" s="66"/>
      <c r="BW28" s="66"/>
      <c r="BX28" s="66">
        <v>108.909039103415</v>
      </c>
      <c r="BY28" s="66">
        <v>4.9166833333333297</v>
      </c>
      <c r="BZ28" s="66">
        <v>2696986.9983049198</v>
      </c>
      <c r="CA28" s="66">
        <v>5.7172499999999999</v>
      </c>
      <c r="CB28" s="66">
        <v>445493.63922352</v>
      </c>
      <c r="CC28" s="66">
        <v>0.165181975109082</v>
      </c>
      <c r="CD28" s="66">
        <v>344.91237995506998</v>
      </c>
      <c r="CE28" s="66"/>
      <c r="CF28" s="66"/>
      <c r="CG28" s="66"/>
      <c r="CH28" s="66"/>
      <c r="CI28" s="66"/>
      <c r="CJ28" s="66">
        <v>110.371961585622</v>
      </c>
      <c r="CK28" s="66">
        <v>4.9166833333333297</v>
      </c>
      <c r="CL28" s="66">
        <v>2696986.9983049198</v>
      </c>
      <c r="CM28" s="66">
        <v>6.5241666666666696</v>
      </c>
      <c r="CN28" s="66">
        <v>706000.38773947302</v>
      </c>
      <c r="CO28" s="66">
        <v>0.41393216922013898</v>
      </c>
      <c r="CP28" s="66">
        <v>311.83814548735</v>
      </c>
      <c r="CQ28" s="66"/>
      <c r="CR28" s="66"/>
      <c r="CS28" s="66"/>
      <c r="CT28" s="66"/>
      <c r="CU28" s="66"/>
      <c r="CV28" s="66">
        <v>99.788206555952002</v>
      </c>
      <c r="CW28" s="66">
        <v>6.6703000000000001</v>
      </c>
      <c r="CX28" s="66">
        <v>1705594.3950179101</v>
      </c>
      <c r="CY28" s="66">
        <v>6.7020666666666697</v>
      </c>
      <c r="CZ28" s="66">
        <v>467613.454518463</v>
      </c>
      <c r="DA28" s="66">
        <v>0.27416451172938699</v>
      </c>
      <c r="DB28" s="66">
        <v>309.95231236721798</v>
      </c>
      <c r="DC28" s="66"/>
      <c r="DD28" s="66"/>
      <c r="DE28" s="66"/>
      <c r="DF28" s="66"/>
      <c r="DG28" s="66"/>
      <c r="DH28" s="66">
        <v>99.184739957509606</v>
      </c>
      <c r="DI28" s="66">
        <v>6.6703000000000001</v>
      </c>
      <c r="DJ28" s="66">
        <v>1705594.3950179101</v>
      </c>
      <c r="DK28" s="66">
        <v>7.2230833333333297</v>
      </c>
      <c r="DL28" s="66">
        <v>572415.71637838904</v>
      </c>
      <c r="DM28" s="66">
        <v>0.33561069270069799</v>
      </c>
      <c r="DN28" s="66">
        <v>308.130768183947</v>
      </c>
      <c r="DO28" s="66"/>
      <c r="DP28" s="66"/>
      <c r="DQ28" s="66"/>
      <c r="DR28" s="66"/>
      <c r="DS28" s="66"/>
      <c r="DT28" s="66">
        <v>98.601845818862998</v>
      </c>
      <c r="DU28" s="66">
        <v>6.6703000000000001</v>
      </c>
      <c r="DV28" s="66">
        <v>1705594.3950179101</v>
      </c>
      <c r="DW28" s="66">
        <v>8.1994166666666697</v>
      </c>
      <c r="DX28" s="66">
        <v>852920.09640479996</v>
      </c>
      <c r="DY28" s="66">
        <v>0.27458614030157602</v>
      </c>
      <c r="DZ28" s="66">
        <v>313.18193203456701</v>
      </c>
      <c r="EA28" s="66"/>
      <c r="EB28" s="66"/>
      <c r="EC28" s="66"/>
      <c r="ED28" s="66"/>
      <c r="EE28" s="66"/>
      <c r="EF28" s="66">
        <v>100.218218251061</v>
      </c>
      <c r="EG28" s="66">
        <v>8.1767833333333293</v>
      </c>
      <c r="EH28" s="66">
        <v>3106202.2848933502</v>
      </c>
      <c r="EI28" s="66">
        <v>8.2522333333333293</v>
      </c>
      <c r="EJ28" s="66">
        <v>783631.80514381803</v>
      </c>
      <c r="EK28" s="66">
        <v>0.25227970791049897</v>
      </c>
      <c r="EL28" s="66">
        <v>348.60329257408199</v>
      </c>
      <c r="EM28" s="66"/>
      <c r="EN28" s="66"/>
      <c r="EO28" s="66"/>
      <c r="EP28" s="66"/>
      <c r="EQ28" s="66"/>
      <c r="ER28" s="66">
        <v>111.55305362370601</v>
      </c>
      <c r="ES28" s="66">
        <v>8.1767833333333293</v>
      </c>
      <c r="ET28" s="66">
        <v>3106202.2848933502</v>
      </c>
      <c r="EU28" s="66">
        <v>8.7766666666666708</v>
      </c>
      <c r="EV28" s="66">
        <v>1317.8086046481601</v>
      </c>
      <c r="EW28" s="66">
        <v>4.2425073571581898E-4</v>
      </c>
      <c r="EX28" s="66">
        <v>3655.2520259767198</v>
      </c>
      <c r="EY28" s="66">
        <v>3655.2520259767198</v>
      </c>
      <c r="EZ28" s="66">
        <v>1169.6806483125499</v>
      </c>
      <c r="FA28" s="66">
        <v>8.1767833333333293</v>
      </c>
      <c r="FB28" s="66">
        <v>3106202.2848933502</v>
      </c>
      <c r="FC28" s="66">
        <v>9.4368999999999996</v>
      </c>
      <c r="FD28" s="66">
        <v>891067.99510696298</v>
      </c>
      <c r="FE28" s="66">
        <v>0.23236259844276699</v>
      </c>
      <c r="FF28" s="66">
        <v>289.84760511411099</v>
      </c>
      <c r="FG28" s="66"/>
      <c r="FH28" s="66"/>
      <c r="FI28" s="66"/>
      <c r="FJ28" s="66"/>
      <c r="FK28" s="66"/>
      <c r="FL28" s="66">
        <v>92.751233636515394</v>
      </c>
      <c r="FM28" s="66">
        <v>11.363049999999999</v>
      </c>
      <c r="FN28" s="66">
        <v>3834816.7952960902</v>
      </c>
      <c r="FO28" s="66">
        <v>9.6972333333333296</v>
      </c>
      <c r="FP28" s="66">
        <v>931456.60699549399</v>
      </c>
      <c r="FQ28" s="66">
        <v>0.24289468225393401</v>
      </c>
      <c r="FR28" s="66">
        <v>289.98422447122903</v>
      </c>
      <c r="FS28" s="66"/>
      <c r="FT28" s="66"/>
      <c r="FU28" s="66"/>
      <c r="FV28" s="66"/>
      <c r="FW28" s="66"/>
      <c r="FX28" s="66">
        <v>92.794951830793195</v>
      </c>
      <c r="FY28" s="66">
        <v>11.363049999999999</v>
      </c>
      <c r="FZ28" s="66">
        <v>3834816.7952960902</v>
      </c>
      <c r="GA28" s="66">
        <v>10.0179166666667</v>
      </c>
      <c r="GB28" s="66">
        <v>0</v>
      </c>
      <c r="GC28" s="66">
        <v>0</v>
      </c>
      <c r="GD28" s="66">
        <v>0</v>
      </c>
      <c r="GE28" s="66">
        <v>0</v>
      </c>
      <c r="GF28" s="66"/>
      <c r="GG28" s="66">
        <v>0</v>
      </c>
      <c r="GH28" s="66">
        <v>8.1767833333333293</v>
      </c>
      <c r="GI28" s="66">
        <v>3106202.2848933502</v>
      </c>
      <c r="GJ28" s="66" t="s">
        <v>51</v>
      </c>
      <c r="GK28" s="66" t="s">
        <v>51</v>
      </c>
      <c r="GL28" s="66" t="s">
        <v>51</v>
      </c>
      <c r="GM28" s="66" t="s">
        <v>51</v>
      </c>
      <c r="GN28" s="66" t="s">
        <v>51</v>
      </c>
      <c r="GO28" s="66" t="s">
        <v>51</v>
      </c>
      <c r="GP28" s="66">
        <v>8.1767833333333293</v>
      </c>
      <c r="GQ28" s="66">
        <v>3106202.2848933502</v>
      </c>
      <c r="GR28" s="66">
        <v>11.3463333333333</v>
      </c>
      <c r="GS28" s="66">
        <v>823597.09698226803</v>
      </c>
      <c r="GT28" s="66">
        <v>0.21476830340174799</v>
      </c>
      <c r="GU28" s="66">
        <v>260.41055391053499</v>
      </c>
      <c r="GV28" s="66"/>
      <c r="GW28" s="66"/>
      <c r="GX28" s="66"/>
      <c r="GY28" s="66"/>
      <c r="GZ28" s="66"/>
      <c r="HA28" s="66">
        <v>83.331377251371194</v>
      </c>
      <c r="HB28" s="66">
        <v>11.363049999999999</v>
      </c>
      <c r="HC28" s="66">
        <v>3834816.7952960902</v>
      </c>
      <c r="HD28" s="66">
        <v>11.406466666666701</v>
      </c>
      <c r="HE28" s="66">
        <v>975272.16119411902</v>
      </c>
      <c r="HF28" s="66">
        <v>0.254320405186089</v>
      </c>
      <c r="HG28" s="66">
        <v>305.32938682635501</v>
      </c>
      <c r="HH28" s="66"/>
      <c r="HI28" s="66"/>
      <c r="HJ28" s="66"/>
      <c r="HK28" s="66"/>
      <c r="HL28" s="66"/>
      <c r="HM28" s="66">
        <v>97.705403784433798</v>
      </c>
      <c r="HN28" s="66">
        <v>11.363049999999999</v>
      </c>
      <c r="HO28" s="66">
        <v>3834816.7952960902</v>
      </c>
      <c r="HP28" s="66">
        <v>13.27365</v>
      </c>
      <c r="HQ28" s="66">
        <v>1751479.9177677999</v>
      </c>
      <c r="HR28" s="66">
        <v>0.50426932658434198</v>
      </c>
      <c r="HS28" s="66">
        <v>361.90330024557801</v>
      </c>
      <c r="HT28" s="66"/>
      <c r="HU28" s="66"/>
      <c r="HV28" s="66"/>
      <c r="HW28" s="66"/>
      <c r="HX28" s="66"/>
      <c r="HY28" s="66">
        <v>115.809056078585</v>
      </c>
      <c r="HZ28" s="66">
        <v>13.911633333333301</v>
      </c>
      <c r="IA28" s="66">
        <v>3473302.5100523401</v>
      </c>
      <c r="IB28" s="66">
        <v>13.8114166666667</v>
      </c>
      <c r="IC28" s="66">
        <v>705300.17016610596</v>
      </c>
      <c r="ID28" s="66">
        <v>0.20306327137496499</v>
      </c>
      <c r="IE28" s="66">
        <v>341.055577769021</v>
      </c>
      <c r="IF28" s="66"/>
      <c r="IG28" s="66"/>
      <c r="IH28" s="66"/>
      <c r="II28" s="66"/>
      <c r="IJ28" s="66"/>
      <c r="IK28" s="66">
        <v>109.137784886087</v>
      </c>
      <c r="IL28" s="66">
        <v>13.911633333333301</v>
      </c>
      <c r="IM28" s="66">
        <v>3473302.5100523401</v>
      </c>
      <c r="IN28" s="66">
        <v>15.631833333333301</v>
      </c>
      <c r="IO28" s="66">
        <v>991055.17235929996</v>
      </c>
      <c r="IP28" s="66">
        <v>0.28533511535232398</v>
      </c>
      <c r="IQ28" s="66">
        <v>371.65389967540398</v>
      </c>
      <c r="IR28" s="66"/>
      <c r="IS28" s="66"/>
      <c r="IT28" s="66"/>
      <c r="IU28" s="66"/>
      <c r="IV28" s="66"/>
      <c r="IW28" s="66">
        <v>118.929247896129</v>
      </c>
      <c r="IX28" s="66">
        <v>13.911633333333301</v>
      </c>
      <c r="IY28" s="66">
        <v>3473302.5100523401</v>
      </c>
      <c r="IZ28" s="66">
        <v>15.6819333333333</v>
      </c>
      <c r="JA28" s="66">
        <v>881891.88185272797</v>
      </c>
      <c r="JB28" s="66">
        <v>0.253905866045465</v>
      </c>
      <c r="JC28" s="66">
        <v>362.67737391019699</v>
      </c>
      <c r="JD28" s="66"/>
      <c r="JE28" s="66"/>
      <c r="JF28" s="66"/>
      <c r="JG28" s="66"/>
      <c r="JH28" s="66"/>
      <c r="JI28" s="66">
        <v>116.05675965126299</v>
      </c>
      <c r="JJ28" s="66">
        <v>13.911633333333301</v>
      </c>
      <c r="JK28" s="66">
        <v>3473302.5100523401</v>
      </c>
      <c r="JL28" s="66">
        <v>16.042683333333301</v>
      </c>
      <c r="JM28" s="66">
        <v>920440.68088576803</v>
      </c>
      <c r="JN28" s="66">
        <v>0.26500446713807702</v>
      </c>
      <c r="JO28" s="66">
        <v>378.81842572733098</v>
      </c>
      <c r="JP28" s="66"/>
      <c r="JQ28" s="66"/>
      <c r="JR28" s="66"/>
      <c r="JS28" s="66"/>
      <c r="JT28" s="66"/>
      <c r="JU28" s="66">
        <v>121.221896232746</v>
      </c>
      <c r="JV28" s="66">
        <v>13.911633333333301</v>
      </c>
      <c r="JW28" s="66">
        <v>3473302.5100523401</v>
      </c>
    </row>
    <row r="29" spans="1:283" s="67" customFormat="1" x14ac:dyDescent="0.2">
      <c r="A29" s="64"/>
      <c r="B29" s="64"/>
      <c r="C29" s="64" t="s">
        <v>135</v>
      </c>
      <c r="D29" s="64" t="s">
        <v>102</v>
      </c>
      <c r="E29" s="64" t="s">
        <v>10</v>
      </c>
      <c r="F29" s="64" t="s">
        <v>133</v>
      </c>
      <c r="G29" s="65">
        <v>42564.526388888902</v>
      </c>
      <c r="H29" s="66">
        <v>3.6585999999999999</v>
      </c>
      <c r="I29" s="66">
        <v>31511.4809589666</v>
      </c>
      <c r="J29" s="66">
        <v>2.1955167219295999E-2</v>
      </c>
      <c r="K29" s="67">
        <f t="shared" si="0"/>
        <v>3.1952237085398822E-3</v>
      </c>
      <c r="L29" s="66">
        <v>4.9166333333333299</v>
      </c>
      <c r="M29" s="66">
        <v>1435264.9034379399</v>
      </c>
      <c r="N29" s="66">
        <v>5.9840666666666698</v>
      </c>
      <c r="O29" s="66">
        <v>0</v>
      </c>
      <c r="P29" s="66">
        <v>0</v>
      </c>
      <c r="R29" s="66"/>
      <c r="S29" s="66">
        <v>629.25469745298301</v>
      </c>
      <c r="T29" s="66">
        <v>8.1767333333333294</v>
      </c>
      <c r="U29" s="66">
        <v>1631555.3748933701</v>
      </c>
      <c r="V29" s="66">
        <v>8.1767333333333294</v>
      </c>
      <c r="W29" s="66">
        <v>1631555.3748933701</v>
      </c>
      <c r="X29" s="66">
        <v>1</v>
      </c>
      <c r="Y29" s="66"/>
      <c r="Z29" s="66"/>
      <c r="AA29" s="66">
        <v>1056.4696595274099</v>
      </c>
      <c r="AB29" s="66">
        <v>8.1767333333333294</v>
      </c>
      <c r="AC29" s="66">
        <v>1631555.3748933701</v>
      </c>
      <c r="AD29" s="66">
        <v>9.67455</v>
      </c>
      <c r="AE29" s="66">
        <v>0</v>
      </c>
      <c r="AF29" s="66">
        <v>0</v>
      </c>
      <c r="AG29" s="66"/>
      <c r="AH29" s="66"/>
      <c r="AI29" s="66">
        <v>653.98777343600102</v>
      </c>
      <c r="AJ29" s="66">
        <v>8.1767333333333294</v>
      </c>
      <c r="AK29" s="66">
        <v>1631555.3748933701</v>
      </c>
      <c r="AL29" s="66">
        <v>11.363</v>
      </c>
      <c r="AM29" s="66">
        <v>1891497.7888630501</v>
      </c>
      <c r="AN29" s="66">
        <v>1</v>
      </c>
      <c r="AO29" s="66"/>
      <c r="AP29" s="66"/>
      <c r="AQ29" s="66">
        <v>0</v>
      </c>
      <c r="AR29" s="66">
        <v>11.363</v>
      </c>
      <c r="AS29" s="66">
        <v>1891497.7888630501</v>
      </c>
      <c r="AT29" s="66">
        <v>9.8933666666666706</v>
      </c>
      <c r="AU29" s="66">
        <v>0</v>
      </c>
      <c r="AV29" s="66">
        <v>0</v>
      </c>
      <c r="AW29" s="66"/>
      <c r="AX29" s="66"/>
      <c r="AY29" s="66"/>
      <c r="AZ29" s="66">
        <v>986.82628756311306</v>
      </c>
      <c r="BA29" s="66">
        <v>11.363</v>
      </c>
      <c r="BB29" s="66">
        <v>1891497.7888630501</v>
      </c>
      <c r="BC29" s="66">
        <v>4.9420500000000001</v>
      </c>
      <c r="BD29" s="66">
        <v>469616.313846345</v>
      </c>
      <c r="BE29" s="66">
        <v>0.32719835392160601</v>
      </c>
      <c r="BF29" s="66">
        <v>430.71695715519701</v>
      </c>
      <c r="BG29" s="66"/>
      <c r="BH29" s="66"/>
      <c r="BI29" s="66"/>
      <c r="BJ29" s="66"/>
      <c r="BK29" s="66"/>
      <c r="BL29" s="66">
        <v>86.143391431039305</v>
      </c>
      <c r="BM29" s="66">
        <v>4.9166333333333299</v>
      </c>
      <c r="BN29" s="66">
        <v>1435264.9034379399</v>
      </c>
      <c r="BO29" s="66">
        <v>5.6155499999999998</v>
      </c>
      <c r="BP29" s="66">
        <v>331855.01896691701</v>
      </c>
      <c r="BQ29" s="66">
        <v>0.23121517022538099</v>
      </c>
      <c r="BR29" s="66">
        <v>420.44408892382199</v>
      </c>
      <c r="BS29" s="66"/>
      <c r="BT29" s="66"/>
      <c r="BU29" s="66"/>
      <c r="BV29" s="66"/>
      <c r="BW29" s="66"/>
      <c r="BX29" s="66">
        <v>84.088817784764402</v>
      </c>
      <c r="BY29" s="66">
        <v>4.9166333333333299</v>
      </c>
      <c r="BZ29" s="66">
        <v>1435264.9034379399</v>
      </c>
      <c r="CA29" s="66">
        <v>5.7172000000000001</v>
      </c>
      <c r="CB29" s="66">
        <v>288930.14553545701</v>
      </c>
      <c r="CC29" s="66">
        <v>0.201307887375615</v>
      </c>
      <c r="CD29" s="66">
        <v>420.45452491605698</v>
      </c>
      <c r="CE29" s="66"/>
      <c r="CF29" s="66"/>
      <c r="CG29" s="66"/>
      <c r="CH29" s="66"/>
      <c r="CI29" s="66"/>
      <c r="CJ29" s="66">
        <v>84.090904983211303</v>
      </c>
      <c r="CK29" s="66">
        <v>4.9166333333333299</v>
      </c>
      <c r="CL29" s="66">
        <v>1435264.9034379399</v>
      </c>
      <c r="CM29" s="66">
        <v>6.5241333333333298</v>
      </c>
      <c r="CN29" s="66">
        <v>458095.747068636</v>
      </c>
      <c r="CO29" s="66">
        <v>0.50870722808775104</v>
      </c>
      <c r="CP29" s="66">
        <v>383.26810812189098</v>
      </c>
      <c r="CQ29" s="66"/>
      <c r="CR29" s="66"/>
      <c r="CS29" s="66"/>
      <c r="CT29" s="66"/>
      <c r="CU29" s="66"/>
      <c r="CV29" s="66">
        <v>76.653621624378204</v>
      </c>
      <c r="CW29" s="66">
        <v>6.6702666666666701</v>
      </c>
      <c r="CX29" s="66">
        <v>900509.609015455</v>
      </c>
      <c r="CY29" s="66">
        <v>6.70203333333333</v>
      </c>
      <c r="CZ29" s="66">
        <v>303184.33206971001</v>
      </c>
      <c r="DA29" s="66">
        <v>0.33668084053116099</v>
      </c>
      <c r="DB29" s="66">
        <v>380.70571662288302</v>
      </c>
      <c r="DC29" s="66"/>
      <c r="DD29" s="66"/>
      <c r="DE29" s="66"/>
      <c r="DF29" s="66"/>
      <c r="DG29" s="66"/>
      <c r="DH29" s="66">
        <v>76.141143324576703</v>
      </c>
      <c r="DI29" s="66">
        <v>6.6702666666666701</v>
      </c>
      <c r="DJ29" s="66">
        <v>900509.609015455</v>
      </c>
      <c r="DK29" s="66">
        <v>7.2230333333333299</v>
      </c>
      <c r="DL29" s="66">
        <v>372725.16360832501</v>
      </c>
      <c r="DM29" s="66">
        <v>0.41390470448819899</v>
      </c>
      <c r="DN29" s="66">
        <v>380.06480237372</v>
      </c>
      <c r="DO29" s="66"/>
      <c r="DP29" s="66"/>
      <c r="DQ29" s="66"/>
      <c r="DR29" s="66"/>
      <c r="DS29" s="66"/>
      <c r="DT29" s="66">
        <v>76.012960474744105</v>
      </c>
      <c r="DU29" s="66">
        <v>6.6702666666666701</v>
      </c>
      <c r="DV29" s="66">
        <v>900509.609015455</v>
      </c>
      <c r="DW29" s="66">
        <v>8.1993833333333299</v>
      </c>
      <c r="DX29" s="66">
        <v>562515.79267181596</v>
      </c>
      <c r="DY29" s="66">
        <v>0.34477272504991002</v>
      </c>
      <c r="DZ29" s="66">
        <v>393.37609121667703</v>
      </c>
      <c r="EA29" s="66"/>
      <c r="EB29" s="66"/>
      <c r="EC29" s="66"/>
      <c r="ED29" s="66"/>
      <c r="EE29" s="66"/>
      <c r="EF29" s="66">
        <v>78.675218243335394</v>
      </c>
      <c r="EG29" s="66">
        <v>8.1767333333333294</v>
      </c>
      <c r="EH29" s="66">
        <v>1631555.3748933701</v>
      </c>
      <c r="EI29" s="66">
        <v>8.2522000000000002</v>
      </c>
      <c r="EJ29" s="66">
        <v>505052.38106328802</v>
      </c>
      <c r="EK29" s="66">
        <v>0.30955270586283001</v>
      </c>
      <c r="EL29" s="66">
        <v>427.87525421724598</v>
      </c>
      <c r="EM29" s="66"/>
      <c r="EN29" s="66"/>
      <c r="EO29" s="66"/>
      <c r="EP29" s="66"/>
      <c r="EQ29" s="66"/>
      <c r="ER29" s="66">
        <v>85.575050843449105</v>
      </c>
      <c r="ES29" s="66">
        <v>8.1767333333333294</v>
      </c>
      <c r="ET29" s="66">
        <v>1631555.3748933701</v>
      </c>
      <c r="EU29" s="66">
        <v>8.5955166666666702</v>
      </c>
      <c r="EV29" s="66">
        <v>611.92511538461201</v>
      </c>
      <c r="EW29" s="66">
        <v>3.7505629585180499E-4</v>
      </c>
      <c r="EX29" s="66">
        <v>3761.4071106573001</v>
      </c>
      <c r="EY29" s="66">
        <v>3761.4071106573001</v>
      </c>
      <c r="EZ29" s="66">
        <v>752.28142213145998</v>
      </c>
      <c r="FA29" s="66">
        <v>8.1767333333333294</v>
      </c>
      <c r="FB29" s="66">
        <v>1631555.3748933701</v>
      </c>
      <c r="FC29" s="66">
        <v>9.4368666666666705</v>
      </c>
      <c r="FD29" s="66">
        <v>575979.37458257901</v>
      </c>
      <c r="FE29" s="66">
        <v>0.30450967374843801</v>
      </c>
      <c r="FF29" s="66">
        <v>379.76695462368599</v>
      </c>
      <c r="FG29" s="66"/>
      <c r="FH29" s="66"/>
      <c r="FI29" s="66"/>
      <c r="FJ29" s="66"/>
      <c r="FK29" s="66"/>
      <c r="FL29" s="66">
        <v>75.953390924737207</v>
      </c>
      <c r="FM29" s="66">
        <v>11.363</v>
      </c>
      <c r="FN29" s="66">
        <v>1891497.7888630501</v>
      </c>
      <c r="FO29" s="66">
        <v>9.6971833333333297</v>
      </c>
      <c r="FP29" s="66">
        <v>593119.71136178996</v>
      </c>
      <c r="FQ29" s="66">
        <v>0.31357145371991402</v>
      </c>
      <c r="FR29" s="66">
        <v>374.28005960738301</v>
      </c>
      <c r="FS29" s="66"/>
      <c r="FT29" s="66"/>
      <c r="FU29" s="66"/>
      <c r="FV29" s="66"/>
      <c r="FW29" s="66"/>
      <c r="FX29" s="66">
        <v>74.856011921476593</v>
      </c>
      <c r="FY29" s="66">
        <v>11.363</v>
      </c>
      <c r="FZ29" s="66">
        <v>1891497.7888630501</v>
      </c>
      <c r="GA29" s="66">
        <v>10.04805</v>
      </c>
      <c r="GB29" s="66">
        <v>0</v>
      </c>
      <c r="GC29" s="66">
        <v>0</v>
      </c>
      <c r="GD29" s="66">
        <v>0</v>
      </c>
      <c r="GE29" s="66">
        <v>0</v>
      </c>
      <c r="GF29" s="66"/>
      <c r="GG29" s="66">
        <v>0</v>
      </c>
      <c r="GH29" s="66">
        <v>8.1767333333333294</v>
      </c>
      <c r="GI29" s="66">
        <v>1631555.3748933701</v>
      </c>
      <c r="GJ29" s="66" t="s">
        <v>51</v>
      </c>
      <c r="GK29" s="66" t="s">
        <v>51</v>
      </c>
      <c r="GL29" s="66" t="s">
        <v>51</v>
      </c>
      <c r="GM29" s="66" t="s">
        <v>51</v>
      </c>
      <c r="GN29" s="66" t="s">
        <v>51</v>
      </c>
      <c r="GO29" s="66" t="s">
        <v>51</v>
      </c>
      <c r="GP29" s="66">
        <v>8.1767333333333294</v>
      </c>
      <c r="GQ29" s="66">
        <v>1631555.3748933701</v>
      </c>
      <c r="GR29" s="66">
        <v>11.346299999999999</v>
      </c>
      <c r="GS29" s="66">
        <v>493591.92132654903</v>
      </c>
      <c r="GT29" s="66">
        <v>0.26095294651295298</v>
      </c>
      <c r="GU29" s="66">
        <v>316.67546282403902</v>
      </c>
      <c r="GV29" s="66"/>
      <c r="GW29" s="66"/>
      <c r="GX29" s="66"/>
      <c r="GY29" s="66"/>
      <c r="GZ29" s="66"/>
      <c r="HA29" s="66">
        <v>63.335092564807802</v>
      </c>
      <c r="HB29" s="66">
        <v>11.363</v>
      </c>
      <c r="HC29" s="66">
        <v>1891497.7888630501</v>
      </c>
      <c r="HD29" s="66">
        <v>11.403083333333299</v>
      </c>
      <c r="HE29" s="66">
        <v>592005.90641608299</v>
      </c>
      <c r="HF29" s="66">
        <v>0.31298260558471402</v>
      </c>
      <c r="HG29" s="66">
        <v>375.68578435543401</v>
      </c>
      <c r="HH29" s="66"/>
      <c r="HI29" s="66"/>
      <c r="HJ29" s="66"/>
      <c r="HK29" s="66"/>
      <c r="HL29" s="66"/>
      <c r="HM29" s="66">
        <v>75.137156871086702</v>
      </c>
      <c r="HN29" s="66">
        <v>11.363</v>
      </c>
      <c r="HO29" s="66">
        <v>1891497.7888630501</v>
      </c>
      <c r="HP29" s="66">
        <v>13.2736</v>
      </c>
      <c r="HQ29" s="66">
        <v>1024973.84043496</v>
      </c>
      <c r="HR29" s="66">
        <v>0.65274471296379799</v>
      </c>
      <c r="HS29" s="66">
        <v>468.58150101401202</v>
      </c>
      <c r="HT29" s="66"/>
      <c r="HU29" s="66"/>
      <c r="HV29" s="66"/>
      <c r="HW29" s="66"/>
      <c r="HX29" s="66"/>
      <c r="HY29" s="66">
        <v>93.716300202802302</v>
      </c>
      <c r="HZ29" s="66">
        <v>13.911583333333301</v>
      </c>
      <c r="IA29" s="66">
        <v>1570252.2289013299</v>
      </c>
      <c r="IB29" s="66">
        <v>13.8113833333333</v>
      </c>
      <c r="IC29" s="66">
        <v>398545.69663517002</v>
      </c>
      <c r="ID29" s="66">
        <v>0.25380998625553503</v>
      </c>
      <c r="IE29" s="66">
        <v>426.190944323851</v>
      </c>
      <c r="IF29" s="66"/>
      <c r="IG29" s="66"/>
      <c r="IH29" s="66"/>
      <c r="II29" s="66"/>
      <c r="IJ29" s="66"/>
      <c r="IK29" s="66">
        <v>85.238188864770194</v>
      </c>
      <c r="IL29" s="66">
        <v>13.911583333333301</v>
      </c>
      <c r="IM29" s="66">
        <v>1570252.2289013299</v>
      </c>
      <c r="IN29" s="66">
        <v>15.628450000000001</v>
      </c>
      <c r="IO29" s="66">
        <v>553752.90689997806</v>
      </c>
      <c r="IP29" s="66">
        <v>0.35265220243465401</v>
      </c>
      <c r="IQ29" s="66">
        <v>459.31220104462801</v>
      </c>
      <c r="IR29" s="66"/>
      <c r="IS29" s="66"/>
      <c r="IT29" s="66"/>
      <c r="IU29" s="66"/>
      <c r="IV29" s="66"/>
      <c r="IW29" s="66">
        <v>91.862440208925605</v>
      </c>
      <c r="IX29" s="66">
        <v>13.911583333333301</v>
      </c>
      <c r="IY29" s="66">
        <v>1570252.2289013299</v>
      </c>
      <c r="IZ29" s="66">
        <v>15.67855</v>
      </c>
      <c r="JA29" s="66">
        <v>480114.464386362</v>
      </c>
      <c r="JB29" s="66">
        <v>0.305756269947973</v>
      </c>
      <c r="JC29" s="66">
        <v>436.65674956177497</v>
      </c>
      <c r="JD29" s="66"/>
      <c r="JE29" s="66"/>
      <c r="JF29" s="66"/>
      <c r="JG29" s="66"/>
      <c r="JH29" s="66"/>
      <c r="JI29" s="66">
        <v>87.331349912355094</v>
      </c>
      <c r="JJ29" s="66">
        <v>13.911583333333301</v>
      </c>
      <c r="JK29" s="66">
        <v>1570252.2289013299</v>
      </c>
      <c r="JL29" s="66">
        <v>16.042633333333299</v>
      </c>
      <c r="JM29" s="66">
        <v>522114.4747812</v>
      </c>
      <c r="JN29" s="66">
        <v>0.33250357182840101</v>
      </c>
      <c r="JO29" s="66">
        <v>475.42416518503302</v>
      </c>
      <c r="JP29" s="66"/>
      <c r="JQ29" s="66"/>
      <c r="JR29" s="66"/>
      <c r="JS29" s="66"/>
      <c r="JT29" s="66"/>
      <c r="JU29" s="66">
        <v>95.084833037006604</v>
      </c>
      <c r="JV29" s="66">
        <v>13.911583333333301</v>
      </c>
      <c r="JW29" s="66">
        <v>1570252.2289013299</v>
      </c>
    </row>
    <row r="30" spans="1:283" s="67" customFormat="1" x14ac:dyDescent="0.2">
      <c r="A30" s="64"/>
      <c r="B30" s="64"/>
      <c r="C30" s="64" t="s">
        <v>13</v>
      </c>
      <c r="D30" s="64" t="s">
        <v>11</v>
      </c>
      <c r="E30" s="64" t="s">
        <v>10</v>
      </c>
      <c r="F30" s="64" t="s">
        <v>131</v>
      </c>
      <c r="G30" s="65">
        <v>42564.540972222203</v>
      </c>
      <c r="H30" s="66">
        <v>4.9421166666666698</v>
      </c>
      <c r="I30" s="66">
        <v>7975701.5224614404</v>
      </c>
      <c r="J30" s="66">
        <v>0.95019965390516403</v>
      </c>
      <c r="K30" s="67">
        <f t="shared" si="0"/>
        <v>0.13828637384896786</v>
      </c>
      <c r="L30" s="66">
        <v>4.9230666666666698</v>
      </c>
      <c r="M30" s="66">
        <v>8393711.2476126701</v>
      </c>
      <c r="N30" s="66">
        <v>5.9904833333333301</v>
      </c>
      <c r="O30" s="66">
        <v>8907.8051242900092</v>
      </c>
      <c r="P30" s="66">
        <v>9.4564610855922397E-4</v>
      </c>
      <c r="R30" s="66"/>
      <c r="S30" s="66">
        <v>0</v>
      </c>
      <c r="T30" s="66">
        <v>8.1805833333333293</v>
      </c>
      <c r="U30" s="66">
        <v>9419808.3655859903</v>
      </c>
      <c r="V30" s="66">
        <v>8.1805833333333293</v>
      </c>
      <c r="W30" s="66">
        <v>9419808.3655859903</v>
      </c>
      <c r="X30" s="66">
        <v>1</v>
      </c>
      <c r="Y30" s="66"/>
      <c r="Z30" s="66"/>
      <c r="AA30" s="66">
        <v>422.58786381096297</v>
      </c>
      <c r="AB30" s="66">
        <v>8.1805833333333293</v>
      </c>
      <c r="AC30" s="66">
        <v>9419808.3655859903</v>
      </c>
      <c r="AD30" s="66">
        <v>9.6783833333333291</v>
      </c>
      <c r="AE30" s="66">
        <v>12627.190310905</v>
      </c>
      <c r="AF30" s="66">
        <v>1.34049333286192E-3</v>
      </c>
      <c r="AG30" s="66"/>
      <c r="AH30" s="66"/>
      <c r="AI30" s="66">
        <v>0</v>
      </c>
      <c r="AJ30" s="66">
        <v>8.1805833333333293</v>
      </c>
      <c r="AK30" s="66">
        <v>9419808.3655859903</v>
      </c>
      <c r="AL30" s="66">
        <v>11.3630666666667</v>
      </c>
      <c r="AM30" s="66">
        <v>13024737.5950337</v>
      </c>
      <c r="AN30" s="66">
        <v>1.00096854542771</v>
      </c>
      <c r="AO30" s="66"/>
      <c r="AP30" s="66"/>
      <c r="AQ30" s="66">
        <v>0</v>
      </c>
      <c r="AR30" s="66">
        <v>11.373100000000001</v>
      </c>
      <c r="AS30" s="66">
        <v>13012134.7514155</v>
      </c>
      <c r="AT30" s="66">
        <v>9.8896666666666704</v>
      </c>
      <c r="AU30" s="66">
        <v>15417.6444458433</v>
      </c>
      <c r="AV30" s="66">
        <v>1.18486664489592E-3</v>
      </c>
      <c r="AW30" s="66"/>
      <c r="AX30" s="66"/>
      <c r="AY30" s="66"/>
      <c r="AZ30" s="66">
        <v>0</v>
      </c>
      <c r="BA30" s="66">
        <v>11.373100000000001</v>
      </c>
      <c r="BB30" s="66">
        <v>13012134.7514155</v>
      </c>
      <c r="BC30" s="66">
        <v>4.9357666666666704</v>
      </c>
      <c r="BD30" s="66">
        <v>7977976.2257096199</v>
      </c>
      <c r="BE30" s="66">
        <v>0.95047065479869897</v>
      </c>
      <c r="BF30" s="66">
        <v>1253.2339827866899</v>
      </c>
      <c r="BG30" s="66"/>
      <c r="BH30" s="66"/>
      <c r="BI30" s="66"/>
      <c r="BJ30" s="66"/>
      <c r="BK30" s="66"/>
      <c r="BL30" s="66">
        <v>100.25871862293501</v>
      </c>
      <c r="BM30" s="66">
        <v>4.9230666666666698</v>
      </c>
      <c r="BN30" s="66">
        <v>8393711.2476126701</v>
      </c>
      <c r="BO30" s="66">
        <v>5.6156166666666696</v>
      </c>
      <c r="BP30" s="66">
        <v>5918253.3454651898</v>
      </c>
      <c r="BQ30" s="66">
        <v>0.70508183697032101</v>
      </c>
      <c r="BR30" s="66">
        <v>1283.28238951924</v>
      </c>
      <c r="BS30" s="66"/>
      <c r="BT30" s="66"/>
      <c r="BU30" s="66"/>
      <c r="BV30" s="66"/>
      <c r="BW30" s="66"/>
      <c r="BX30" s="66">
        <v>102.66259116154001</v>
      </c>
      <c r="BY30" s="66">
        <v>4.9230666666666698</v>
      </c>
      <c r="BZ30" s="66">
        <v>8393711.2476126701</v>
      </c>
      <c r="CA30" s="66">
        <v>5.7172666666666698</v>
      </c>
      <c r="CB30" s="66">
        <v>5126081.7525746599</v>
      </c>
      <c r="CC30" s="66">
        <v>0.61070503873154003</v>
      </c>
      <c r="CD30" s="66">
        <v>1276.53640670137</v>
      </c>
      <c r="CE30" s="66"/>
      <c r="CF30" s="66"/>
      <c r="CG30" s="66"/>
      <c r="CH30" s="66"/>
      <c r="CI30" s="66"/>
      <c r="CJ30" s="66">
        <v>102.122912536109</v>
      </c>
      <c r="CK30" s="66">
        <v>4.9230666666666698</v>
      </c>
      <c r="CL30" s="66">
        <v>8393711.2476126701</v>
      </c>
      <c r="CM30" s="66">
        <v>6.5242000000000004</v>
      </c>
      <c r="CN30" s="66">
        <v>8078907.9074335201</v>
      </c>
      <c r="CO30" s="66">
        <v>1.2906161383725101</v>
      </c>
      <c r="CP30" s="66">
        <v>972.57635981364297</v>
      </c>
      <c r="CQ30" s="66"/>
      <c r="CR30" s="66"/>
      <c r="CS30" s="66"/>
      <c r="CT30" s="66"/>
      <c r="CU30" s="66"/>
      <c r="CV30" s="66">
        <v>77.806108785091396</v>
      </c>
      <c r="CW30" s="66">
        <v>6.6703333333333301</v>
      </c>
      <c r="CX30" s="66">
        <v>6259729.49448869</v>
      </c>
      <c r="CY30" s="66">
        <v>6.7020999999999997</v>
      </c>
      <c r="CZ30" s="66">
        <v>5508848.3009874104</v>
      </c>
      <c r="DA30" s="66">
        <v>0.880045744123227</v>
      </c>
      <c r="DB30" s="66">
        <v>995.66371910077805</v>
      </c>
      <c r="DC30" s="66"/>
      <c r="DD30" s="66"/>
      <c r="DE30" s="66"/>
      <c r="DF30" s="66"/>
      <c r="DG30" s="66"/>
      <c r="DH30" s="66">
        <v>79.653097528062204</v>
      </c>
      <c r="DI30" s="66">
        <v>6.6703333333333301</v>
      </c>
      <c r="DJ30" s="66">
        <v>6259729.49448869</v>
      </c>
      <c r="DK30" s="66">
        <v>7.2230999999999996</v>
      </c>
      <c r="DL30" s="66">
        <v>7081899.0836544698</v>
      </c>
      <c r="DM30" s="66">
        <v>1.1313426706201399</v>
      </c>
      <c r="DN30" s="66">
        <v>1039.22386200714</v>
      </c>
      <c r="DO30" s="66"/>
      <c r="DP30" s="66"/>
      <c r="DQ30" s="66"/>
      <c r="DR30" s="66"/>
      <c r="DS30" s="66"/>
      <c r="DT30" s="66">
        <v>83.137908960570797</v>
      </c>
      <c r="DU30" s="66">
        <v>6.6703333333333301</v>
      </c>
      <c r="DV30" s="66">
        <v>6259729.49448869</v>
      </c>
      <c r="DW30" s="66">
        <v>8.2032166666666697</v>
      </c>
      <c r="DX30" s="66">
        <v>8684823.9766949192</v>
      </c>
      <c r="DY30" s="66">
        <v>0.92197459222458999</v>
      </c>
      <c r="DZ30" s="66">
        <v>1052.8784531337201</v>
      </c>
      <c r="EA30" s="66"/>
      <c r="EB30" s="66"/>
      <c r="EC30" s="66"/>
      <c r="ED30" s="66"/>
      <c r="EE30" s="66"/>
      <c r="EF30" s="66">
        <v>84.2302762506975</v>
      </c>
      <c r="EG30" s="66">
        <v>8.1805833333333293</v>
      </c>
      <c r="EH30" s="66">
        <v>9419808.3655859903</v>
      </c>
      <c r="EI30" s="66">
        <v>8.2560333333333293</v>
      </c>
      <c r="EJ30" s="66">
        <v>8586314.18919494</v>
      </c>
      <c r="EK30" s="66">
        <v>0.91151686488271799</v>
      </c>
      <c r="EL30" s="66">
        <v>1261.05810530705</v>
      </c>
      <c r="EM30" s="66"/>
      <c r="EN30" s="66"/>
      <c r="EO30" s="66"/>
      <c r="EP30" s="66"/>
      <c r="EQ30" s="66"/>
      <c r="ER30" s="66">
        <v>100.88464842456401</v>
      </c>
      <c r="ES30" s="66">
        <v>8.1805833333333293</v>
      </c>
      <c r="ET30" s="66">
        <v>9419808.3655859903</v>
      </c>
      <c r="EU30" s="66">
        <v>8.2522666666666709</v>
      </c>
      <c r="EV30" s="66">
        <v>3627.8969899583199</v>
      </c>
      <c r="EW30" s="66">
        <v>3.85134903934177E-4</v>
      </c>
      <c r="EX30" s="66">
        <v>3739.6588094792801</v>
      </c>
      <c r="EY30" s="66">
        <v>3739.6588094792801</v>
      </c>
      <c r="EZ30" s="66">
        <v>299.172704758343</v>
      </c>
      <c r="FA30" s="66">
        <v>8.1805833333333293</v>
      </c>
      <c r="FB30" s="66">
        <v>9419808.3655859903</v>
      </c>
      <c r="FC30" s="66">
        <v>9.4331499999999995</v>
      </c>
      <c r="FD30" s="66">
        <v>9561729.96264234</v>
      </c>
      <c r="FE30" s="66">
        <v>0.73483176629432001</v>
      </c>
      <c r="FF30" s="66">
        <v>916.09198897034901</v>
      </c>
      <c r="FG30" s="66"/>
      <c r="FH30" s="66"/>
      <c r="FI30" s="66"/>
      <c r="FJ30" s="66"/>
      <c r="FK30" s="66"/>
      <c r="FL30" s="66">
        <v>73.287359117627901</v>
      </c>
      <c r="FM30" s="66">
        <v>11.373100000000001</v>
      </c>
      <c r="FN30" s="66">
        <v>13012134.7514155</v>
      </c>
      <c r="FO30" s="66">
        <v>9.7010333333333296</v>
      </c>
      <c r="FP30" s="66">
        <v>10014826.279782699</v>
      </c>
      <c r="FQ30" s="66">
        <v>0.76965282569743199</v>
      </c>
      <c r="FR30" s="66">
        <v>918.246052159746</v>
      </c>
      <c r="FS30" s="66"/>
      <c r="FT30" s="66"/>
      <c r="FU30" s="66"/>
      <c r="FV30" s="66"/>
      <c r="FW30" s="66"/>
      <c r="FX30" s="66">
        <v>73.459684172779703</v>
      </c>
      <c r="FY30" s="66">
        <v>11.373100000000001</v>
      </c>
      <c r="FZ30" s="66">
        <v>13012134.7514155</v>
      </c>
      <c r="GA30" s="66">
        <v>9.9764499999999998</v>
      </c>
      <c r="GB30" s="66">
        <v>3613.8848988295399</v>
      </c>
      <c r="GC30" s="66">
        <v>3.8364739053847302E-4</v>
      </c>
      <c r="GD30" s="66">
        <v>1914.4711083652201</v>
      </c>
      <c r="GE30" s="66">
        <v>1914.4711083652201</v>
      </c>
      <c r="GF30" s="66"/>
      <c r="GG30" s="66">
        <v>153.15768866921701</v>
      </c>
      <c r="GH30" s="66">
        <v>8.1805833333333293</v>
      </c>
      <c r="GI30" s="66">
        <v>9419808.3655859903</v>
      </c>
      <c r="GJ30" s="66" t="s">
        <v>51</v>
      </c>
      <c r="GK30" s="66" t="s">
        <v>51</v>
      </c>
      <c r="GL30" s="66" t="s">
        <v>51</v>
      </c>
      <c r="GM30" s="66" t="s">
        <v>51</v>
      </c>
      <c r="GN30" s="66" t="s">
        <v>51</v>
      </c>
      <c r="GO30" s="66" t="s">
        <v>51</v>
      </c>
      <c r="GP30" s="66">
        <v>8.1805833333333293</v>
      </c>
      <c r="GQ30" s="66">
        <v>9419808.3655859903</v>
      </c>
      <c r="GR30" s="66">
        <v>11.3497166666667</v>
      </c>
      <c r="GS30" s="66">
        <v>10880248.418807101</v>
      </c>
      <c r="GT30" s="66">
        <v>0.83616167728538904</v>
      </c>
      <c r="GU30" s="66">
        <v>1017.42932088105</v>
      </c>
      <c r="GV30" s="66"/>
      <c r="GW30" s="66"/>
      <c r="GX30" s="66"/>
      <c r="GY30" s="66"/>
      <c r="GZ30" s="66"/>
      <c r="HA30" s="66">
        <v>81.3943456704841</v>
      </c>
      <c r="HB30" s="66">
        <v>11.373100000000001</v>
      </c>
      <c r="HC30" s="66">
        <v>13012134.7514155</v>
      </c>
      <c r="HD30" s="66">
        <v>11.4098333333333</v>
      </c>
      <c r="HE30" s="66">
        <v>11022647.855742199</v>
      </c>
      <c r="HF30" s="66">
        <v>0.84710526491766402</v>
      </c>
      <c r="HG30" s="66">
        <v>1016.28477133442</v>
      </c>
      <c r="HH30" s="66"/>
      <c r="HI30" s="66"/>
      <c r="HJ30" s="66"/>
      <c r="HK30" s="66"/>
      <c r="HL30" s="66"/>
      <c r="HM30" s="66">
        <v>81.302781706753606</v>
      </c>
      <c r="HN30" s="66">
        <v>11.373100000000001</v>
      </c>
      <c r="HO30" s="66">
        <v>13012134.7514155</v>
      </c>
      <c r="HP30" s="66">
        <v>13.2235666666667</v>
      </c>
      <c r="HQ30" s="66">
        <v>22396399.318598401</v>
      </c>
      <c r="HR30" s="66">
        <v>1.66486185420076</v>
      </c>
      <c r="HS30" s="66">
        <v>1195.7783666150899</v>
      </c>
      <c r="HT30" s="66"/>
      <c r="HU30" s="66"/>
      <c r="HV30" s="66"/>
      <c r="HW30" s="66"/>
      <c r="HX30" s="66"/>
      <c r="HY30" s="66">
        <v>95.662269329207405</v>
      </c>
      <c r="HZ30" s="66">
        <v>13.918333333333299</v>
      </c>
      <c r="IA30" s="66">
        <v>13452407.0343062</v>
      </c>
      <c r="IB30" s="66">
        <v>13.814783333333301</v>
      </c>
      <c r="IC30" s="66">
        <v>10322240.3361704</v>
      </c>
      <c r="ID30" s="66">
        <v>0.76731549304497804</v>
      </c>
      <c r="IE30" s="66">
        <v>1287.6748778421099</v>
      </c>
      <c r="IF30" s="66"/>
      <c r="IG30" s="66"/>
      <c r="IH30" s="66"/>
      <c r="II30" s="66"/>
      <c r="IJ30" s="66"/>
      <c r="IK30" s="66">
        <v>103.01399022736901</v>
      </c>
      <c r="IL30" s="66">
        <v>13.918333333333299</v>
      </c>
      <c r="IM30" s="66">
        <v>13452407.0343062</v>
      </c>
      <c r="IN30" s="66">
        <v>15.635199999999999</v>
      </c>
      <c r="IO30" s="66">
        <v>12992894.883256299</v>
      </c>
      <c r="IP30" s="66">
        <v>0.96584164083958501</v>
      </c>
      <c r="IQ30" s="66">
        <v>1257.78918390021</v>
      </c>
      <c r="IR30" s="66"/>
      <c r="IS30" s="66"/>
      <c r="IT30" s="66"/>
      <c r="IU30" s="66"/>
      <c r="IV30" s="66"/>
      <c r="IW30" s="66">
        <v>100.623134712016</v>
      </c>
      <c r="IX30" s="66">
        <v>13.918333333333299</v>
      </c>
      <c r="IY30" s="66">
        <v>13452407.0343062</v>
      </c>
      <c r="IZ30" s="66">
        <v>15.6819666666667</v>
      </c>
      <c r="JA30" s="66">
        <v>10930380.155479001</v>
      </c>
      <c r="JB30" s="66">
        <v>0.81252225922129995</v>
      </c>
      <c r="JC30" s="66">
        <v>1159.70283341459</v>
      </c>
      <c r="JD30" s="66"/>
      <c r="JE30" s="66"/>
      <c r="JF30" s="66"/>
      <c r="JG30" s="66"/>
      <c r="JH30" s="66"/>
      <c r="JI30" s="66">
        <v>92.776226673167201</v>
      </c>
      <c r="JJ30" s="66">
        <v>13.918333333333299</v>
      </c>
      <c r="JK30" s="66">
        <v>13452407.0343062</v>
      </c>
      <c r="JL30" s="66">
        <v>16.049383333333299</v>
      </c>
      <c r="JM30" s="66">
        <v>11011080.4041963</v>
      </c>
      <c r="JN30" s="66">
        <v>0.81852120413216201</v>
      </c>
      <c r="JO30" s="66">
        <v>1171.0199508416999</v>
      </c>
      <c r="JP30" s="66"/>
      <c r="JQ30" s="66"/>
      <c r="JR30" s="66"/>
      <c r="JS30" s="66"/>
      <c r="JT30" s="66"/>
      <c r="JU30" s="66">
        <v>93.681596067335704</v>
      </c>
      <c r="JV30" s="66">
        <v>13.918333333333299</v>
      </c>
      <c r="JW30" s="66">
        <v>13452407.0343062</v>
      </c>
    </row>
    <row r="31" spans="1:283" s="67" customFormat="1" x14ac:dyDescent="0.2">
      <c r="A31" s="64"/>
      <c r="B31" s="64"/>
      <c r="C31" s="64" t="s">
        <v>31</v>
      </c>
      <c r="D31" s="64" t="s">
        <v>53</v>
      </c>
      <c r="E31" s="64" t="s">
        <v>10</v>
      </c>
      <c r="F31" s="64" t="s">
        <v>41</v>
      </c>
      <c r="G31" s="65">
        <v>42564.556250000001</v>
      </c>
      <c r="H31" s="66">
        <v>4.9418666666666704</v>
      </c>
      <c r="I31" s="66">
        <v>3737414.6993652</v>
      </c>
      <c r="J31" s="66">
        <v>2.2433583048571899</v>
      </c>
      <c r="K31" s="67">
        <f t="shared" si="0"/>
        <v>0.32648494866072714</v>
      </c>
      <c r="L31" s="66">
        <v>4.9164666666666701</v>
      </c>
      <c r="M31" s="66">
        <v>1665990.9793603499</v>
      </c>
      <c r="N31" s="66">
        <v>5.9902333333333297</v>
      </c>
      <c r="O31" s="66">
        <v>0</v>
      </c>
      <c r="P31" s="66">
        <v>0</v>
      </c>
      <c r="R31" s="66"/>
      <c r="S31" s="66">
        <v>125.850939490597</v>
      </c>
      <c r="T31" s="66">
        <v>8.1765666666666696</v>
      </c>
      <c r="U31" s="66">
        <v>1914211.78681439</v>
      </c>
      <c r="V31" s="66">
        <v>8.1765666666666696</v>
      </c>
      <c r="W31" s="66">
        <v>1914211.78681439</v>
      </c>
      <c r="X31" s="66">
        <v>1</v>
      </c>
      <c r="Y31" s="66"/>
      <c r="Z31" s="66"/>
      <c r="AA31" s="66">
        <v>211.293931905482</v>
      </c>
      <c r="AB31" s="66">
        <v>8.1765666666666696</v>
      </c>
      <c r="AC31" s="66">
        <v>1914211.78681439</v>
      </c>
      <c r="AD31" s="66">
        <v>9.6743666666666694</v>
      </c>
      <c r="AE31" s="66">
        <v>0</v>
      </c>
      <c r="AF31" s="66">
        <v>0</v>
      </c>
      <c r="AG31" s="66"/>
      <c r="AH31" s="66"/>
      <c r="AI31" s="66">
        <v>130.79755468720001</v>
      </c>
      <c r="AJ31" s="66">
        <v>8.1765666666666696</v>
      </c>
      <c r="AK31" s="66">
        <v>1914211.78681439</v>
      </c>
      <c r="AL31" s="66">
        <v>11.362816666666699</v>
      </c>
      <c r="AM31" s="66">
        <v>2430176.1187644401</v>
      </c>
      <c r="AN31" s="66">
        <v>1</v>
      </c>
      <c r="AO31" s="66"/>
      <c r="AP31" s="66"/>
      <c r="AQ31" s="66">
        <v>0</v>
      </c>
      <c r="AR31" s="66">
        <v>11.362816666666699</v>
      </c>
      <c r="AS31" s="66">
        <v>2430176.1187644401</v>
      </c>
      <c r="AT31" s="66">
        <v>9.88565</v>
      </c>
      <c r="AU31" s="66">
        <v>337.46990874605098</v>
      </c>
      <c r="AV31" s="66">
        <v>1.3886644105351001E-4</v>
      </c>
      <c r="AW31" s="66"/>
      <c r="AX31" s="66"/>
      <c r="AY31" s="66"/>
      <c r="AZ31" s="66">
        <v>161.92970815199999</v>
      </c>
      <c r="BA31" s="66">
        <v>11.362816666666699</v>
      </c>
      <c r="BB31" s="66">
        <v>2430176.1187644401</v>
      </c>
      <c r="BC31" s="66">
        <v>4.9418666666666704</v>
      </c>
      <c r="BD31" s="66">
        <v>3734355.6058430499</v>
      </c>
      <c r="BE31" s="66">
        <v>2.2415221043254698</v>
      </c>
      <c r="BF31" s="66">
        <v>2957.0026192360101</v>
      </c>
      <c r="BG31" s="66"/>
      <c r="BH31" s="66"/>
      <c r="BI31" s="66"/>
      <c r="BJ31" s="66"/>
      <c r="BK31" s="66"/>
      <c r="BL31" s="66">
        <v>118.28010476944</v>
      </c>
      <c r="BM31" s="66">
        <v>4.9164666666666701</v>
      </c>
      <c r="BN31" s="66">
        <v>1665990.9793603499</v>
      </c>
      <c r="BO31" s="66">
        <v>5.6153666666666702</v>
      </c>
      <c r="BP31" s="66">
        <v>2667507.29778384</v>
      </c>
      <c r="BQ31" s="66">
        <v>1.6011535061300399</v>
      </c>
      <c r="BR31" s="66">
        <v>2914.8910475843099</v>
      </c>
      <c r="BS31" s="66"/>
      <c r="BT31" s="66"/>
      <c r="BU31" s="66"/>
      <c r="BV31" s="66"/>
      <c r="BW31" s="66"/>
      <c r="BX31" s="66">
        <v>116.59564190337299</v>
      </c>
      <c r="BY31" s="66">
        <v>4.9164666666666701</v>
      </c>
      <c r="BZ31" s="66">
        <v>1665990.9793603499</v>
      </c>
      <c r="CA31" s="66">
        <v>5.7170333333333296</v>
      </c>
      <c r="CB31" s="66">
        <v>2353053.6843582401</v>
      </c>
      <c r="CC31" s="66">
        <v>1.41240481701869</v>
      </c>
      <c r="CD31" s="66">
        <v>2952.95416522711</v>
      </c>
      <c r="CE31" s="66"/>
      <c r="CF31" s="66"/>
      <c r="CG31" s="66"/>
      <c r="CH31" s="66"/>
      <c r="CI31" s="66"/>
      <c r="CJ31" s="66">
        <v>118.11816660908499</v>
      </c>
      <c r="CK31" s="66">
        <v>4.9164666666666701</v>
      </c>
      <c r="CL31" s="66">
        <v>1665990.9793603499</v>
      </c>
      <c r="CM31" s="66">
        <v>6.5239500000000001</v>
      </c>
      <c r="CN31" s="66">
        <v>4069403.87605451</v>
      </c>
      <c r="CO31" s="66">
        <v>3.85681917576508</v>
      </c>
      <c r="CP31" s="66">
        <v>2906.6694562858702</v>
      </c>
      <c r="CQ31" s="66"/>
      <c r="CR31" s="66"/>
      <c r="CS31" s="66"/>
      <c r="CT31" s="66"/>
      <c r="CU31" s="66"/>
      <c r="CV31" s="66">
        <v>116.266778251435</v>
      </c>
      <c r="CW31" s="66">
        <v>6.6700833333333298</v>
      </c>
      <c r="CX31" s="66">
        <v>1055119.1773846301</v>
      </c>
      <c r="CY31" s="66">
        <v>6.7018500000000003</v>
      </c>
      <c r="CZ31" s="66">
        <v>2463058.27624531</v>
      </c>
      <c r="DA31" s="66">
        <v>2.3343886918543202</v>
      </c>
      <c r="DB31" s="66">
        <v>2641.62912493047</v>
      </c>
      <c r="DC31" s="66"/>
      <c r="DD31" s="66"/>
      <c r="DE31" s="66"/>
      <c r="DF31" s="66"/>
      <c r="DG31" s="66"/>
      <c r="DH31" s="66">
        <v>105.66516499721899</v>
      </c>
      <c r="DI31" s="66">
        <v>6.6700833333333298</v>
      </c>
      <c r="DJ31" s="66">
        <v>1055119.1773846301</v>
      </c>
      <c r="DK31" s="66">
        <v>7.2228666666666701</v>
      </c>
      <c r="DL31" s="66">
        <v>3103158.0009123399</v>
      </c>
      <c r="DM31" s="66">
        <v>2.9410497576247998</v>
      </c>
      <c r="DN31" s="66">
        <v>2701.9248591586402</v>
      </c>
      <c r="DO31" s="66"/>
      <c r="DP31" s="66"/>
      <c r="DQ31" s="66"/>
      <c r="DR31" s="66"/>
      <c r="DS31" s="66"/>
      <c r="DT31" s="66">
        <v>108.076994366346</v>
      </c>
      <c r="DU31" s="66">
        <v>6.6700833333333298</v>
      </c>
      <c r="DV31" s="66">
        <v>1055119.1773846301</v>
      </c>
      <c r="DW31" s="66">
        <v>8.1991999999999994</v>
      </c>
      <c r="DX31" s="66">
        <v>4628384.2322000004</v>
      </c>
      <c r="DY31" s="66">
        <v>2.4179060353099699</v>
      </c>
      <c r="DZ31" s="66">
        <v>2762.1077125779102</v>
      </c>
      <c r="EA31" s="66"/>
      <c r="EB31" s="66"/>
      <c r="EC31" s="66"/>
      <c r="ED31" s="66"/>
      <c r="EE31" s="66"/>
      <c r="EF31" s="66">
        <v>110.484308503116</v>
      </c>
      <c r="EG31" s="66">
        <v>8.1765666666666696</v>
      </c>
      <c r="EH31" s="66">
        <v>1914211.78681439</v>
      </c>
      <c r="EI31" s="66">
        <v>8.2520166666666697</v>
      </c>
      <c r="EJ31" s="66">
        <v>4505381.7265525199</v>
      </c>
      <c r="EK31" s="66">
        <v>2.35364851349616</v>
      </c>
      <c r="EL31" s="66">
        <v>3257.1227225011298</v>
      </c>
      <c r="EM31" s="66"/>
      <c r="EN31" s="66"/>
      <c r="EO31" s="66"/>
      <c r="EP31" s="66"/>
      <c r="EQ31" s="66"/>
      <c r="ER31" s="66">
        <v>130.284908900045</v>
      </c>
      <c r="ES31" s="66">
        <v>8.1765666666666696</v>
      </c>
      <c r="ET31" s="66">
        <v>1914211.78681439</v>
      </c>
      <c r="EU31" s="66">
        <v>8.9537666666666702</v>
      </c>
      <c r="EV31" s="66">
        <v>223.363807692308</v>
      </c>
      <c r="EW31" s="66">
        <v>1.1668709242671001E-4</v>
      </c>
      <c r="EX31" s="66">
        <v>4318.9336267485596</v>
      </c>
      <c r="EY31" s="66">
        <v>4318.9336267485596</v>
      </c>
      <c r="EZ31" s="66">
        <v>172.75734506994201</v>
      </c>
      <c r="FA31" s="66">
        <v>8.1765666666666696</v>
      </c>
      <c r="FB31" s="66">
        <v>1914211.78681439</v>
      </c>
      <c r="FC31" s="66">
        <v>9.4366833333333293</v>
      </c>
      <c r="FD31" s="66">
        <v>5148447.2414561398</v>
      </c>
      <c r="FE31" s="66">
        <v>2.1185490227242201</v>
      </c>
      <c r="FF31" s="66">
        <v>2640.6657859842899</v>
      </c>
      <c r="FG31" s="66"/>
      <c r="FH31" s="66"/>
      <c r="FI31" s="66"/>
      <c r="FJ31" s="66"/>
      <c r="FK31" s="66"/>
      <c r="FL31" s="66">
        <v>105.62663143937201</v>
      </c>
      <c r="FM31" s="66">
        <v>11.362816666666699</v>
      </c>
      <c r="FN31" s="66">
        <v>2430176.1187644401</v>
      </c>
      <c r="FO31" s="66">
        <v>9.6969999999999992</v>
      </c>
      <c r="FP31" s="66">
        <v>5307207.1003461899</v>
      </c>
      <c r="FQ31" s="66">
        <v>2.18387756318028</v>
      </c>
      <c r="FR31" s="66">
        <v>2604.98488931375</v>
      </c>
      <c r="FS31" s="66"/>
      <c r="FT31" s="66"/>
      <c r="FU31" s="66"/>
      <c r="FV31" s="66"/>
      <c r="FW31" s="66"/>
      <c r="FX31" s="66">
        <v>104.19939557255</v>
      </c>
      <c r="FY31" s="66">
        <v>11.362816666666699</v>
      </c>
      <c r="FZ31" s="66">
        <v>2430176.1187644401</v>
      </c>
      <c r="GA31" s="66">
        <v>10.036566666666699</v>
      </c>
      <c r="GB31" s="66">
        <v>0</v>
      </c>
      <c r="GC31" s="66">
        <v>0</v>
      </c>
      <c r="GD31" s="66">
        <v>0</v>
      </c>
      <c r="GE31" s="66">
        <v>0</v>
      </c>
      <c r="GF31" s="66"/>
      <c r="GG31" s="66">
        <v>0</v>
      </c>
      <c r="GH31" s="66">
        <v>8.1765666666666696</v>
      </c>
      <c r="GI31" s="66">
        <v>1914211.78681439</v>
      </c>
      <c r="GJ31" s="66" t="s">
        <v>51</v>
      </c>
      <c r="GK31" s="66" t="s">
        <v>51</v>
      </c>
      <c r="GL31" s="66" t="s">
        <v>51</v>
      </c>
      <c r="GM31" s="66" t="s">
        <v>51</v>
      </c>
      <c r="GN31" s="66" t="s">
        <v>51</v>
      </c>
      <c r="GO31" s="66" t="s">
        <v>51</v>
      </c>
      <c r="GP31" s="66">
        <v>8.1765666666666696</v>
      </c>
      <c r="GQ31" s="66">
        <v>1914211.78681439</v>
      </c>
      <c r="GR31" s="66">
        <v>11.346116666666701</v>
      </c>
      <c r="GS31" s="66">
        <v>4835108.7668403899</v>
      </c>
      <c r="GT31" s="66">
        <v>1.98961249331126</v>
      </c>
      <c r="GU31" s="66">
        <v>2422.6324517926901</v>
      </c>
      <c r="GV31" s="66"/>
      <c r="GW31" s="66"/>
      <c r="GX31" s="66"/>
      <c r="GY31" s="66"/>
      <c r="GZ31" s="66"/>
      <c r="HA31" s="66">
        <v>96.905298071707406</v>
      </c>
      <c r="HB31" s="66">
        <v>11.362816666666699</v>
      </c>
      <c r="HC31" s="66">
        <v>2430176.1187644401</v>
      </c>
      <c r="HD31" s="66">
        <v>11.40625</v>
      </c>
      <c r="HE31" s="66">
        <v>5188594.8072939496</v>
      </c>
      <c r="HF31" s="66">
        <v>2.1350694574070399</v>
      </c>
      <c r="HG31" s="66">
        <v>2561.0021551733798</v>
      </c>
      <c r="HH31" s="66"/>
      <c r="HI31" s="66"/>
      <c r="HJ31" s="66"/>
      <c r="HK31" s="66"/>
      <c r="HL31" s="66"/>
      <c r="HM31" s="66">
        <v>102.44008620693501</v>
      </c>
      <c r="HN31" s="66">
        <v>11.362816666666699</v>
      </c>
      <c r="HO31" s="66">
        <v>2430176.1187644401</v>
      </c>
      <c r="HP31" s="66">
        <v>13.223316666666699</v>
      </c>
      <c r="HQ31" s="66">
        <v>10232518.760500001</v>
      </c>
      <c r="HR31" s="66">
        <v>4.7573038760121298</v>
      </c>
      <c r="HS31" s="66">
        <v>3417.6695427351701</v>
      </c>
      <c r="HT31" s="66"/>
      <c r="HU31" s="66"/>
      <c r="HV31" s="66"/>
      <c r="HW31" s="66"/>
      <c r="HX31" s="66"/>
      <c r="HY31" s="66">
        <v>136.70678170940701</v>
      </c>
      <c r="HZ31" s="66">
        <v>13.91475</v>
      </c>
      <c r="IA31" s="66">
        <v>2150907.11612846</v>
      </c>
      <c r="IB31" s="66">
        <v>13.811199999999999</v>
      </c>
      <c r="IC31" s="66">
        <v>4692464.8887466798</v>
      </c>
      <c r="ID31" s="66">
        <v>2.1816213510850799</v>
      </c>
      <c r="IE31" s="66">
        <v>3660.3890117177898</v>
      </c>
      <c r="IF31" s="66"/>
      <c r="IG31" s="66"/>
      <c r="IH31" s="66"/>
      <c r="II31" s="66"/>
      <c r="IJ31" s="66"/>
      <c r="IK31" s="66">
        <v>146.41556046871199</v>
      </c>
      <c r="IL31" s="66">
        <v>13.91475</v>
      </c>
      <c r="IM31" s="66">
        <v>2150907.11612846</v>
      </c>
      <c r="IN31" s="66">
        <v>15.6316166666667</v>
      </c>
      <c r="IO31" s="66">
        <v>6102344.0178657202</v>
      </c>
      <c r="IP31" s="66">
        <v>2.83710252855998</v>
      </c>
      <c r="IQ31" s="66">
        <v>3694.4892543536898</v>
      </c>
      <c r="IR31" s="66"/>
      <c r="IS31" s="66"/>
      <c r="IT31" s="66"/>
      <c r="IU31" s="66"/>
      <c r="IV31" s="66"/>
      <c r="IW31" s="66">
        <v>147.77957017414801</v>
      </c>
      <c r="IX31" s="66">
        <v>13.91475</v>
      </c>
      <c r="IY31" s="66">
        <v>2150907.11612846</v>
      </c>
      <c r="IZ31" s="66">
        <v>15.6817166666667</v>
      </c>
      <c r="JA31" s="66">
        <v>5145115.1103840396</v>
      </c>
      <c r="JB31" s="66">
        <v>2.3920675475959299</v>
      </c>
      <c r="JC31" s="66">
        <v>3413.3742699392201</v>
      </c>
      <c r="JD31" s="66"/>
      <c r="JE31" s="66"/>
      <c r="JF31" s="66"/>
      <c r="JG31" s="66"/>
      <c r="JH31" s="66"/>
      <c r="JI31" s="66">
        <v>136.534970797569</v>
      </c>
      <c r="JJ31" s="66">
        <v>13.91475</v>
      </c>
      <c r="JK31" s="66">
        <v>2150907.11612846</v>
      </c>
      <c r="JL31" s="66">
        <v>16.0458</v>
      </c>
      <c r="JM31" s="66">
        <v>5281150.5979597298</v>
      </c>
      <c r="JN31" s="66">
        <v>2.4553131831492401</v>
      </c>
      <c r="JO31" s="66">
        <v>3513.62138528784</v>
      </c>
      <c r="JP31" s="66"/>
      <c r="JQ31" s="66"/>
      <c r="JR31" s="66"/>
      <c r="JS31" s="66"/>
      <c r="JT31" s="66"/>
      <c r="JU31" s="66">
        <v>140.54485541151399</v>
      </c>
      <c r="JV31" s="66">
        <v>13.91475</v>
      </c>
      <c r="JW31" s="66">
        <v>2150907.11612846</v>
      </c>
    </row>
    <row r="32" spans="1:283" s="67" customFormat="1" x14ac:dyDescent="0.2">
      <c r="A32" s="64"/>
      <c r="B32" s="64"/>
      <c r="C32" s="64" t="s">
        <v>73</v>
      </c>
      <c r="D32" s="64" t="s">
        <v>132</v>
      </c>
      <c r="E32" s="64" t="s">
        <v>10</v>
      </c>
      <c r="F32" s="64" t="s">
        <v>89</v>
      </c>
      <c r="G32" s="65">
        <v>42564.570833333302</v>
      </c>
      <c r="H32" s="66">
        <v>4.9357499999999996</v>
      </c>
      <c r="I32" s="66">
        <v>7891041.5824999297</v>
      </c>
      <c r="J32" s="66">
        <v>5.7327551564554504</v>
      </c>
      <c r="K32" s="67">
        <f t="shared" si="0"/>
        <v>0.83431089402324632</v>
      </c>
      <c r="L32" s="66">
        <v>4.9166999999999996</v>
      </c>
      <c r="M32" s="66">
        <v>1376483.2732502299</v>
      </c>
      <c r="N32" s="66">
        <v>6.0031833333333298</v>
      </c>
      <c r="O32" s="66">
        <v>0</v>
      </c>
      <c r="P32" s="66">
        <v>0</v>
      </c>
      <c r="R32" s="66"/>
      <c r="S32" s="66">
        <v>50.340375796238597</v>
      </c>
      <c r="T32" s="66">
        <v>8.1768000000000001</v>
      </c>
      <c r="U32" s="66">
        <v>1551872.7428991101</v>
      </c>
      <c r="V32" s="66">
        <v>8.1768000000000001</v>
      </c>
      <c r="W32" s="66">
        <v>1551872.7428991101</v>
      </c>
      <c r="X32" s="66">
        <v>1</v>
      </c>
      <c r="Y32" s="66"/>
      <c r="Z32" s="66"/>
      <c r="AA32" s="66">
        <v>84.5175727621926</v>
      </c>
      <c r="AB32" s="66">
        <v>8.1768000000000001</v>
      </c>
      <c r="AC32" s="66">
        <v>1551872.7428991101</v>
      </c>
      <c r="AD32" s="66">
        <v>9.7764666666666695</v>
      </c>
      <c r="AE32" s="66">
        <v>0</v>
      </c>
      <c r="AF32" s="66">
        <v>0</v>
      </c>
      <c r="AG32" s="66"/>
      <c r="AH32" s="66"/>
      <c r="AI32" s="66">
        <v>52.3190218748801</v>
      </c>
      <c r="AJ32" s="66">
        <v>8.1768000000000001</v>
      </c>
      <c r="AK32" s="66">
        <v>1551872.7428991101</v>
      </c>
      <c r="AL32" s="66">
        <v>11.3630666666667</v>
      </c>
      <c r="AM32" s="66">
        <v>1844082.2002391799</v>
      </c>
      <c r="AN32" s="66">
        <v>0.99755279655091</v>
      </c>
      <c r="AO32" s="66"/>
      <c r="AP32" s="66"/>
      <c r="AQ32" s="66">
        <v>3258.9287391817302</v>
      </c>
      <c r="AR32" s="66">
        <v>11.3630666666667</v>
      </c>
      <c r="AS32" s="66">
        <v>1848606.1155010399</v>
      </c>
      <c r="AT32" s="66">
        <v>9.8896499999999996</v>
      </c>
      <c r="AU32" s="66">
        <v>424.854000000008</v>
      </c>
      <c r="AV32" s="66">
        <v>2.29823971930796E-4</v>
      </c>
      <c r="AW32" s="66"/>
      <c r="AX32" s="66"/>
      <c r="AY32" s="66"/>
      <c r="AZ32" s="66">
        <v>55.487768104769401</v>
      </c>
      <c r="BA32" s="66">
        <v>11.3630666666667</v>
      </c>
      <c r="BB32" s="66">
        <v>1848606.1155010399</v>
      </c>
      <c r="BC32" s="66">
        <v>4.9357499999999996</v>
      </c>
      <c r="BD32" s="66">
        <v>7881569.5448025996</v>
      </c>
      <c r="BE32" s="66">
        <v>5.7258738249628003</v>
      </c>
      <c r="BF32" s="66">
        <v>7555.2153257521504</v>
      </c>
      <c r="BG32" s="66"/>
      <c r="BH32" s="66"/>
      <c r="BI32" s="66"/>
      <c r="BJ32" s="66"/>
      <c r="BK32" s="66"/>
      <c r="BL32" s="66">
        <v>120.883445212034</v>
      </c>
      <c r="BM32" s="66">
        <v>4.9166999999999996</v>
      </c>
      <c r="BN32" s="66">
        <v>1376483.2732502299</v>
      </c>
      <c r="BO32" s="66">
        <v>5.6155999999999997</v>
      </c>
      <c r="BP32" s="66">
        <v>5662560.7009826098</v>
      </c>
      <c r="BQ32" s="66">
        <v>4.1137882392220098</v>
      </c>
      <c r="BR32" s="66">
        <v>7490.0123533524602</v>
      </c>
      <c r="BS32" s="66"/>
      <c r="BT32" s="66"/>
      <c r="BU32" s="66"/>
      <c r="BV32" s="66"/>
      <c r="BW32" s="66"/>
      <c r="BX32" s="66">
        <v>119.840197653639</v>
      </c>
      <c r="BY32" s="66">
        <v>4.9166999999999996</v>
      </c>
      <c r="BZ32" s="66">
        <v>1376483.2732502299</v>
      </c>
      <c r="CA32" s="66">
        <v>5.7172666666666698</v>
      </c>
      <c r="CB32" s="66">
        <v>4934345.4401739901</v>
      </c>
      <c r="CC32" s="66">
        <v>3.5847478397051198</v>
      </c>
      <c r="CD32" s="66">
        <v>7495.4955497610299</v>
      </c>
      <c r="CE32" s="66"/>
      <c r="CF32" s="66"/>
      <c r="CG32" s="66"/>
      <c r="CH32" s="66"/>
      <c r="CI32" s="66"/>
      <c r="CJ32" s="66">
        <v>119.927928796176</v>
      </c>
      <c r="CK32" s="66">
        <v>4.9166999999999996</v>
      </c>
      <c r="CL32" s="66">
        <v>1376483.2732502299</v>
      </c>
      <c r="CM32" s="66">
        <v>6.5241833333333297</v>
      </c>
      <c r="CN32" s="66">
        <v>7664162.4983660402</v>
      </c>
      <c r="CO32" s="66">
        <v>8.8337612128225906</v>
      </c>
      <c r="CP32" s="66">
        <v>6657.6856834336004</v>
      </c>
      <c r="CQ32" s="66"/>
      <c r="CR32" s="66"/>
      <c r="CS32" s="66"/>
      <c r="CT32" s="66"/>
      <c r="CU32" s="66"/>
      <c r="CV32" s="66">
        <v>106.522970934938</v>
      </c>
      <c r="CW32" s="66">
        <v>6.67031666666667</v>
      </c>
      <c r="CX32" s="66">
        <v>867599.01175970002</v>
      </c>
      <c r="CY32" s="66">
        <v>6.7020833333333298</v>
      </c>
      <c r="CZ32" s="66">
        <v>5193092.2831071299</v>
      </c>
      <c r="DA32" s="66">
        <v>5.9855903622737996</v>
      </c>
      <c r="DB32" s="66">
        <v>6773.9086870473702</v>
      </c>
      <c r="DC32" s="66"/>
      <c r="DD32" s="66"/>
      <c r="DE32" s="66"/>
      <c r="DF32" s="66"/>
      <c r="DG32" s="66"/>
      <c r="DH32" s="66">
        <v>108.382538992758</v>
      </c>
      <c r="DI32" s="66">
        <v>6.67031666666667</v>
      </c>
      <c r="DJ32" s="66">
        <v>867599.01175970002</v>
      </c>
      <c r="DK32" s="66">
        <v>7.2230999999999996</v>
      </c>
      <c r="DL32" s="66">
        <v>6701808.94315344</v>
      </c>
      <c r="DM32" s="66">
        <v>7.7245465385680401</v>
      </c>
      <c r="DN32" s="66">
        <v>7096.84872537923</v>
      </c>
      <c r="DO32" s="66"/>
      <c r="DP32" s="66"/>
      <c r="DQ32" s="66"/>
      <c r="DR32" s="66"/>
      <c r="DS32" s="66"/>
      <c r="DT32" s="66">
        <v>113.54957960606799</v>
      </c>
      <c r="DU32" s="66">
        <v>6.67031666666667</v>
      </c>
      <c r="DV32" s="66">
        <v>867599.01175970002</v>
      </c>
      <c r="DW32" s="66">
        <v>8.2032166666666697</v>
      </c>
      <c r="DX32" s="66">
        <v>8523860.2702424098</v>
      </c>
      <c r="DY32" s="66">
        <v>5.4926283802876004</v>
      </c>
      <c r="DZ32" s="66">
        <v>6275.2402301104303</v>
      </c>
      <c r="EA32" s="66"/>
      <c r="EB32" s="66"/>
      <c r="EC32" s="66"/>
      <c r="ED32" s="66"/>
      <c r="EE32" s="66"/>
      <c r="EF32" s="66">
        <v>100.403843681767</v>
      </c>
      <c r="EG32" s="66">
        <v>8.1768000000000001</v>
      </c>
      <c r="EH32" s="66">
        <v>1551872.7428991101</v>
      </c>
      <c r="EI32" s="66">
        <v>8.2560333333333293</v>
      </c>
      <c r="EJ32" s="66">
        <v>8508801.5049919803</v>
      </c>
      <c r="EK32" s="66">
        <v>5.4829247719734999</v>
      </c>
      <c r="EL32" s="66">
        <v>7588.3761298981899</v>
      </c>
      <c r="EM32" s="66"/>
      <c r="EN32" s="66"/>
      <c r="EO32" s="66"/>
      <c r="EP32" s="66"/>
      <c r="EQ32" s="66"/>
      <c r="ER32" s="66">
        <v>121.414018078371</v>
      </c>
      <c r="ES32" s="66">
        <v>8.1768000000000001</v>
      </c>
      <c r="ET32" s="66">
        <v>1551872.7428991101</v>
      </c>
      <c r="EU32" s="66">
        <v>8.6936666666666707</v>
      </c>
      <c r="EV32" s="66">
        <v>264.85550004592199</v>
      </c>
      <c r="EW32" s="66">
        <v>1.70668311082735E-4</v>
      </c>
      <c r="EX32" s="66">
        <v>4202.4493075159098</v>
      </c>
      <c r="EY32" s="66">
        <v>4202.4493075159098</v>
      </c>
      <c r="EZ32" s="66">
        <v>67.239188920254506</v>
      </c>
      <c r="FA32" s="66">
        <v>8.1768000000000001</v>
      </c>
      <c r="FB32" s="66">
        <v>1551872.7428991101</v>
      </c>
      <c r="FC32" s="66">
        <v>9.4331499999999995</v>
      </c>
      <c r="FD32" s="66">
        <v>9269929.3208728097</v>
      </c>
      <c r="FE32" s="66">
        <v>5.0145508246143198</v>
      </c>
      <c r="FF32" s="66">
        <v>6250.0511574804004</v>
      </c>
      <c r="FG32" s="66"/>
      <c r="FH32" s="66"/>
      <c r="FI32" s="66"/>
      <c r="FJ32" s="66"/>
      <c r="FK32" s="66"/>
      <c r="FL32" s="66">
        <v>100.00081851968601</v>
      </c>
      <c r="FM32" s="66">
        <v>11.3630666666667</v>
      </c>
      <c r="FN32" s="66">
        <v>1848606.1155010399</v>
      </c>
      <c r="FO32" s="66">
        <v>9.7010166666666695</v>
      </c>
      <c r="FP32" s="66">
        <v>9754284.5378309693</v>
      </c>
      <c r="FQ32" s="66">
        <v>5.2765618679061896</v>
      </c>
      <c r="FR32" s="66">
        <v>6293.6141358383602</v>
      </c>
      <c r="FS32" s="66"/>
      <c r="FT32" s="66"/>
      <c r="FU32" s="66"/>
      <c r="FV32" s="66"/>
      <c r="FW32" s="66"/>
      <c r="FX32" s="66">
        <v>100.697826173414</v>
      </c>
      <c r="FY32" s="66">
        <v>11.3630666666667</v>
      </c>
      <c r="FZ32" s="66">
        <v>1848606.1155010399</v>
      </c>
      <c r="GA32" s="66">
        <v>10.244300000000001</v>
      </c>
      <c r="GB32" s="66">
        <v>0</v>
      </c>
      <c r="GC32" s="66">
        <v>0</v>
      </c>
      <c r="GD32" s="66">
        <v>0</v>
      </c>
      <c r="GE32" s="66">
        <v>0</v>
      </c>
      <c r="GF32" s="66"/>
      <c r="GG32" s="66">
        <v>0</v>
      </c>
      <c r="GH32" s="66">
        <v>8.1768000000000001</v>
      </c>
      <c r="GI32" s="66">
        <v>1551872.7428991101</v>
      </c>
      <c r="GJ32" s="66" t="s">
        <v>51</v>
      </c>
      <c r="GK32" s="66" t="s">
        <v>51</v>
      </c>
      <c r="GL32" s="66" t="s">
        <v>51</v>
      </c>
      <c r="GM32" s="66" t="s">
        <v>51</v>
      </c>
      <c r="GN32" s="66" t="s">
        <v>51</v>
      </c>
      <c r="GO32" s="66" t="s">
        <v>51</v>
      </c>
      <c r="GP32" s="66">
        <v>8.1768000000000001</v>
      </c>
      <c r="GQ32" s="66">
        <v>1551872.7428991101</v>
      </c>
      <c r="GR32" s="66">
        <v>11.346349999999999</v>
      </c>
      <c r="GS32" s="66">
        <v>9712441.2782436293</v>
      </c>
      <c r="GT32" s="66">
        <v>5.2539268353611401</v>
      </c>
      <c r="GU32" s="66">
        <v>6399.4164377215502</v>
      </c>
      <c r="GV32" s="66"/>
      <c r="GW32" s="66"/>
      <c r="GX32" s="66"/>
      <c r="GY32" s="66"/>
      <c r="GZ32" s="66"/>
      <c r="HA32" s="66">
        <v>102.390663003545</v>
      </c>
      <c r="HB32" s="66">
        <v>11.3630666666667</v>
      </c>
      <c r="HC32" s="66">
        <v>1848606.1155010399</v>
      </c>
      <c r="HD32" s="66">
        <v>11.4064833333333</v>
      </c>
      <c r="HE32" s="66">
        <v>10079500.841239</v>
      </c>
      <c r="HF32" s="66">
        <v>5.4524870153353797</v>
      </c>
      <c r="HG32" s="66">
        <v>6539.7405401900596</v>
      </c>
      <c r="HH32" s="66"/>
      <c r="HI32" s="66"/>
      <c r="HJ32" s="66"/>
      <c r="HK32" s="66"/>
      <c r="HL32" s="66"/>
      <c r="HM32" s="66">
        <v>104.635848643041</v>
      </c>
      <c r="HN32" s="66">
        <v>11.3630666666667</v>
      </c>
      <c r="HO32" s="66">
        <v>1848606.1155010399</v>
      </c>
      <c r="HP32" s="66">
        <v>13.273666666666699</v>
      </c>
      <c r="HQ32" s="66">
        <v>19659996.111544501</v>
      </c>
      <c r="HR32" s="66">
        <v>12.7237503723521</v>
      </c>
      <c r="HS32" s="66">
        <v>9141.4881464167593</v>
      </c>
      <c r="HT32" s="66"/>
      <c r="HU32" s="66"/>
      <c r="HV32" s="66"/>
      <c r="HW32" s="66"/>
      <c r="HX32" s="66"/>
      <c r="HY32" s="66">
        <v>146.26381034266799</v>
      </c>
      <c r="HZ32" s="66">
        <v>13.91165</v>
      </c>
      <c r="IA32" s="66">
        <v>1545141.6081114199</v>
      </c>
      <c r="IB32" s="66">
        <v>13.814783333333301</v>
      </c>
      <c r="IC32" s="66">
        <v>9057637.0958150309</v>
      </c>
      <c r="ID32" s="66">
        <v>5.8620109951513699</v>
      </c>
      <c r="IE32" s="66">
        <v>9834.8048758697096</v>
      </c>
      <c r="IF32" s="66"/>
      <c r="IG32" s="66"/>
      <c r="IH32" s="66"/>
      <c r="II32" s="66"/>
      <c r="IJ32" s="66"/>
      <c r="IK32" s="66">
        <v>157.35687801391501</v>
      </c>
      <c r="IL32" s="66">
        <v>13.91165</v>
      </c>
      <c r="IM32" s="66">
        <v>1545141.6081114199</v>
      </c>
      <c r="IN32" s="66">
        <v>15.63185</v>
      </c>
      <c r="IO32" s="66">
        <v>11350115.2169558</v>
      </c>
      <c r="IP32" s="66">
        <v>7.3456796175650902</v>
      </c>
      <c r="IQ32" s="66">
        <v>9565.4237576698597</v>
      </c>
      <c r="IR32" s="66"/>
      <c r="IS32" s="66"/>
      <c r="IT32" s="66"/>
      <c r="IU32" s="66"/>
      <c r="IV32" s="66"/>
      <c r="IW32" s="66">
        <v>153.04678012271799</v>
      </c>
      <c r="IX32" s="66">
        <v>13.91165</v>
      </c>
      <c r="IY32" s="66">
        <v>1545141.6081114199</v>
      </c>
      <c r="IZ32" s="66">
        <v>15.681950000000001</v>
      </c>
      <c r="JA32" s="66">
        <v>9655674.9036573004</v>
      </c>
      <c r="JB32" s="66">
        <v>6.2490550076242704</v>
      </c>
      <c r="JC32" s="66">
        <v>8916.4659088273202</v>
      </c>
      <c r="JD32" s="66"/>
      <c r="JE32" s="66"/>
      <c r="JF32" s="66"/>
      <c r="JG32" s="66"/>
      <c r="JH32" s="66"/>
      <c r="JI32" s="66">
        <v>142.663454541237</v>
      </c>
      <c r="JJ32" s="66">
        <v>13.91165</v>
      </c>
      <c r="JK32" s="66">
        <v>1545141.6081114199</v>
      </c>
      <c r="JL32" s="66">
        <v>16.046033333333298</v>
      </c>
      <c r="JM32" s="66">
        <v>9829092.3809798807</v>
      </c>
      <c r="JN32" s="66">
        <v>6.3612890426228796</v>
      </c>
      <c r="JO32" s="66">
        <v>9103.9131075198402</v>
      </c>
      <c r="JP32" s="66"/>
      <c r="JQ32" s="66"/>
      <c r="JR32" s="66"/>
      <c r="JS32" s="66"/>
      <c r="JT32" s="66"/>
      <c r="JU32" s="66">
        <v>145.66260972031799</v>
      </c>
      <c r="JV32" s="66">
        <v>13.91165</v>
      </c>
      <c r="JW32" s="66">
        <v>1545141.6081114199</v>
      </c>
    </row>
    <row r="33" spans="1:283" s="67" customFormat="1" x14ac:dyDescent="0.2">
      <c r="A33" s="64"/>
      <c r="B33" s="64"/>
      <c r="C33" s="64" t="s">
        <v>145</v>
      </c>
      <c r="D33" s="64" t="s">
        <v>14</v>
      </c>
      <c r="E33" s="64" t="s">
        <v>10</v>
      </c>
      <c r="F33" s="64" t="s">
        <v>30</v>
      </c>
      <c r="G33" s="65">
        <v>42564.585416666698</v>
      </c>
      <c r="H33" s="66">
        <v>4.9420999999999999</v>
      </c>
      <c r="I33" s="66">
        <v>9843001.0644508805</v>
      </c>
      <c r="J33" s="66">
        <v>6.5130411721862398</v>
      </c>
      <c r="K33" s="67">
        <f t="shared" si="0"/>
        <v>0.94786905333956106</v>
      </c>
      <c r="L33" s="66">
        <v>4.9166833333333297</v>
      </c>
      <c r="M33" s="66">
        <v>1511275.7319092599</v>
      </c>
      <c r="N33" s="66">
        <v>6.0031666666666696</v>
      </c>
      <c r="O33" s="66">
        <v>0</v>
      </c>
      <c r="P33" s="66">
        <v>0</v>
      </c>
      <c r="R33" s="66"/>
      <c r="S33" s="66">
        <v>25.170187898119298</v>
      </c>
      <c r="T33" s="66">
        <v>8.1768000000000001</v>
      </c>
      <c r="U33" s="66">
        <v>1657152.8557331599</v>
      </c>
      <c r="V33" s="66">
        <v>8.1768000000000001</v>
      </c>
      <c r="W33" s="66">
        <v>1657156.2166911799</v>
      </c>
      <c r="X33" s="66">
        <v>1.0000020281520901</v>
      </c>
      <c r="Y33" s="66"/>
      <c r="Z33" s="66"/>
      <c r="AA33" s="66">
        <v>19.9668704136106</v>
      </c>
      <c r="AB33" s="66">
        <v>8.1768000000000001</v>
      </c>
      <c r="AC33" s="66">
        <v>1657152.8557331599</v>
      </c>
      <c r="AD33" s="66">
        <v>9.6708333333333307</v>
      </c>
      <c r="AE33" s="66">
        <v>0</v>
      </c>
      <c r="AF33" s="66">
        <v>0</v>
      </c>
      <c r="AG33" s="66"/>
      <c r="AH33" s="66"/>
      <c r="AI33" s="66">
        <v>26.1595109374401</v>
      </c>
      <c r="AJ33" s="66">
        <v>8.1768000000000001</v>
      </c>
      <c r="AK33" s="66">
        <v>1657152.8557331599</v>
      </c>
      <c r="AL33" s="66">
        <v>11.366400000000001</v>
      </c>
      <c r="AM33" s="66">
        <v>1901346.5430405801</v>
      </c>
      <c r="AN33" s="66">
        <v>0.99971334372281295</v>
      </c>
      <c r="AO33" s="66"/>
      <c r="AP33" s="66"/>
      <c r="AQ33" s="66">
        <v>187.06573523991401</v>
      </c>
      <c r="AR33" s="66">
        <v>11.366400000000001</v>
      </c>
      <c r="AS33" s="66">
        <v>1901891.73224416</v>
      </c>
      <c r="AT33" s="66">
        <v>9.8896499999999996</v>
      </c>
      <c r="AU33" s="66">
        <v>2079.0424091223299</v>
      </c>
      <c r="AV33" s="66">
        <v>1.0931444592112199E-3</v>
      </c>
      <c r="AW33" s="66"/>
      <c r="AX33" s="66"/>
      <c r="AY33" s="66"/>
      <c r="AZ33" s="66">
        <v>0</v>
      </c>
      <c r="BA33" s="66">
        <v>11.366400000000001</v>
      </c>
      <c r="BB33" s="66">
        <v>1901891.73224416</v>
      </c>
      <c r="BC33" s="66">
        <v>4.9357499999999996</v>
      </c>
      <c r="BD33" s="66">
        <v>9829233.5574578103</v>
      </c>
      <c r="BE33" s="66">
        <v>6.5039313144002797</v>
      </c>
      <c r="BF33" s="66">
        <v>8581.9985328381008</v>
      </c>
      <c r="BG33" s="66"/>
      <c r="BH33" s="66"/>
      <c r="BI33" s="66"/>
      <c r="BJ33" s="66"/>
      <c r="BK33" s="66"/>
      <c r="BL33" s="66">
        <v>68.655988262704795</v>
      </c>
      <c r="BM33" s="66">
        <v>4.9166833333333297</v>
      </c>
      <c r="BN33" s="66">
        <v>1511275.7319092599</v>
      </c>
      <c r="BO33" s="66">
        <v>5.62195</v>
      </c>
      <c r="BP33" s="66">
        <v>8694426.1238049809</v>
      </c>
      <c r="BQ33" s="66">
        <v>5.75303760937188</v>
      </c>
      <c r="BR33" s="66">
        <v>10474.8332746213</v>
      </c>
      <c r="BS33" s="66"/>
      <c r="BT33" s="66"/>
      <c r="BU33" s="66"/>
      <c r="BV33" s="66"/>
      <c r="BW33" s="66"/>
      <c r="BX33" s="66">
        <v>83.798666196970402</v>
      </c>
      <c r="BY33" s="66">
        <v>4.9166833333333297</v>
      </c>
      <c r="BZ33" s="66">
        <v>1511275.7319092599</v>
      </c>
      <c r="CA33" s="66">
        <v>5.7172499999999999</v>
      </c>
      <c r="CB33" s="66">
        <v>8759918.5725996997</v>
      </c>
      <c r="CC33" s="66">
        <v>5.7963734794662098</v>
      </c>
      <c r="CD33" s="66">
        <v>12120.179999129001</v>
      </c>
      <c r="CE33" s="66"/>
      <c r="CF33" s="66"/>
      <c r="CG33" s="66"/>
      <c r="CH33" s="66"/>
      <c r="CI33" s="66"/>
      <c r="CJ33" s="66">
        <v>96.961439993032201</v>
      </c>
      <c r="CK33" s="66">
        <v>4.9166833333333297</v>
      </c>
      <c r="CL33" s="66">
        <v>1511275.7319092599</v>
      </c>
      <c r="CM33" s="66">
        <v>6.53053333333333</v>
      </c>
      <c r="CN33" s="66">
        <v>10642373.725441899</v>
      </c>
      <c r="CO33" s="66">
        <v>11.2328078717096</v>
      </c>
      <c r="CP33" s="66">
        <v>8465.7965435090791</v>
      </c>
      <c r="CQ33" s="66"/>
      <c r="CR33" s="66"/>
      <c r="CS33" s="66"/>
      <c r="CT33" s="66"/>
      <c r="CU33" s="66"/>
      <c r="CV33" s="66">
        <v>67.726372348072701</v>
      </c>
      <c r="CW33" s="66">
        <v>6.67031666666667</v>
      </c>
      <c r="CX33" s="66">
        <v>947436.63801507605</v>
      </c>
      <c r="CY33" s="66">
        <v>6.7020833333333298</v>
      </c>
      <c r="CZ33" s="66">
        <v>9157815.2288547102</v>
      </c>
      <c r="DA33" s="66">
        <v>9.6658867320571105</v>
      </c>
      <c r="DB33" s="66">
        <v>10939.1164307329</v>
      </c>
      <c r="DC33" s="66"/>
      <c r="DD33" s="66"/>
      <c r="DE33" s="66"/>
      <c r="DF33" s="66"/>
      <c r="DG33" s="66"/>
      <c r="DH33" s="66">
        <v>87.512931445862904</v>
      </c>
      <c r="DI33" s="66">
        <v>6.67031666666667</v>
      </c>
      <c r="DJ33" s="66">
        <v>947436.63801507605</v>
      </c>
      <c r="DK33" s="66">
        <v>7.2230833333333297</v>
      </c>
      <c r="DL33" s="66">
        <v>9389299.0134209208</v>
      </c>
      <c r="DM33" s="66">
        <v>9.9102131337161996</v>
      </c>
      <c r="DN33" s="66">
        <v>9104.9692954371094</v>
      </c>
      <c r="DO33" s="66"/>
      <c r="DP33" s="66"/>
      <c r="DQ33" s="66"/>
      <c r="DR33" s="66"/>
      <c r="DS33" s="66"/>
      <c r="DT33" s="66">
        <v>72.839754363496894</v>
      </c>
      <c r="DU33" s="66">
        <v>6.67031666666667</v>
      </c>
      <c r="DV33" s="66">
        <v>947436.63801507605</v>
      </c>
      <c r="DW33" s="66">
        <v>8.20698333333333</v>
      </c>
      <c r="DX33" s="66">
        <v>10832451.590615001</v>
      </c>
      <c r="DY33" s="66">
        <v>6.5367847951614904</v>
      </c>
      <c r="DZ33" s="66">
        <v>7468.2779886174703</v>
      </c>
      <c r="EA33" s="66"/>
      <c r="EB33" s="66"/>
      <c r="EC33" s="66"/>
      <c r="ED33" s="66"/>
      <c r="EE33" s="66"/>
      <c r="EF33" s="66">
        <v>59.746223908939797</v>
      </c>
      <c r="EG33" s="66">
        <v>8.1768000000000001</v>
      </c>
      <c r="EH33" s="66">
        <v>1657152.8557331599</v>
      </c>
      <c r="EI33" s="66">
        <v>8.2598000000000003</v>
      </c>
      <c r="EJ33" s="66">
        <v>10855151.218974501</v>
      </c>
      <c r="EK33" s="66">
        <v>6.5504827641092396</v>
      </c>
      <c r="EL33" s="66">
        <v>9065.9906992433007</v>
      </c>
      <c r="EM33" s="66"/>
      <c r="EN33" s="66"/>
      <c r="EO33" s="66"/>
      <c r="EP33" s="66"/>
      <c r="EQ33" s="66"/>
      <c r="ER33" s="66">
        <v>72.527925593946406</v>
      </c>
      <c r="ES33" s="66">
        <v>8.1768000000000001</v>
      </c>
      <c r="ET33" s="66">
        <v>1657152.8557331599</v>
      </c>
      <c r="EU33" s="66">
        <v>8.8747666666666696</v>
      </c>
      <c r="EV33" s="66">
        <v>577.54769942293103</v>
      </c>
      <c r="EW33" s="66">
        <v>3.4851806061512102E-4</v>
      </c>
      <c r="EX33" s="66">
        <v>3818.6731069083098</v>
      </c>
      <c r="EY33" s="66">
        <v>3818.6731069083098</v>
      </c>
      <c r="EZ33" s="66">
        <v>30.549384855266499</v>
      </c>
      <c r="FA33" s="66">
        <v>8.1768000000000001</v>
      </c>
      <c r="FB33" s="66">
        <v>1657152.8557331599</v>
      </c>
      <c r="FC33" s="66">
        <v>9.4293666666666702</v>
      </c>
      <c r="FD33" s="66">
        <v>12267471.245758099</v>
      </c>
      <c r="FE33" s="66">
        <v>6.4501417392897196</v>
      </c>
      <c r="FF33" s="66">
        <v>8039.2768559935503</v>
      </c>
      <c r="FG33" s="66"/>
      <c r="FH33" s="66"/>
      <c r="FI33" s="66"/>
      <c r="FJ33" s="66"/>
      <c r="FK33" s="66"/>
      <c r="FL33" s="66">
        <v>64.314214847948406</v>
      </c>
      <c r="FM33" s="66">
        <v>11.366400000000001</v>
      </c>
      <c r="FN33" s="66">
        <v>1901891.73224416</v>
      </c>
      <c r="FO33" s="66">
        <v>9.7047833333333298</v>
      </c>
      <c r="FP33" s="66">
        <v>12820823.6908918</v>
      </c>
      <c r="FQ33" s="66">
        <v>6.7410901859085897</v>
      </c>
      <c r="FR33" s="66">
        <v>8040.3498042323999</v>
      </c>
      <c r="FS33" s="66"/>
      <c r="FT33" s="66"/>
      <c r="FU33" s="66"/>
      <c r="FV33" s="66"/>
      <c r="FW33" s="66"/>
      <c r="FX33" s="66">
        <v>64.322798433859205</v>
      </c>
      <c r="FY33" s="66">
        <v>11.366400000000001</v>
      </c>
      <c r="FZ33" s="66">
        <v>1901891.73224416</v>
      </c>
      <c r="GA33" s="66">
        <v>10.006600000000001</v>
      </c>
      <c r="GB33" s="66">
        <v>0</v>
      </c>
      <c r="GC33" s="66">
        <v>0</v>
      </c>
      <c r="GD33" s="66">
        <v>0</v>
      </c>
      <c r="GE33" s="66">
        <v>0</v>
      </c>
      <c r="GF33" s="66"/>
      <c r="GG33" s="66">
        <v>0</v>
      </c>
      <c r="GH33" s="66">
        <v>8.1768000000000001</v>
      </c>
      <c r="GI33" s="66">
        <v>1657152.8557331599</v>
      </c>
      <c r="GJ33" s="66" t="s">
        <v>51</v>
      </c>
      <c r="GK33" s="66" t="s">
        <v>51</v>
      </c>
      <c r="GL33" s="66" t="s">
        <v>51</v>
      </c>
      <c r="GM33" s="66" t="s">
        <v>51</v>
      </c>
      <c r="GN33" s="66" t="s">
        <v>51</v>
      </c>
      <c r="GO33" s="66" t="s">
        <v>51</v>
      </c>
      <c r="GP33" s="66">
        <v>8.1768000000000001</v>
      </c>
      <c r="GQ33" s="66">
        <v>1657152.8557331599</v>
      </c>
      <c r="GR33" s="66">
        <v>11.3563666666667</v>
      </c>
      <c r="GS33" s="66">
        <v>14797340.020329401</v>
      </c>
      <c r="GT33" s="66">
        <v>7.7803272233951404</v>
      </c>
      <c r="GU33" s="66">
        <v>9477.2292806075493</v>
      </c>
      <c r="GV33" s="66"/>
      <c r="GW33" s="66"/>
      <c r="GX33" s="66"/>
      <c r="GY33" s="66"/>
      <c r="GZ33" s="66"/>
      <c r="HA33" s="66">
        <v>75.817834244860407</v>
      </c>
      <c r="HB33" s="66">
        <v>11.366400000000001</v>
      </c>
      <c r="HC33" s="66">
        <v>1901891.73224416</v>
      </c>
      <c r="HD33" s="66">
        <v>11.416499999999999</v>
      </c>
      <c r="HE33" s="66">
        <v>15196664.491487799</v>
      </c>
      <c r="HF33" s="66">
        <v>7.9902889496008997</v>
      </c>
      <c r="HG33" s="66">
        <v>9583.4484223347899</v>
      </c>
      <c r="HH33" s="66"/>
      <c r="HI33" s="66"/>
      <c r="HJ33" s="66"/>
      <c r="HK33" s="66"/>
      <c r="HL33" s="66"/>
      <c r="HM33" s="66">
        <v>76.667587378678306</v>
      </c>
      <c r="HN33" s="66">
        <v>11.366400000000001</v>
      </c>
      <c r="HO33" s="66">
        <v>1901891.73224416</v>
      </c>
      <c r="HP33" s="66">
        <v>13.2168666666667</v>
      </c>
      <c r="HQ33" s="66">
        <v>33604405.662846401</v>
      </c>
      <c r="HR33" s="66">
        <v>19.8696449657605</v>
      </c>
      <c r="HS33" s="66">
        <v>14275.747747920301</v>
      </c>
      <c r="HT33" s="66"/>
      <c r="HU33" s="66"/>
      <c r="HV33" s="66"/>
      <c r="HW33" s="66"/>
      <c r="HX33" s="66"/>
      <c r="HY33" s="66">
        <v>114.205981983363</v>
      </c>
      <c r="HZ33" s="66">
        <v>13.9149833333333</v>
      </c>
      <c r="IA33" s="66">
        <v>1691243.3876274</v>
      </c>
      <c r="IB33" s="66">
        <v>13.8080833333333</v>
      </c>
      <c r="IC33" s="66">
        <v>16448858.9669153</v>
      </c>
      <c r="ID33" s="66">
        <v>9.7258969863533196</v>
      </c>
      <c r="IE33" s="66">
        <v>16317.0638942363</v>
      </c>
      <c r="IF33" s="66"/>
      <c r="IG33" s="66"/>
      <c r="IH33" s="66"/>
      <c r="II33" s="66"/>
      <c r="IJ33" s="66"/>
      <c r="IK33" s="66">
        <v>130.53651115388999</v>
      </c>
      <c r="IL33" s="66">
        <v>13.9149833333333</v>
      </c>
      <c r="IM33" s="66">
        <v>1691243.3876274</v>
      </c>
      <c r="IN33" s="66">
        <v>15.628500000000001</v>
      </c>
      <c r="IO33" s="66">
        <v>22333624.8042874</v>
      </c>
      <c r="IP33" s="66">
        <v>13.205446931927799</v>
      </c>
      <c r="IQ33" s="66">
        <v>17195.837839130701</v>
      </c>
      <c r="IR33" s="66"/>
      <c r="IS33" s="66"/>
      <c r="IT33" s="66"/>
      <c r="IU33" s="66"/>
      <c r="IV33" s="66"/>
      <c r="IW33" s="66">
        <v>137.566702713046</v>
      </c>
      <c r="IX33" s="66">
        <v>13.9149833333333</v>
      </c>
      <c r="IY33" s="66">
        <v>1691243.3876274</v>
      </c>
      <c r="IZ33" s="66">
        <v>15.695316666666701</v>
      </c>
      <c r="JA33" s="66">
        <v>17867950.686097801</v>
      </c>
      <c r="JB33" s="66">
        <v>10.5649788887951</v>
      </c>
      <c r="JC33" s="66">
        <v>15074.361123859801</v>
      </c>
      <c r="JD33" s="66"/>
      <c r="JE33" s="66"/>
      <c r="JF33" s="66"/>
      <c r="JG33" s="66"/>
      <c r="JH33" s="66"/>
      <c r="JI33" s="66">
        <v>120.594888990879</v>
      </c>
      <c r="JJ33" s="66">
        <v>13.9149833333333</v>
      </c>
      <c r="JK33" s="66">
        <v>1691243.3876274</v>
      </c>
      <c r="JL33" s="66">
        <v>16.046033333333298</v>
      </c>
      <c r="JM33" s="66">
        <v>18626566.901669402</v>
      </c>
      <c r="JN33" s="66">
        <v>11.0135342068063</v>
      </c>
      <c r="JO33" s="66">
        <v>15762.276744880701</v>
      </c>
      <c r="JP33" s="66"/>
      <c r="JQ33" s="66"/>
      <c r="JR33" s="66"/>
      <c r="JS33" s="66"/>
      <c r="JT33" s="66"/>
      <c r="JU33" s="66">
        <v>126.09821395904601</v>
      </c>
      <c r="JV33" s="66">
        <v>13.9149833333333</v>
      </c>
      <c r="JW33" s="66">
        <v>1691243.3876274</v>
      </c>
    </row>
    <row r="34" spans="1:283" s="67" customFormat="1" ht="21" x14ac:dyDescent="0.2">
      <c r="A34" s="64"/>
      <c r="B34" s="64"/>
      <c r="C34" s="64"/>
      <c r="D34" s="68" t="s">
        <v>164</v>
      </c>
      <c r="E34" s="64"/>
      <c r="F34" s="64"/>
      <c r="G34" s="65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9">
        <v>1.25</v>
      </c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9">
        <v>1.25</v>
      </c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9">
        <v>1.25</v>
      </c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9">
        <v>1.25</v>
      </c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9">
        <v>1.25</v>
      </c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9">
        <v>1.25</v>
      </c>
      <c r="DU34" s="66"/>
      <c r="DV34" s="66"/>
      <c r="DW34" s="66"/>
      <c r="DX34" s="66"/>
      <c r="DY34" s="66"/>
      <c r="DZ34" s="66"/>
      <c r="EA34" s="69"/>
      <c r="EB34" s="66"/>
      <c r="EC34" s="66"/>
      <c r="ED34" s="66"/>
      <c r="EE34" s="66"/>
      <c r="EF34" s="69">
        <v>1.25</v>
      </c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9">
        <v>1.25</v>
      </c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9">
        <v>1.25</v>
      </c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9">
        <v>1.25</v>
      </c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9">
        <v>3.9060000000000001</v>
      </c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9">
        <v>1.25</v>
      </c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9">
        <v>1.25</v>
      </c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9">
        <v>1.25</v>
      </c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9">
        <v>1.25</v>
      </c>
      <c r="IX34" s="66"/>
      <c r="IY34" s="66"/>
      <c r="IZ34" s="66"/>
      <c r="JA34" s="66"/>
      <c r="JB34" s="66"/>
      <c r="JC34" s="66"/>
      <c r="JD34" s="66"/>
      <c r="JE34" s="66"/>
      <c r="JF34" s="66"/>
      <c r="JG34" s="66"/>
      <c r="JH34" s="66"/>
      <c r="JI34" s="69">
        <v>1.25</v>
      </c>
      <c r="JJ34" s="66"/>
      <c r="JK34" s="66"/>
      <c r="JL34" s="66"/>
      <c r="JM34" s="66"/>
      <c r="JN34" s="66"/>
      <c r="JO34" s="66"/>
      <c r="JP34" s="66"/>
      <c r="JQ34" s="66"/>
      <c r="JR34" s="66"/>
      <c r="JS34" s="66"/>
      <c r="JT34" s="66"/>
      <c r="JU34" s="69">
        <v>1.25</v>
      </c>
      <c r="JV34" s="66"/>
      <c r="JW34" s="66"/>
    </row>
    <row r="35" spans="1:283" s="67" customFormat="1" ht="21" x14ac:dyDescent="0.2">
      <c r="A35" s="64"/>
      <c r="B35" s="64"/>
      <c r="C35" s="64"/>
      <c r="D35" s="68" t="s">
        <v>165</v>
      </c>
      <c r="E35" s="64"/>
      <c r="F35" s="64"/>
      <c r="G35" s="65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9">
        <v>6250</v>
      </c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9">
        <v>12500</v>
      </c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9">
        <v>12500</v>
      </c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9">
        <v>6250</v>
      </c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9">
        <v>12500</v>
      </c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9">
        <v>12500</v>
      </c>
      <c r="DU35" s="66"/>
      <c r="DV35" s="66"/>
      <c r="DW35" s="66"/>
      <c r="DX35" s="66"/>
      <c r="DY35" s="66"/>
      <c r="DZ35" s="66"/>
      <c r="EA35" s="69"/>
      <c r="EB35" s="66"/>
      <c r="EC35" s="66"/>
      <c r="ED35" s="66"/>
      <c r="EE35" s="66"/>
      <c r="EF35" s="69">
        <v>6250</v>
      </c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9">
        <v>12500</v>
      </c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9">
        <v>6250</v>
      </c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9">
        <v>6250</v>
      </c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9">
        <v>12500</v>
      </c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9">
        <v>12500</v>
      </c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9">
        <v>500</v>
      </c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9">
        <v>1250</v>
      </c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9">
        <v>1250</v>
      </c>
      <c r="IX35" s="66"/>
      <c r="IY35" s="66"/>
      <c r="IZ35" s="66"/>
      <c r="JA35" s="66"/>
      <c r="JB35" s="66"/>
      <c r="JC35" s="66"/>
      <c r="JD35" s="66"/>
      <c r="JE35" s="66"/>
      <c r="JF35" s="66"/>
      <c r="JG35" s="66"/>
      <c r="JH35" s="66"/>
      <c r="JI35" s="69">
        <v>1250</v>
      </c>
      <c r="JJ35" s="66"/>
      <c r="JK35" s="66"/>
      <c r="JL35" s="66"/>
      <c r="JM35" s="66"/>
      <c r="JN35" s="66"/>
      <c r="JO35" s="66"/>
      <c r="JP35" s="66"/>
      <c r="JQ35" s="66"/>
      <c r="JR35" s="66"/>
      <c r="JS35" s="66"/>
      <c r="JT35" s="66"/>
      <c r="JU35" s="69">
        <v>1250</v>
      </c>
      <c r="JV35" s="66"/>
      <c r="JW35" s="66"/>
    </row>
    <row r="36" spans="1:283" s="61" customFormat="1" x14ac:dyDescent="0.2">
      <c r="A36" s="58"/>
      <c r="B36" s="58"/>
      <c r="C36" s="58" t="s">
        <v>36</v>
      </c>
      <c r="D36" s="58" t="s">
        <v>68</v>
      </c>
      <c r="E36" s="58" t="s">
        <v>97</v>
      </c>
      <c r="F36" s="58" t="s">
        <v>51</v>
      </c>
      <c r="G36" s="59">
        <v>42564.615277777797</v>
      </c>
      <c r="H36" s="60">
        <v>4.2685333333333304</v>
      </c>
      <c r="I36" s="60">
        <v>56450.916374187298</v>
      </c>
      <c r="J36" s="60">
        <v>1.47189287895168E-2</v>
      </c>
      <c r="K36" s="61">
        <f t="shared" ref="K36:K85" si="1">(J36/J$12)*100</f>
        <v>2.1421048522572974E-3</v>
      </c>
      <c r="L36" s="60">
        <v>4.9165999999999999</v>
      </c>
      <c r="M36" s="60">
        <v>3835259.8332015201</v>
      </c>
      <c r="N36" s="60">
        <v>5.9903833333333303</v>
      </c>
      <c r="O36" s="60">
        <v>668997.39662606199</v>
      </c>
      <c r="P36" s="60">
        <v>0.14853555093028201</v>
      </c>
      <c r="Q36" s="61">
        <f t="shared" ref="Q36:Q85" si="2">(P36/P$12)*100</f>
        <v>18.311693998024879</v>
      </c>
      <c r="R36" s="60"/>
      <c r="S36" s="60" t="s">
        <v>51</v>
      </c>
      <c r="T36" s="60">
        <v>8.1767166666666693</v>
      </c>
      <c r="U36" s="60">
        <v>4503954.7262329804</v>
      </c>
      <c r="V36" s="60">
        <v>8.2332999999999998</v>
      </c>
      <c r="W36" s="60">
        <v>1088002.2221196301</v>
      </c>
      <c r="X36" s="60">
        <v>0.24156597662552801</v>
      </c>
      <c r="Y36" s="61">
        <f t="shared" ref="Y36:Y85" si="3">(X36/X$12)*100</f>
        <v>24.154245949518693</v>
      </c>
      <c r="Z36" s="60"/>
      <c r="AA36" s="60" t="s">
        <v>51</v>
      </c>
      <c r="AB36" s="60">
        <v>8.1767166666666693</v>
      </c>
      <c r="AC36" s="60">
        <v>4503954.7262329804</v>
      </c>
      <c r="AD36" s="60">
        <v>9.6745166666666709</v>
      </c>
      <c r="AE36" s="60">
        <v>1243310.88674735</v>
      </c>
      <c r="AF36" s="60">
        <v>0.27604870881711302</v>
      </c>
      <c r="AG36" s="61">
        <f t="shared" ref="AG36:AG85" si="4">(AF36/AF$12)*100</f>
        <v>27.426670906011712</v>
      </c>
      <c r="AH36" s="60"/>
      <c r="AI36" s="60" t="s">
        <v>51</v>
      </c>
      <c r="AJ36" s="60">
        <v>8.1767166666666693</v>
      </c>
      <c r="AK36" s="60">
        <v>4503954.7262329804</v>
      </c>
      <c r="AL36" s="60">
        <v>11.362966666666701</v>
      </c>
      <c r="AM36" s="60">
        <v>5638043.5318121798</v>
      </c>
      <c r="AN36" s="60">
        <v>0.99678748107310999</v>
      </c>
      <c r="AO36" s="61">
        <f t="shared" ref="AO36:AO85" si="5">(AN36/AN$12)*100</f>
        <v>100.20543337899923</v>
      </c>
      <c r="AP36" s="60"/>
      <c r="AQ36" s="60" t="s">
        <v>51</v>
      </c>
      <c r="AR36" s="60">
        <v>11.362966666666701</v>
      </c>
      <c r="AS36" s="60">
        <v>5656214.2270711903</v>
      </c>
      <c r="AT36" s="60">
        <v>9.8857999999999997</v>
      </c>
      <c r="AU36" s="60">
        <v>815887.92556410702</v>
      </c>
      <c r="AV36" s="60">
        <v>0.14424629139030701</v>
      </c>
      <c r="AW36" s="61">
        <f t="shared" ref="AW36:AW85" si="6">(AV36/AV$12)*100</f>
        <v>14.680814575814136</v>
      </c>
      <c r="AX36" s="60"/>
      <c r="AY36" s="60"/>
      <c r="AZ36" s="60" t="s">
        <v>51</v>
      </c>
      <c r="BA36" s="60">
        <v>11.362966666666701</v>
      </c>
      <c r="BB36" s="60">
        <v>5656214.2270711903</v>
      </c>
      <c r="BC36" s="60">
        <v>4.9356666666666698</v>
      </c>
      <c r="BD36" s="60">
        <v>80653.289879105505</v>
      </c>
      <c r="BE36" s="60">
        <v>2.10294200097987E-2</v>
      </c>
      <c r="BF36" s="60">
        <v>26.673394642436602</v>
      </c>
      <c r="BG36" s="60">
        <f t="shared" ref="BG36:BG85" si="7">(BF36/Q36)*100</f>
        <v>145.6631737364857</v>
      </c>
      <c r="BH36" s="60">
        <f t="shared" ref="BH36:BH85" si="8">IF(BF36&lt;BL$34,"LOW",IF(BF36&gt;BL$35,"HIGH",BG36))</f>
        <v>145.6631737364857</v>
      </c>
      <c r="BI36" s="60" t="str">
        <f>IF(BH36&lt;184.86,"&lt;LOQ",IF(BH36&lt;58.1085,"&lt;MDL",BH36))</f>
        <v>&lt;LOQ</v>
      </c>
      <c r="BJ36" s="60" t="str">
        <f>IF(BI36="&lt;MDL","&lt;MDL",IF(BI36="&lt;LOQ","&lt;LOQ",(BI36*0.25)))</f>
        <v>&lt;LOQ</v>
      </c>
      <c r="BK36" s="60"/>
      <c r="BL36" s="60" t="s">
        <v>51</v>
      </c>
      <c r="BM36" s="60">
        <v>4.9165999999999999</v>
      </c>
      <c r="BN36" s="60">
        <v>3835259.8332015201</v>
      </c>
      <c r="BO36" s="60">
        <v>5.6155166666666698</v>
      </c>
      <c r="BP36" s="60">
        <v>41734.0524183956</v>
      </c>
      <c r="BQ36" s="60">
        <v>1.0881675357978999E-2</v>
      </c>
      <c r="BR36" s="60">
        <v>19.250690828219401</v>
      </c>
      <c r="BS36" s="60">
        <f t="shared" ref="BS36:BS85" si="9">(BR36/Q36)*100</f>
        <v>105.12785343778572</v>
      </c>
      <c r="BT36" s="60">
        <f t="shared" ref="BT36:BT85" si="10">IF(BR36&lt;BX$34,"LOW",IF(BR36&gt;BX$35,"HIGH",BS36))</f>
        <v>105.12785343778572</v>
      </c>
      <c r="BU36" s="60">
        <f>IF(BT36&lt;16.03,"&lt;LOQ",IF(BT36&lt;5.038,"&lt;MDL",BT36))</f>
        <v>105.12785343778572</v>
      </c>
      <c r="BV36" s="60">
        <f>IF(BU36="&lt;MDL","&lt;MDL",IF(BU36="&lt;LOQ","&lt;LOQ",(BU36*0.25)))</f>
        <v>26.281963359446429</v>
      </c>
      <c r="BW36" s="60"/>
      <c r="BX36" s="60" t="s">
        <v>51</v>
      </c>
      <c r="BY36" s="60">
        <v>4.9165999999999999</v>
      </c>
      <c r="BZ36" s="60">
        <v>3835259.8332015201</v>
      </c>
      <c r="CA36" s="60">
        <v>5.7171833333333302</v>
      </c>
      <c r="CB36" s="60">
        <v>15132.042107662999</v>
      </c>
      <c r="CC36" s="60">
        <v>3.9455063713457299E-3</v>
      </c>
      <c r="CD36" s="60">
        <v>7.7541483644062899</v>
      </c>
      <c r="CE36" s="60">
        <f t="shared" ref="CE36:CE85" si="11">(CD36/Q36)*100</f>
        <v>42.345336074547021</v>
      </c>
      <c r="CF36" s="60">
        <f t="shared" ref="CF36:CF118" si="12">IF(CD36&lt;CJ$34,"LOW",IF(CD36&gt;CJ$35,"HIGH",CE36))</f>
        <v>42.345336074547021</v>
      </c>
      <c r="CG36" s="60" t="str">
        <f>IF(CF36&lt;265.875,"&lt;LOQ",IF(CF36&lt;83.56,"&lt;MDL",CF36))</f>
        <v>&lt;LOQ</v>
      </c>
      <c r="CH36" s="60" t="str">
        <f>IF(CG36="&lt;MDL","&lt;MDL",IF(CG36="&lt;LOQ","&lt;LOQ",(CG36*0.25)))</f>
        <v>&lt;LOQ</v>
      </c>
      <c r="CI36" s="60"/>
      <c r="CJ36" s="60" t="s">
        <v>51</v>
      </c>
      <c r="CK36" s="60">
        <v>4.9165999999999999</v>
      </c>
      <c r="CL36" s="60">
        <v>3835259.8332015201</v>
      </c>
      <c r="CM36" s="60">
        <v>6.5240999999999998</v>
      </c>
      <c r="CN36" s="60">
        <v>7540.2876994755898</v>
      </c>
      <c r="CO36" s="60">
        <v>3.1178710563225598E-3</v>
      </c>
      <c r="CP36" s="60">
        <v>2.2160748899913401</v>
      </c>
      <c r="CQ36" s="60">
        <f t="shared" ref="CQ36:CQ85" si="13">(CP36/Q36)*100</f>
        <v>12.101965499370886</v>
      </c>
      <c r="CR36" s="60">
        <f t="shared" ref="CR36:CR85" si="14">IF(CP36&lt;CV$34,"LOW",IF(CP36&gt;CV$35,"HIGH",CQ36))</f>
        <v>12.101965499370886</v>
      </c>
      <c r="CS36" s="60">
        <f>IF(CR36&lt;11.93,"&lt;LOQ",IF(CR36&lt;3.75,"&lt;MDL",CR36))</f>
        <v>12.101965499370886</v>
      </c>
      <c r="CT36" s="60">
        <f>IF(CS36="&lt;MDL","&lt;MDL",IF(CS36="&lt;LOQ","&lt;LOQ",(CS36*0.25)))</f>
        <v>3.0254913748427215</v>
      </c>
      <c r="CU36" s="60"/>
      <c r="CV36" s="60" t="s">
        <v>51</v>
      </c>
      <c r="CW36" s="60">
        <v>6.6702333333333304</v>
      </c>
      <c r="CX36" s="60">
        <v>2418409.0885301498</v>
      </c>
      <c r="CY36" s="60">
        <v>6.702</v>
      </c>
      <c r="CZ36" s="60">
        <v>40683.658302492702</v>
      </c>
      <c r="DA36" s="60">
        <v>1.6822488178465801E-2</v>
      </c>
      <c r="DB36" s="60">
        <v>18.703216758893099</v>
      </c>
      <c r="DC36" s="60">
        <f t="shared" ref="DC36:DC85" si="15">(DB36/Q36)*100</f>
        <v>102.13810235639833</v>
      </c>
      <c r="DD36" s="60">
        <f t="shared" ref="DD36:DD85" si="16">IF(DB36&lt;DH$34,"LOW",IF(DB36&gt;DH$35,"HIGH",DC36))</f>
        <v>102.13810235639833</v>
      </c>
      <c r="DE36" s="60" t="str">
        <f>IF(DD36&lt;125.128,"&lt;LOQ",IF(DD36&lt;7.897,"&lt;MDL",DD36))</f>
        <v>&lt;LOQ</v>
      </c>
      <c r="DF36" s="60" t="str">
        <f>IF(DE36="&lt;MDL","&lt;MDL",IF(DE36="&lt;LOQ","&lt;LOQ",(DE36*0.25)))</f>
        <v>&lt;LOQ</v>
      </c>
      <c r="DG36" s="60"/>
      <c r="DH36" s="60" t="s">
        <v>51</v>
      </c>
      <c r="DI36" s="60">
        <v>6.6702333333333304</v>
      </c>
      <c r="DJ36" s="60">
        <v>2418409.0885301498</v>
      </c>
      <c r="DK36" s="60">
        <v>7.2230166666666697</v>
      </c>
      <c r="DL36" s="60">
        <v>63586.499316141199</v>
      </c>
      <c r="DM36" s="60">
        <v>2.6292697797785501E-2</v>
      </c>
      <c r="DN36" s="60">
        <v>23.9392864490618</v>
      </c>
      <c r="DO36" s="60">
        <f t="shared" ref="DO36:DO85" si="17">(DN36/Y36)*100</f>
        <v>99.110055015146628</v>
      </c>
      <c r="DP36" s="60">
        <f t="shared" ref="DP36:DP85" si="18">IF(DN36&lt;DT$34,"LOW",IF(DN36&gt;DT$35,"HIGH",DO36))</f>
        <v>99.110055015146628</v>
      </c>
      <c r="DQ36" s="60">
        <f>IF(DP36&lt;59.59,"&lt;LOQ",IF(DP36&lt;18.73,"&lt;MDL",DP36))</f>
        <v>99.110055015146628</v>
      </c>
      <c r="DR36" s="60">
        <f>IF(DQ36="&lt;MDL","&lt;MDL",IF(DQ36="&lt;LOQ","&lt;LOQ",(DQ36*0.25)))</f>
        <v>24.777513753786657</v>
      </c>
      <c r="DS36" s="60"/>
      <c r="DT36" s="60" t="s">
        <v>51</v>
      </c>
      <c r="DU36" s="60">
        <v>6.6702333333333304</v>
      </c>
      <c r="DV36" s="60">
        <v>2418409.0885301498</v>
      </c>
      <c r="DW36" s="60">
        <v>8.1993500000000008</v>
      </c>
      <c r="DX36" s="60">
        <v>249700.06356696499</v>
      </c>
      <c r="DY36" s="60">
        <v>5.54401806289491E-2</v>
      </c>
      <c r="DZ36" s="60">
        <v>62.788982482766897</v>
      </c>
      <c r="EA36" s="60">
        <f t="shared" ref="EA36:EA85" si="19">(DZ36/Y36)*100</f>
        <v>259.95008336833655</v>
      </c>
      <c r="EB36" s="60">
        <f t="shared" ref="EB36:EB85" si="20">IF(DZ36&lt;EF$34,"LOW",IF(DZ36&gt;EF$35,"HIGH",EA36))</f>
        <v>259.95008336833655</v>
      </c>
      <c r="EC36" s="60">
        <f>IF(EB36&lt;16.09,"&lt;LOQ",IF(EB36&lt;5.06,"&lt;MDL",EB36))</f>
        <v>259.95008336833655</v>
      </c>
      <c r="ED36" s="60">
        <f>IF(EC36="&lt;MDL","&lt;MDL",IF(EC36="&lt;LOQ","&lt;LOQ",(EC36*0.25)))</f>
        <v>64.987520842084137</v>
      </c>
      <c r="EE36" s="60"/>
      <c r="EF36" s="60" t="s">
        <v>51</v>
      </c>
      <c r="EG36" s="60">
        <v>8.1767166666666693</v>
      </c>
      <c r="EH36" s="60">
        <v>4503954.7262329804</v>
      </c>
      <c r="EI36" s="60">
        <v>8.2521666666666693</v>
      </c>
      <c r="EJ36" s="60">
        <v>22767.082087315001</v>
      </c>
      <c r="EK36" s="60">
        <v>5.0549091789732397E-3</v>
      </c>
      <c r="EL36" s="60">
        <v>6.4176996600180702</v>
      </c>
      <c r="EM36" s="60">
        <f t="shared" ref="EM36:EM85" si="21">(EL36/Y36)*100</f>
        <v>26.569654351581828</v>
      </c>
      <c r="EN36" s="60">
        <f t="shared" ref="EN36:EN85" si="22">IF(EL36&lt;ER$34,"LOW",IF(EL36&gt;ER$35,"HIGH",EM36))</f>
        <v>26.569654351581828</v>
      </c>
      <c r="EO36" s="60" t="str">
        <f>IF(EN36&lt;56.77,"&lt;LOQ",IF(EN36&lt;17.84,"&lt;MDL",EN36))</f>
        <v>&lt;LOQ</v>
      </c>
      <c r="EP36" s="60" t="str">
        <f>IF(EO36="&lt;MDL","&lt;MDL",IF(EO36="&lt;LOQ","&lt;LOQ",(EO36*0.25)))</f>
        <v>&lt;LOQ</v>
      </c>
      <c r="EQ36" s="60"/>
      <c r="ER36" s="60" t="s">
        <v>51</v>
      </c>
      <c r="ES36" s="60">
        <v>8.1767166666666693</v>
      </c>
      <c r="ET36" s="60">
        <v>4503954.7262329804</v>
      </c>
      <c r="EU36" s="60">
        <v>8.7539499999999997</v>
      </c>
      <c r="EV36" s="60">
        <v>18232.6192554966</v>
      </c>
      <c r="EW36" s="60">
        <v>4.0481355528069404E-3</v>
      </c>
      <c r="EX36" s="60">
        <v>0</v>
      </c>
      <c r="EY36" s="60">
        <v>0</v>
      </c>
      <c r="EZ36" s="60" t="s">
        <v>51</v>
      </c>
      <c r="FA36" s="60">
        <v>8.1767166666666693</v>
      </c>
      <c r="FB36" s="60">
        <v>4503954.7262329804</v>
      </c>
      <c r="FC36" s="60">
        <v>9.4368333333333307</v>
      </c>
      <c r="FD36" s="60">
        <v>41966.6880090423</v>
      </c>
      <c r="FE36" s="60">
        <v>7.4195718769253299E-3</v>
      </c>
      <c r="FF36" s="60">
        <v>9.4934737814177499</v>
      </c>
      <c r="FG36" s="60">
        <f t="shared" ref="FG36:FG85" si="23">(FF36/AG36)*100</f>
        <v>34.614021562992008</v>
      </c>
      <c r="FH36" s="60">
        <f t="shared" ref="FH36:FH85" si="24">IF(FF36&lt;FL$34,"LOW",IF(FF36&gt;FL$35,"HIGH",FG36))</f>
        <v>34.614021562992008</v>
      </c>
      <c r="FI36" s="60">
        <f>IF(FH36&lt;12.39,"&lt;LOQ",IF(FH36&lt;3.9,"&lt;MDL",FH36))</f>
        <v>34.614021562992008</v>
      </c>
      <c r="FJ36" s="60">
        <f>IF(FI36="&lt;MDL","&lt;MDL",IF(FI36="&lt;LOQ","&lt;LOQ",(FI36*0.25)))</f>
        <v>8.653505390748002</v>
      </c>
      <c r="FK36" s="60"/>
      <c r="FL36" s="60" t="s">
        <v>51</v>
      </c>
      <c r="FM36" s="60">
        <v>11.362966666666701</v>
      </c>
      <c r="FN36" s="60">
        <v>5656214.2270711903</v>
      </c>
      <c r="FO36" s="60">
        <v>9.6971500000000006</v>
      </c>
      <c r="FP36" s="60">
        <v>38974.807884669397</v>
      </c>
      <c r="FQ36" s="60">
        <v>6.8906173493451196E-3</v>
      </c>
      <c r="FR36" s="60">
        <v>8.5033456193176296</v>
      </c>
      <c r="FS36" s="60">
        <f t="shared" ref="FS36:FS85" si="25">(FR36/Y36)*100</f>
        <v>35.20435138852708</v>
      </c>
      <c r="FT36" s="60">
        <f t="shared" ref="FT36:FT85" si="26">IF(FR36&lt;FX$34,"LOW",IF(FR36&gt;FX$35,"HIGH",FS36))</f>
        <v>35.20435138852708</v>
      </c>
      <c r="FU36" s="60">
        <f>IF(FT36&lt;17.42,"&lt;LOQ",IF(FT36&lt;5.48,"&lt;MDL",FT36))</f>
        <v>35.20435138852708</v>
      </c>
      <c r="FV36" s="60">
        <f>IF(FU36="&lt;MDL","&lt;MDL",IF(FU36="&lt;LOQ","&lt;LOQ",(FU36*0.25)))</f>
        <v>8.8010878471317699</v>
      </c>
      <c r="FW36" s="60"/>
      <c r="FX36" s="60" t="s">
        <v>51</v>
      </c>
      <c r="FY36" s="60">
        <v>11.362966666666701</v>
      </c>
      <c r="FZ36" s="60">
        <v>5656214.2270711903</v>
      </c>
      <c r="GA36" s="60">
        <v>10.0253833333333</v>
      </c>
      <c r="GB36" s="60">
        <v>60034.848954154302</v>
      </c>
      <c r="GC36" s="60">
        <v>1.3329363326963601E-2</v>
      </c>
      <c r="GD36" s="60">
        <v>69632.604190159997</v>
      </c>
      <c r="GE36" s="60">
        <v>69632.604190159997</v>
      </c>
      <c r="GF36" s="60"/>
      <c r="GG36" s="60" t="s">
        <v>51</v>
      </c>
      <c r="GH36" s="60">
        <v>8.1767166666666693</v>
      </c>
      <c r="GI36" s="60">
        <v>4503954.7262329804</v>
      </c>
      <c r="GJ36" s="60" t="s">
        <v>51</v>
      </c>
      <c r="GK36" s="60" t="s">
        <v>51</v>
      </c>
      <c r="GL36" s="60" t="s">
        <v>51</v>
      </c>
      <c r="GM36" s="60" t="s">
        <v>51</v>
      </c>
      <c r="GN36" s="60" t="s">
        <v>51</v>
      </c>
      <c r="GO36" s="60" t="s">
        <v>51</v>
      </c>
      <c r="GP36" s="60">
        <v>8.1767166666666693</v>
      </c>
      <c r="GQ36" s="60">
        <v>4503954.7262329804</v>
      </c>
      <c r="GR36" s="60">
        <v>11.356299999999999</v>
      </c>
      <c r="GS36" s="60">
        <v>21064.995225490398</v>
      </c>
      <c r="GT36" s="60">
        <v>3.7242216047389601E-3</v>
      </c>
      <c r="GU36" s="60">
        <v>3.3039652453120398</v>
      </c>
      <c r="GV36" s="60">
        <f t="shared" ref="GV36:GV85" si="27">(GU36/AG36)*100</f>
        <v>12.04654132699655</v>
      </c>
      <c r="GW36" s="60" t="str">
        <f t="shared" ref="GW36:GW85" si="28">IF(GU36&lt;HA$34,"LOW",IF(GU36&gt;HA$35,"HIGH",GV36))</f>
        <v>LOW</v>
      </c>
      <c r="GX36" s="60" t="str">
        <f>IF(GW36&lt;13.381,"&lt;LOQ",IF(GW36&lt;4.21,"&lt;MDL",GW36))</f>
        <v>LOW</v>
      </c>
      <c r="GY36" s="60" t="e">
        <f>IF(GX36="&lt;MDL","&lt;MDL",IF(GX36="&lt;LOQ","&lt;LOQ",(GX36*0.25)))</f>
        <v>#VALUE!</v>
      </c>
      <c r="GZ36" s="60"/>
      <c r="HA36" s="60" t="s">
        <v>51</v>
      </c>
      <c r="HB36" s="60">
        <v>11.362966666666701</v>
      </c>
      <c r="HC36" s="60">
        <v>5656214.2270711903</v>
      </c>
      <c r="HD36" s="60">
        <v>11.40305</v>
      </c>
      <c r="HE36" s="60">
        <v>25338.1041034187</v>
      </c>
      <c r="HF36" s="60">
        <v>4.4796931456641299E-3</v>
      </c>
      <c r="HG36" s="60">
        <v>5.6834080560793803</v>
      </c>
      <c r="HH36" s="60">
        <f t="shared" ref="HH36:HH70" si="29">(HG36/AG36)*100</f>
        <v>20.722194376254471</v>
      </c>
      <c r="HI36" s="60">
        <f t="shared" ref="HI36:HI85" si="30">IF(HG36&lt;HM$34,"LOW",IF(HG36&gt;HM$35,"HIGH",HH36))</f>
        <v>20.722194376254471</v>
      </c>
      <c r="HJ36" s="60">
        <f>IF(HI36&lt;19.57,"&lt;LOQ",IF(HI36&lt;6.15,"&lt;MDL",HI36))</f>
        <v>20.722194376254471</v>
      </c>
      <c r="HK36" s="60">
        <f>IF(HJ36="&lt;MDL","&lt;MDL",IF(HJ36="&lt;LOQ","&lt;LOQ",(HJ36*0.25)))</f>
        <v>5.1805485940636178</v>
      </c>
      <c r="HL36" s="60"/>
      <c r="HM36" s="60" t="s">
        <v>51</v>
      </c>
      <c r="HN36" s="60">
        <v>11.362966666666701</v>
      </c>
      <c r="HO36" s="60">
        <v>5656214.2270711903</v>
      </c>
      <c r="HP36" s="60">
        <v>13.220133333333299</v>
      </c>
      <c r="HQ36" s="60">
        <v>51799.872647506003</v>
      </c>
      <c r="HR36" s="60">
        <v>9.26817022383725E-3</v>
      </c>
      <c r="HS36" s="60">
        <v>6.2495179824520601</v>
      </c>
      <c r="HT36" s="60">
        <f t="shared" ref="HT36:HT85" si="31">(HS36/AW36)*100</f>
        <v>42.569286262547109</v>
      </c>
      <c r="HU36" s="60">
        <f t="shared" ref="HU36:HU85" si="32">IF(HS36&lt;HY$34,"LOW",IF(HS36&gt;HY$35,"HIGH",HT36))</f>
        <v>42.569286262547109</v>
      </c>
      <c r="HV36" s="60">
        <f>IF(HU36&lt;26.06,"&lt;LOQ",IF(HU36&lt;8.19,"&lt;MDL",HU36))</f>
        <v>42.569286262547109</v>
      </c>
      <c r="HW36" s="60">
        <f>IF(HV36="&lt;MDL","&lt;MDL",IF(HV36="&lt;LOQ","&lt;LOQ",(HV36*0.25)))</f>
        <v>10.642321565636777</v>
      </c>
      <c r="HX36" s="60"/>
      <c r="HY36" s="60" t="s">
        <v>51</v>
      </c>
      <c r="HZ36" s="60">
        <v>13.91155</v>
      </c>
      <c r="IA36" s="60">
        <v>5589007.4735873397</v>
      </c>
      <c r="IB36" s="60">
        <v>13.811349999999999</v>
      </c>
      <c r="IC36" s="60">
        <v>14739.977830826199</v>
      </c>
      <c r="ID36" s="60">
        <v>2.6373158204716601E-3</v>
      </c>
      <c r="IE36" s="60">
        <v>4.8104191732043002</v>
      </c>
      <c r="IF36" s="60">
        <f t="shared" ref="IF36:IF85" si="33">(IE36/AW36)*100</f>
        <v>32.766704792588349</v>
      </c>
      <c r="IG36" s="60">
        <f t="shared" ref="IG36:IG85" si="34">IF(IE36&lt;IK$34,"LOW",IF(IE36&gt;IK$35,"HIGH",IF36))</f>
        <v>32.766704792588349</v>
      </c>
      <c r="IH36" s="60">
        <f>IF(IG36&lt;18.87,"&lt;LOQ",IF(IG36&lt;5.93,"&lt;MDL",IG36))</f>
        <v>32.766704792588349</v>
      </c>
      <c r="II36" s="60">
        <f>IF(IH36="&lt;MDL","&lt;MDL",IF(IH36="&lt;LOQ","&lt;LOQ",(IH36*0.25)))</f>
        <v>8.1916761981470874</v>
      </c>
      <c r="IJ36" s="60"/>
      <c r="IK36" s="60" t="s">
        <v>51</v>
      </c>
      <c r="IL36" s="60">
        <v>13.91155</v>
      </c>
      <c r="IM36" s="60">
        <v>5589007.4735873397</v>
      </c>
      <c r="IN36" s="60">
        <v>15.625083333333301</v>
      </c>
      <c r="IO36" s="60">
        <v>26546.849756257201</v>
      </c>
      <c r="IP36" s="60">
        <v>4.7498325743368496E-3</v>
      </c>
      <c r="IQ36" s="60">
        <v>6.2841199723555796</v>
      </c>
      <c r="IR36" s="60">
        <f t="shared" ref="IR36:IR85" si="35">(IQ36/AW36)*100</f>
        <v>42.804981562183436</v>
      </c>
      <c r="IS36" s="60">
        <f t="shared" ref="IS36:IS85" si="36">IF(IQ36&lt;IW$34,"LOW",IF(IQ36&gt;IW$35,"HIGH",IR36))</f>
        <v>42.804981562183436</v>
      </c>
      <c r="IT36" s="60">
        <f>IF(IS36&lt;22.673,"&lt;LOQ",IF(IS36&lt;7.126,"&lt;MDL",IS36))</f>
        <v>42.804981562183436</v>
      </c>
      <c r="IU36" s="60">
        <f>IF(IT36="&lt;MDL","&lt;MDL",IF(IT36="&lt;LOQ","&lt;LOQ",(IT36*0.25)))</f>
        <v>10.701245390545859</v>
      </c>
      <c r="IV36" s="60"/>
      <c r="IW36" s="60" t="s">
        <v>51</v>
      </c>
      <c r="IX36" s="60">
        <v>13.91155</v>
      </c>
      <c r="IY36" s="60">
        <v>5589007.4735873397</v>
      </c>
      <c r="IZ36" s="60">
        <v>15.6785333333333</v>
      </c>
      <c r="JA36" s="60">
        <v>9361.9504257427398</v>
      </c>
      <c r="JB36" s="60">
        <v>1.67506493236691E-3</v>
      </c>
      <c r="JC36" s="60">
        <v>2.7982643563010798</v>
      </c>
      <c r="JD36" s="60">
        <f t="shared" ref="JD36:JD85" si="37">(JC36/AW36)*100</f>
        <v>19.060688641290191</v>
      </c>
      <c r="JE36" s="60">
        <f t="shared" ref="JE36:JE85" si="38">IF(JC36&lt;JI$34,"LOW",IF(JC36&gt;JI$35,"HIGH",JD36))</f>
        <v>19.060688641290191</v>
      </c>
      <c r="JF36" s="60" t="str">
        <f>IF(JE36&lt;201.126,"&lt;LOQ",IF(JE36&lt;63.21,"&lt;MDL",JE36))</f>
        <v>&lt;LOQ</v>
      </c>
      <c r="JG36" s="60" t="str">
        <f>IF(JF36="&lt;MDL","&lt;MDL",IF(JF36="&lt;LOQ","&lt;LOQ",(JF36*0.25)))</f>
        <v>&lt;LOQ</v>
      </c>
      <c r="JH36" s="60"/>
      <c r="JI36" s="60" t="s">
        <v>51</v>
      </c>
      <c r="JJ36" s="60">
        <v>13.91155</v>
      </c>
      <c r="JK36" s="60">
        <v>5589007.4735873397</v>
      </c>
      <c r="JL36" s="60">
        <v>16.039266666666698</v>
      </c>
      <c r="JM36" s="60">
        <v>29949.3599373754</v>
      </c>
      <c r="JN36" s="60">
        <v>5.3586186955216697E-3</v>
      </c>
      <c r="JO36" s="60">
        <v>7.2093606738848299</v>
      </c>
      <c r="JP36" s="60">
        <f t="shared" ref="JP36:JP85" si="39">(JO36/AW36)*100</f>
        <v>49.107361425038839</v>
      </c>
      <c r="JQ36" s="60">
        <f t="shared" ref="JQ36:JQ85" si="40">IF(JO36&lt;JU$34,"LOW",IF(JO36&gt;JU$35,"HIGH",JP36))</f>
        <v>49.107361425038839</v>
      </c>
      <c r="JR36" s="60">
        <f>IF(JQ36&lt;25.511,"&lt;LOQ",IF(JQ36&lt;8.018,"&lt;MDL",JQ36))</f>
        <v>49.107361425038839</v>
      </c>
      <c r="JS36" s="60">
        <f>IF(JR36="&lt;MDL","&lt;MDL",IF(JR36="&lt;LOQ","&lt;LOQ",(JR36*0.25)))</f>
        <v>12.27684035625971</v>
      </c>
      <c r="JT36" s="60"/>
      <c r="JU36" s="60" t="s">
        <v>51</v>
      </c>
      <c r="JV36" s="60">
        <v>13.91155</v>
      </c>
      <c r="JW36" s="60">
        <v>5589007.4735873397</v>
      </c>
    </row>
    <row r="37" spans="1:283" s="61" customFormat="1" x14ac:dyDescent="0.2">
      <c r="A37" s="58"/>
      <c r="B37" s="58"/>
      <c r="C37" s="58" t="s">
        <v>98</v>
      </c>
      <c r="D37" s="58" t="s">
        <v>32</v>
      </c>
      <c r="E37" s="58" t="s">
        <v>97</v>
      </c>
      <c r="F37" s="58" t="s">
        <v>51</v>
      </c>
      <c r="G37" s="59">
        <v>42564.809027777803</v>
      </c>
      <c r="H37" s="60">
        <v>4.2620666666666702</v>
      </c>
      <c r="I37" s="60">
        <v>64538.768730769501</v>
      </c>
      <c r="J37" s="60">
        <v>4.9953430138401603E-2</v>
      </c>
      <c r="K37" s="61">
        <f t="shared" si="1"/>
        <v>7.269923417428179E-3</v>
      </c>
      <c r="L37" s="60">
        <v>4.9291999999999998</v>
      </c>
      <c r="M37" s="60">
        <v>1291978.7200189801</v>
      </c>
      <c r="N37" s="60">
        <v>5.9966333333333299</v>
      </c>
      <c r="O37" s="60">
        <v>359839.113494889</v>
      </c>
      <c r="P37" s="60">
        <v>0.19594975133558901</v>
      </c>
      <c r="Q37" s="61">
        <f t="shared" si="2"/>
        <v>24.156990450929488</v>
      </c>
      <c r="R37" s="60"/>
      <c r="S37" s="60" t="s">
        <v>51</v>
      </c>
      <c r="T37" s="60">
        <v>8.1841500000000007</v>
      </c>
      <c r="U37" s="60">
        <v>1836384.63964477</v>
      </c>
      <c r="V37" s="60">
        <v>8.2407500000000002</v>
      </c>
      <c r="W37" s="60">
        <v>530320.08406913094</v>
      </c>
      <c r="X37" s="60">
        <v>0.28878486163536798</v>
      </c>
      <c r="Y37" s="61">
        <f t="shared" si="3"/>
        <v>28.875674761315974</v>
      </c>
      <c r="Z37" s="60"/>
      <c r="AA37" s="60" t="s">
        <v>51</v>
      </c>
      <c r="AB37" s="60">
        <v>8.1841500000000007</v>
      </c>
      <c r="AC37" s="60">
        <v>1836384.63964477</v>
      </c>
      <c r="AD37" s="60">
        <v>9.6857333333333298</v>
      </c>
      <c r="AE37" s="60">
        <v>542432.13208683301</v>
      </c>
      <c r="AF37" s="60">
        <v>0.295380455911328</v>
      </c>
      <c r="AG37" s="61">
        <f t="shared" si="4"/>
        <v>29.347366234974665</v>
      </c>
      <c r="AH37" s="60"/>
      <c r="AI37" s="60" t="s">
        <v>51</v>
      </c>
      <c r="AJ37" s="60">
        <v>8.1841500000000007</v>
      </c>
      <c r="AK37" s="60">
        <v>1836384.63964477</v>
      </c>
      <c r="AL37" s="60">
        <v>11.3762333333333</v>
      </c>
      <c r="AM37" s="60">
        <v>2196381.3309288402</v>
      </c>
      <c r="AN37" s="60">
        <v>0.99734321371523704</v>
      </c>
      <c r="AO37" s="61">
        <f t="shared" si="5"/>
        <v>100.26130028273205</v>
      </c>
      <c r="AP37" s="60"/>
      <c r="AQ37" s="60" t="s">
        <v>51</v>
      </c>
      <c r="AR37" s="60">
        <v>11.3762333333333</v>
      </c>
      <c r="AS37" s="60">
        <v>2202232.19121031</v>
      </c>
      <c r="AT37" s="60">
        <v>9.8932333333333293</v>
      </c>
      <c r="AU37" s="60">
        <v>594534.62305598496</v>
      </c>
      <c r="AV37" s="60">
        <v>0.26996909110171402</v>
      </c>
      <c r="AW37" s="61">
        <f t="shared" si="6"/>
        <v>27.476381745864881</v>
      </c>
      <c r="AX37" s="60"/>
      <c r="AY37" s="60"/>
      <c r="AZ37" s="60" t="s">
        <v>51</v>
      </c>
      <c r="BA37" s="60">
        <v>11.3762333333333</v>
      </c>
      <c r="BB37" s="60">
        <v>2202232.19121031</v>
      </c>
      <c r="BC37" s="60">
        <v>4.9482666666666697</v>
      </c>
      <c r="BD37" s="60">
        <v>4034.8636736438302</v>
      </c>
      <c r="BE37" s="60">
        <v>3.1230109375056602E-3</v>
      </c>
      <c r="BF37" s="60">
        <v>3.0427498838662901</v>
      </c>
      <c r="BG37" s="60">
        <f t="shared" si="7"/>
        <v>12.595732444598513</v>
      </c>
      <c r="BH37" s="60">
        <f t="shared" si="8"/>
        <v>12.595732444598513</v>
      </c>
      <c r="BI37" s="60" t="str">
        <f>IF(BH37&lt;184.86,"&lt;LOQ",IF(BH37&lt;58.1085,"&lt;MDL",BH37))</f>
        <v>&lt;LOQ</v>
      </c>
      <c r="BJ37" s="60" t="str">
        <f>IF(BI37="&lt;MDL","&lt;MDL",IF(BI37="&lt;LOQ","&lt;LOQ",(BI37*0.25)))</f>
        <v>&lt;LOQ</v>
      </c>
      <c r="BK37" s="60"/>
      <c r="BL37" s="60" t="s">
        <v>51</v>
      </c>
      <c r="BM37" s="60">
        <v>4.9291999999999998</v>
      </c>
      <c r="BN37" s="60">
        <v>1291978.7200189801</v>
      </c>
      <c r="BO37" s="60">
        <v>5.6408166666666704</v>
      </c>
      <c r="BP37" s="60">
        <v>3308.5601221757802</v>
      </c>
      <c r="BQ37" s="60">
        <v>2.56084722674626E-3</v>
      </c>
      <c r="BR37" s="60">
        <v>4.0997428756726304</v>
      </c>
      <c r="BS37" s="60">
        <f t="shared" si="9"/>
        <v>16.971248483955435</v>
      </c>
      <c r="BT37" s="60">
        <f t="shared" si="10"/>
        <v>16.971248483955435</v>
      </c>
      <c r="BU37" s="60">
        <f>IF(BT37&lt;16.03,"&lt;LOQ",IF(BT37&lt;5.038,"&lt;MDL",BT37))</f>
        <v>16.971248483955435</v>
      </c>
      <c r="BV37" s="60">
        <f>IF(BU37="&lt;MDL","&lt;MDL",IF(BU37="&lt;LOQ","&lt;LOQ",(BU37*0.25)))</f>
        <v>4.2428121209888587</v>
      </c>
      <c r="BW37" s="60"/>
      <c r="BX37" s="60" t="s">
        <v>51</v>
      </c>
      <c r="BY37" s="60">
        <v>4.9291999999999998</v>
      </c>
      <c r="BZ37" s="60">
        <v>1291978.7200189801</v>
      </c>
      <c r="CA37" s="60">
        <v>5.7234166666666697</v>
      </c>
      <c r="CB37" s="60">
        <v>1307.4719536330799</v>
      </c>
      <c r="CC37" s="60">
        <v>1.0119918643968699E-3</v>
      </c>
      <c r="CD37" s="60">
        <v>1.61993709538366</v>
      </c>
      <c r="CE37" s="60">
        <f t="shared" si="11"/>
        <v>6.7058729798079195</v>
      </c>
      <c r="CF37" s="60">
        <f t="shared" si="12"/>
        <v>6.7058729798079195</v>
      </c>
      <c r="CG37" s="60" t="str">
        <f>IF(CF37&lt;265.875,"&lt;LOQ",IF(CF37&lt;83.56,"&lt;MDL",CF37))</f>
        <v>&lt;LOQ</v>
      </c>
      <c r="CH37" s="60" t="str">
        <f>IF(CG37="&lt;MDL","&lt;MDL",IF(CG37="&lt;LOQ","&lt;LOQ",(CG37*0.25)))</f>
        <v>&lt;LOQ</v>
      </c>
      <c r="CI37" s="60"/>
      <c r="CJ37" s="60" t="s">
        <v>51</v>
      </c>
      <c r="CK37" s="60">
        <v>4.9291999999999998</v>
      </c>
      <c r="CL37" s="60">
        <v>1291978.7200189801</v>
      </c>
      <c r="CM37" s="60">
        <v>6.5303500000000003</v>
      </c>
      <c r="CN37" s="60">
        <v>1194.36849999998</v>
      </c>
      <c r="CO37" s="60">
        <v>1.2380301519576301E-3</v>
      </c>
      <c r="CP37" s="60">
        <v>0.799278454705173</v>
      </c>
      <c r="CQ37" s="60">
        <f t="shared" si="13"/>
        <v>3.3086839038528457</v>
      </c>
      <c r="CR37" s="60" t="str">
        <f t="shared" si="14"/>
        <v>LOW</v>
      </c>
      <c r="CS37" s="60" t="str">
        <f>IF(CR37&lt;11.93,"&lt;LOQ",IF(CR37&lt;3.75,"&lt;MDL",CR37))</f>
        <v>LOW</v>
      </c>
      <c r="CT37" s="60" t="e">
        <f>IF(CS37="&lt;MDL","&lt;MDL",IF(CS37="&lt;LOQ","&lt;LOQ",(CS37*0.25)))</f>
        <v>#VALUE!</v>
      </c>
      <c r="CU37" s="60"/>
      <c r="CV37" s="60" t="s">
        <v>51</v>
      </c>
      <c r="CW37" s="60">
        <v>6.67648333333333</v>
      </c>
      <c r="CX37" s="60">
        <v>964732.96559974004</v>
      </c>
      <c r="CY37" s="60">
        <v>6.7019000000000002</v>
      </c>
      <c r="CZ37" s="60">
        <v>0</v>
      </c>
      <c r="DA37" s="60">
        <v>0</v>
      </c>
      <c r="DB37" s="60">
        <v>0</v>
      </c>
      <c r="DC37" s="60">
        <f t="shared" si="15"/>
        <v>0</v>
      </c>
      <c r="DD37" s="60" t="str">
        <f t="shared" si="16"/>
        <v>LOW</v>
      </c>
      <c r="DE37" s="60" t="str">
        <f>IF(DD37&lt;125.128,"&lt;LOQ",IF(DD37&lt;7.897,"&lt;MDL",DD37))</f>
        <v>LOW</v>
      </c>
      <c r="DF37" s="60" t="e">
        <f>IF(DE37="&lt;MDL","&lt;MDL",IF(DE37="&lt;LOQ","&lt;LOQ",(DE37*0.25)))</f>
        <v>#VALUE!</v>
      </c>
      <c r="DG37" s="60"/>
      <c r="DH37" s="60" t="s">
        <v>51</v>
      </c>
      <c r="DI37" s="60">
        <v>6.67648333333333</v>
      </c>
      <c r="DJ37" s="60">
        <v>964732.96559974004</v>
      </c>
      <c r="DK37" s="60">
        <v>7.2292500000000004</v>
      </c>
      <c r="DL37" s="60">
        <v>1324.84056030593</v>
      </c>
      <c r="DM37" s="60">
        <v>1.3732717835368299E-3</v>
      </c>
      <c r="DN37" s="60">
        <v>1.0441147498045</v>
      </c>
      <c r="DO37" s="60">
        <f t="shared" si="17"/>
        <v>3.6158973199243634</v>
      </c>
      <c r="DP37" s="60" t="str">
        <f t="shared" si="18"/>
        <v>LOW</v>
      </c>
      <c r="DQ37" s="60" t="str">
        <f>IF(DP37&lt;59.59,"&lt;LOQ",IF(DP37&lt;18.73,"&lt;MDL",DP37))</f>
        <v>LOW</v>
      </c>
      <c r="DR37" s="60" t="e">
        <f>IF(DQ37="&lt;MDL","&lt;MDL",IF(DQ37="&lt;LOQ","&lt;LOQ",(DQ37*0.25)))</f>
        <v>#VALUE!</v>
      </c>
      <c r="DS37" s="60"/>
      <c r="DT37" s="60" t="s">
        <v>51</v>
      </c>
      <c r="DU37" s="60">
        <v>6.67648333333333</v>
      </c>
      <c r="DV37" s="60">
        <v>964732.96559974004</v>
      </c>
      <c r="DW37" s="60">
        <v>8.2067833333333304</v>
      </c>
      <c r="DX37" s="60">
        <v>14449.2325000002</v>
      </c>
      <c r="DY37" s="60">
        <v>7.8683039424655796E-3</v>
      </c>
      <c r="DZ37" s="60">
        <v>8.4340560354005802</v>
      </c>
      <c r="EA37" s="60">
        <f t="shared" si="19"/>
        <v>29.208169523710925</v>
      </c>
      <c r="EB37" s="60">
        <f t="shared" si="20"/>
        <v>29.208169523710925</v>
      </c>
      <c r="EC37" s="60">
        <f>IF(EB37&lt;16.09,"&lt;LOQ",IF(EB37&lt;5.06,"&lt;MDL",EB37))</f>
        <v>29.208169523710925</v>
      </c>
      <c r="ED37" s="60">
        <f>IF(EC37="&lt;MDL","&lt;MDL",IF(EC37="&lt;LOQ","&lt;LOQ",(EC37*0.25)))</f>
        <v>7.3020423809277313</v>
      </c>
      <c r="EE37" s="60"/>
      <c r="EF37" s="60" t="s">
        <v>51</v>
      </c>
      <c r="EG37" s="60">
        <v>8.1841500000000007</v>
      </c>
      <c r="EH37" s="60">
        <v>1836384.63964477</v>
      </c>
      <c r="EI37" s="60">
        <v>8.26338333333333</v>
      </c>
      <c r="EJ37" s="60">
        <v>5646.4114188622298</v>
      </c>
      <c r="EK37" s="60">
        <v>3.0747433282574499E-3</v>
      </c>
      <c r="EL37" s="60">
        <v>3.67693809737569</v>
      </c>
      <c r="EM37" s="60">
        <f t="shared" si="21"/>
        <v>12.733687187464767</v>
      </c>
      <c r="EN37" s="60">
        <f t="shared" si="22"/>
        <v>12.733687187464767</v>
      </c>
      <c r="EO37" s="60" t="str">
        <f>IF(EN37&lt;56.77,"&lt;LOQ",IF(EN37&lt;17.84,"&lt;MDL",EN37))</f>
        <v>&lt;LOQ</v>
      </c>
      <c r="EP37" s="60" t="str">
        <f>IF(EO37="&lt;MDL","&lt;MDL",IF(EO37="&lt;LOQ","&lt;LOQ",(EO37*0.25)))</f>
        <v>&lt;LOQ</v>
      </c>
      <c r="EQ37" s="60"/>
      <c r="ER37" s="60" t="s">
        <v>51</v>
      </c>
      <c r="ES37" s="60">
        <v>8.1841500000000007</v>
      </c>
      <c r="ET37" s="60">
        <v>1836384.63964477</v>
      </c>
      <c r="EU37" s="60">
        <v>8.6632999999999996</v>
      </c>
      <c r="EV37" s="60">
        <v>317.132437877141</v>
      </c>
      <c r="EW37" s="60">
        <v>1.7269390683777799E-4</v>
      </c>
      <c r="EX37" s="60">
        <v>4198.0783401972503</v>
      </c>
      <c r="EY37" s="60">
        <v>4198.0783401972503</v>
      </c>
      <c r="EZ37" s="60" t="s">
        <v>51</v>
      </c>
      <c r="FA37" s="60">
        <v>8.1841500000000007</v>
      </c>
      <c r="FB37" s="60">
        <v>1836384.63964477</v>
      </c>
      <c r="FC37" s="60">
        <v>9.4442666666666693</v>
      </c>
      <c r="FD37" s="60">
        <v>23476.037926118701</v>
      </c>
      <c r="FE37" s="60">
        <v>1.06601102371574E-2</v>
      </c>
      <c r="FF37" s="60">
        <v>13.5322667633696</v>
      </c>
      <c r="FG37" s="60">
        <f t="shared" si="23"/>
        <v>46.110668517989694</v>
      </c>
      <c r="FH37" s="60">
        <f t="shared" si="24"/>
        <v>46.110668517989694</v>
      </c>
      <c r="FI37" s="60">
        <f>IF(FH37&lt;12.39,"&lt;LOQ",IF(FH37&lt;3.9,"&lt;MDL",FH37))</f>
        <v>46.110668517989694</v>
      </c>
      <c r="FJ37" s="60">
        <f>IF(FI37="&lt;MDL","&lt;MDL",IF(FI37="&lt;LOQ","&lt;LOQ",(FI37*0.25)))</f>
        <v>11.527667129497424</v>
      </c>
      <c r="FK37" s="60"/>
      <c r="FL37" s="60" t="s">
        <v>51</v>
      </c>
      <c r="FM37" s="60">
        <v>11.3762333333333</v>
      </c>
      <c r="FN37" s="60">
        <v>2202232.19121031</v>
      </c>
      <c r="FO37" s="60">
        <v>9.7083666666666701</v>
      </c>
      <c r="FP37" s="60">
        <v>24621.945000000102</v>
      </c>
      <c r="FQ37" s="60">
        <v>1.1180449136232199E-2</v>
      </c>
      <c r="FR37" s="60">
        <v>13.6198067361548</v>
      </c>
      <c r="FS37" s="60">
        <f t="shared" si="25"/>
        <v>47.167059640112434</v>
      </c>
      <c r="FT37" s="60">
        <f t="shared" si="26"/>
        <v>47.167059640112434</v>
      </c>
      <c r="FU37" s="60">
        <f>IF(FT37&lt;17.42,"&lt;LOQ",IF(FT37&lt;5.48,"&lt;MDL",FT37))</f>
        <v>47.167059640112434</v>
      </c>
      <c r="FV37" s="60">
        <f>IF(FU37="&lt;MDL","&lt;MDL",IF(FU37="&lt;LOQ","&lt;LOQ",(FU37*0.25)))</f>
        <v>11.791764910028109</v>
      </c>
      <c r="FW37" s="60"/>
      <c r="FX37" s="60" t="s">
        <v>51</v>
      </c>
      <c r="FY37" s="60">
        <v>11.3762333333333</v>
      </c>
      <c r="FZ37" s="60">
        <v>2202232.19121031</v>
      </c>
      <c r="GA37" s="60">
        <v>10.0366</v>
      </c>
      <c r="GB37" s="60">
        <v>3221.20235970873</v>
      </c>
      <c r="GC37" s="60">
        <v>1.75410003447417E-3</v>
      </c>
      <c r="GD37" s="60">
        <v>9083.2128743738795</v>
      </c>
      <c r="GE37" s="60">
        <v>9083.2128743738795</v>
      </c>
      <c r="GF37" s="60"/>
      <c r="GG37" s="60" t="s">
        <v>51</v>
      </c>
      <c r="GH37" s="60">
        <v>8.1841500000000007</v>
      </c>
      <c r="GI37" s="60">
        <v>1836384.63964477</v>
      </c>
      <c r="GJ37" s="60" t="s">
        <v>51</v>
      </c>
      <c r="GK37" s="60" t="s">
        <v>51</v>
      </c>
      <c r="GL37" s="60" t="s">
        <v>51</v>
      </c>
      <c r="GM37" s="60" t="s">
        <v>51</v>
      </c>
      <c r="GN37" s="60" t="s">
        <v>51</v>
      </c>
      <c r="GO37" s="60" t="s">
        <v>51</v>
      </c>
      <c r="GP37" s="60">
        <v>8.1841500000000007</v>
      </c>
      <c r="GQ37" s="60">
        <v>1836384.63964477</v>
      </c>
      <c r="GR37" s="60">
        <v>11.362866666666701</v>
      </c>
      <c r="GS37" s="60">
        <v>12156.577824268001</v>
      </c>
      <c r="GT37" s="60">
        <v>5.5201163041699603E-3</v>
      </c>
      <c r="GU37" s="60">
        <v>5.4918321394748402</v>
      </c>
      <c r="GV37" s="60">
        <f t="shared" si="27"/>
        <v>18.71320273002884</v>
      </c>
      <c r="GW37" s="60">
        <f t="shared" si="28"/>
        <v>18.71320273002884</v>
      </c>
      <c r="GX37" s="60">
        <f>IF(GW37&lt;13.381,"&lt;LOQ",IF(GW37&lt;4.21,"&lt;MDL",GW37))</f>
        <v>18.71320273002884</v>
      </c>
      <c r="GY37" s="60">
        <f>IF(GX37="&lt;MDL","&lt;MDL",IF(GX37="&lt;LOQ","&lt;LOQ",(GX37*0.25)))</f>
        <v>4.67830068250721</v>
      </c>
      <c r="GZ37" s="60"/>
      <c r="HA37" s="60" t="s">
        <v>51</v>
      </c>
      <c r="HB37" s="60">
        <v>11.3762333333333</v>
      </c>
      <c r="HC37" s="60">
        <v>2202232.19121031</v>
      </c>
      <c r="HD37" s="60">
        <v>11.416316666666701</v>
      </c>
      <c r="HE37" s="60">
        <v>21960.583000000199</v>
      </c>
      <c r="HF37" s="60">
        <v>9.9719653030460095E-3</v>
      </c>
      <c r="HG37" s="60">
        <v>12.2705541333974</v>
      </c>
      <c r="HH37" s="60">
        <f t="shared" si="29"/>
        <v>41.811432191737843</v>
      </c>
      <c r="HI37" s="60">
        <f t="shared" si="30"/>
        <v>41.811432191737843</v>
      </c>
      <c r="HJ37" s="60">
        <f>IF(HI37&lt;19.57,"&lt;LOQ",IF(HI37&lt;6.15,"&lt;MDL",HI37))</f>
        <v>41.811432191737843</v>
      </c>
      <c r="HK37" s="60">
        <f>IF(HJ37="&lt;MDL","&lt;MDL",IF(HJ37="&lt;LOQ","&lt;LOQ",(HJ37*0.25)))</f>
        <v>10.452858047934461</v>
      </c>
      <c r="HL37" s="60"/>
      <c r="HM37" s="60" t="s">
        <v>51</v>
      </c>
      <c r="HN37" s="60">
        <v>11.3762333333333</v>
      </c>
      <c r="HO37" s="60">
        <v>2202232.19121031</v>
      </c>
      <c r="HP37" s="60">
        <v>13.2367333333333</v>
      </c>
      <c r="HQ37" s="60">
        <v>50430.530518643398</v>
      </c>
      <c r="HR37" s="60">
        <v>2.3682092117636399E-2</v>
      </c>
      <c r="HS37" s="60">
        <v>16.605788413144701</v>
      </c>
      <c r="HT37" s="60">
        <f t="shared" si="31"/>
        <v>60.43659083912614</v>
      </c>
      <c r="HU37" s="60">
        <f t="shared" si="32"/>
        <v>60.43659083912614</v>
      </c>
      <c r="HV37" s="60">
        <f>IF(HU37&lt;26.06,"&lt;LOQ",IF(HU37&lt;8.19,"&lt;MDL",HU37))</f>
        <v>60.43659083912614</v>
      </c>
      <c r="HW37" s="60">
        <f>IF(HV37="&lt;MDL","&lt;MDL",IF(HV37="&lt;LOQ","&lt;LOQ",(HV37*0.25)))</f>
        <v>15.109147709781535</v>
      </c>
      <c r="HX37" s="60"/>
      <c r="HY37" s="60" t="s">
        <v>51</v>
      </c>
      <c r="HZ37" s="60">
        <v>13.931483333333301</v>
      </c>
      <c r="IA37" s="60">
        <v>2129479.5353442202</v>
      </c>
      <c r="IB37" s="60">
        <v>13.82795</v>
      </c>
      <c r="IC37" s="60">
        <v>16111.170740879599</v>
      </c>
      <c r="ID37" s="60">
        <v>7.5657786203027896E-3</v>
      </c>
      <c r="IE37" s="60">
        <v>13.0786684185583</v>
      </c>
      <c r="IF37" s="60">
        <f t="shared" si="33"/>
        <v>47.599675020989991</v>
      </c>
      <c r="IG37" s="60">
        <f t="shared" si="34"/>
        <v>47.599675020989991</v>
      </c>
      <c r="IH37" s="60">
        <f>IF(IG37&lt;18.87,"&lt;LOQ",IF(IG37&lt;5.93,"&lt;MDL",IG37))</f>
        <v>47.599675020989991</v>
      </c>
      <c r="II37" s="60">
        <f>IF(IH37="&lt;MDL","&lt;MDL",IF(IH37="&lt;LOQ","&lt;LOQ",(IH37*0.25)))</f>
        <v>11.899918755247498</v>
      </c>
      <c r="IJ37" s="60"/>
      <c r="IK37" s="60" t="s">
        <v>51</v>
      </c>
      <c r="IL37" s="60">
        <v>13.931483333333301</v>
      </c>
      <c r="IM37" s="60">
        <v>2129479.5353442202</v>
      </c>
      <c r="IN37" s="60">
        <v>15.6483666666667</v>
      </c>
      <c r="IO37" s="60">
        <v>28740.051174137301</v>
      </c>
      <c r="IP37" s="60">
        <v>1.34962795824622E-2</v>
      </c>
      <c r="IQ37" s="60">
        <v>17.673482183030501</v>
      </c>
      <c r="IR37" s="60">
        <f t="shared" si="35"/>
        <v>64.322450992625008</v>
      </c>
      <c r="IS37" s="60">
        <f t="shared" si="36"/>
        <v>64.322450992625008</v>
      </c>
      <c r="IT37" s="60">
        <f>IF(IS37&lt;22.673,"&lt;LOQ",IF(IS37&lt;7.126,"&lt;MDL",IS37))</f>
        <v>64.322450992625008</v>
      </c>
      <c r="IU37" s="60">
        <f>IF(IT37="&lt;MDL","&lt;MDL",IF(IT37="&lt;LOQ","&lt;LOQ",(IT37*0.25)))</f>
        <v>16.080612748156252</v>
      </c>
      <c r="IV37" s="60"/>
      <c r="IW37" s="60" t="s">
        <v>51</v>
      </c>
      <c r="IX37" s="60">
        <v>13.931483333333301</v>
      </c>
      <c r="IY37" s="60">
        <v>2129479.5353442202</v>
      </c>
      <c r="IZ37" s="60">
        <v>15.695116666666699</v>
      </c>
      <c r="JA37" s="60">
        <v>5704.5557844042996</v>
      </c>
      <c r="JB37" s="60">
        <v>2.6788497798276301E-3</v>
      </c>
      <c r="JC37" s="60">
        <v>4.2304494641217403</v>
      </c>
      <c r="JD37" s="60">
        <f t="shared" si="37"/>
        <v>15.396675964288534</v>
      </c>
      <c r="JE37" s="60">
        <f t="shared" si="38"/>
        <v>15.396675964288534</v>
      </c>
      <c r="JF37" s="60" t="str">
        <f>IF(JE37&lt;201.126,"&lt;LOQ",IF(JE37&lt;63.21,"&lt;MDL",JE37))</f>
        <v>&lt;LOQ</v>
      </c>
      <c r="JG37" s="60" t="str">
        <f>IF(JF37="&lt;MDL","&lt;MDL",IF(JF37="&lt;LOQ","&lt;LOQ",(JF37*0.25)))</f>
        <v>&lt;LOQ</v>
      </c>
      <c r="JH37" s="60"/>
      <c r="JI37" s="60" t="s">
        <v>51</v>
      </c>
      <c r="JJ37" s="60">
        <v>13.931483333333301</v>
      </c>
      <c r="JK37" s="60">
        <v>2129479.5353442202</v>
      </c>
      <c r="JL37" s="60">
        <v>16.062550000000002</v>
      </c>
      <c r="JM37" s="60">
        <v>34167.823820861697</v>
      </c>
      <c r="JN37" s="60">
        <v>1.6045152467426101E-2</v>
      </c>
      <c r="JO37" s="60">
        <v>22.504089426376598</v>
      </c>
      <c r="JP37" s="60">
        <f t="shared" si="39"/>
        <v>81.903394830228692</v>
      </c>
      <c r="JQ37" s="60">
        <f t="shared" si="40"/>
        <v>81.903394830228692</v>
      </c>
      <c r="JR37" s="60">
        <f>IF(JQ37&lt;25.511,"&lt;LOQ",IF(JQ37&lt;8.018,"&lt;MDL",JQ37))</f>
        <v>81.903394830228692</v>
      </c>
      <c r="JS37" s="60">
        <f>IF(JR37="&lt;MDL","&lt;MDL",IF(JR37="&lt;LOQ","&lt;LOQ",(JR37*0.25)))</f>
        <v>20.475848707557173</v>
      </c>
      <c r="JT37" s="60"/>
      <c r="JU37" s="60" t="s">
        <v>51</v>
      </c>
      <c r="JV37" s="60">
        <v>13.931483333333301</v>
      </c>
      <c r="JW37" s="60">
        <v>2129479.5353442202</v>
      </c>
    </row>
    <row r="38" spans="1:283" s="61" customFormat="1" x14ac:dyDescent="0.2">
      <c r="A38" s="58"/>
      <c r="B38" s="58"/>
      <c r="C38" s="58"/>
      <c r="D38" s="62" t="s">
        <v>178</v>
      </c>
      <c r="E38" s="58"/>
      <c r="F38" s="58"/>
      <c r="G38" s="59"/>
      <c r="H38" s="60"/>
      <c r="I38" s="60"/>
      <c r="J38" s="60"/>
      <c r="L38" s="60"/>
      <c r="M38" s="60"/>
      <c r="N38" s="60"/>
      <c r="O38" s="60"/>
      <c r="P38" s="60"/>
      <c r="R38" s="60"/>
      <c r="S38" s="60"/>
      <c r="T38" s="60"/>
      <c r="U38" s="60"/>
      <c r="V38" s="60"/>
      <c r="W38" s="60"/>
      <c r="X38" s="60"/>
      <c r="Z38" s="60"/>
      <c r="AA38" s="60"/>
      <c r="AB38" s="60"/>
      <c r="AC38" s="60"/>
      <c r="AD38" s="60"/>
      <c r="AE38" s="60"/>
      <c r="AF38" s="60"/>
      <c r="AH38" s="60"/>
      <c r="AI38" s="60"/>
      <c r="AJ38" s="60"/>
      <c r="AK38" s="60"/>
      <c r="AL38" s="60"/>
      <c r="AM38" s="60"/>
      <c r="AN38" s="60"/>
      <c r="AP38" s="60"/>
      <c r="AQ38" s="60"/>
      <c r="AR38" s="60"/>
      <c r="AS38" s="60"/>
      <c r="AT38" s="60"/>
      <c r="AU38" s="60"/>
      <c r="AV38" s="60"/>
      <c r="AX38" s="60"/>
      <c r="AY38" s="60"/>
      <c r="AZ38" s="60"/>
      <c r="BA38" s="60"/>
      <c r="BB38" s="60"/>
      <c r="BC38" s="60"/>
      <c r="BD38" s="60"/>
      <c r="BE38" s="60"/>
      <c r="BF38" s="60">
        <f>SUM(BF36:BF37)</f>
        <v>29.716144526302891</v>
      </c>
      <c r="BG38" s="60">
        <f>SUM(BG36:BG37)</f>
        <v>158.25890618108423</v>
      </c>
      <c r="BH38" s="60">
        <f>SUM(BH36:BH37)</f>
        <v>158.25890618108423</v>
      </c>
      <c r="BI38" s="60">
        <f>SUM(BI36:BI37)</f>
        <v>0</v>
      </c>
      <c r="BJ38" s="60">
        <f>SUM(BJ36:BJ37)</f>
        <v>0</v>
      </c>
      <c r="BK38" s="60"/>
      <c r="BL38" s="60"/>
      <c r="BM38" s="60"/>
      <c r="BN38" s="60"/>
      <c r="BO38" s="60"/>
      <c r="BP38" s="60"/>
      <c r="BQ38" s="60"/>
      <c r="BR38" s="60">
        <f>SUM(BR36:BR37)</f>
        <v>23.35043370389203</v>
      </c>
      <c r="BS38" s="60">
        <f>SUM(BS36:BS37)</f>
        <v>122.09910192174115</v>
      </c>
      <c r="BT38" s="60">
        <f>SUM(BT36:BT37)</f>
        <v>122.09910192174115</v>
      </c>
      <c r="BU38" s="60">
        <f>SUM(BU36:BU37)</f>
        <v>122.09910192174115</v>
      </c>
      <c r="BV38" s="60">
        <f>SUM(BV36:BV37)</f>
        <v>30.524775480435288</v>
      </c>
      <c r="BW38" s="60"/>
      <c r="BX38" s="60"/>
      <c r="BY38" s="60"/>
      <c r="BZ38" s="60"/>
      <c r="CA38" s="60"/>
      <c r="CB38" s="60"/>
      <c r="CC38" s="60"/>
      <c r="CD38" s="60">
        <f>SUM(CD36:CD37)</f>
        <v>9.3740854597899492</v>
      </c>
      <c r="CE38" s="60">
        <f>SUM(CE36:CE37)</f>
        <v>49.051209054354942</v>
      </c>
      <c r="CF38" s="60">
        <f>SUM(CF36:CF37)</f>
        <v>49.051209054354942</v>
      </c>
      <c r="CG38" s="60">
        <f>SUM(CG36:CG37)</f>
        <v>0</v>
      </c>
      <c r="CH38" s="60">
        <f>SUM(CH36:CH37)</f>
        <v>0</v>
      </c>
      <c r="CI38" s="60"/>
      <c r="CJ38" s="60"/>
      <c r="CK38" s="60"/>
      <c r="CL38" s="60"/>
      <c r="CM38" s="60"/>
      <c r="CN38" s="60"/>
      <c r="CO38" s="60"/>
      <c r="CP38" s="60">
        <f>SUM(CP36:CP37)</f>
        <v>3.0153533446965133</v>
      </c>
      <c r="CQ38" s="60">
        <f>SUM(CQ36:CQ37)</f>
        <v>15.410649403223731</v>
      </c>
      <c r="CR38" s="60">
        <f>SUM(CR36:CR37)</f>
        <v>12.101965499370886</v>
      </c>
      <c r="CS38" s="60">
        <f>SUM(CS36:CS37)</f>
        <v>12.101965499370886</v>
      </c>
      <c r="CT38" s="60" t="e">
        <f>SUM(CT36:CT37)</f>
        <v>#VALUE!</v>
      </c>
      <c r="CU38" s="60"/>
      <c r="CV38" s="60"/>
      <c r="CW38" s="60"/>
      <c r="CX38" s="60"/>
      <c r="CY38" s="60"/>
      <c r="CZ38" s="60"/>
      <c r="DA38" s="60"/>
      <c r="DB38" s="60">
        <f>SUM(DB36:DB37)</f>
        <v>18.703216758893099</v>
      </c>
      <c r="DC38" s="60">
        <f>SUM(DC36:DC37)</f>
        <v>102.13810235639833</v>
      </c>
      <c r="DD38" s="60">
        <f>SUM(DD36:DD37)</f>
        <v>102.13810235639833</v>
      </c>
      <c r="DE38" s="60">
        <f>SUM(DE36:DE37)</f>
        <v>0</v>
      </c>
      <c r="DF38" s="60" t="e">
        <f>SUM(DF36:DF37)</f>
        <v>#VALUE!</v>
      </c>
      <c r="DG38" s="60"/>
      <c r="DH38" s="60"/>
      <c r="DI38" s="60"/>
      <c r="DJ38" s="60"/>
      <c r="DK38" s="60"/>
      <c r="DL38" s="60"/>
      <c r="DM38" s="60"/>
      <c r="DN38" s="60">
        <f>SUM(DN36:DN37)</f>
        <v>24.9834011988663</v>
      </c>
      <c r="DO38" s="60">
        <f>SUM(DO36:DO37)</f>
        <v>102.72595233507099</v>
      </c>
      <c r="DP38" s="60">
        <f>SUM(DP36:DP37)</f>
        <v>99.110055015146628</v>
      </c>
      <c r="DQ38" s="60">
        <f>SUM(DQ36:DQ37)</f>
        <v>99.110055015146628</v>
      </c>
      <c r="DR38" s="60" t="e">
        <f>SUM(DR36:DR37)</f>
        <v>#VALUE!</v>
      </c>
      <c r="DS38" s="60"/>
      <c r="DT38" s="60"/>
      <c r="DU38" s="60"/>
      <c r="DV38" s="60"/>
      <c r="DW38" s="60"/>
      <c r="DX38" s="60"/>
      <c r="DY38" s="60"/>
      <c r="DZ38" s="60">
        <f>SUM(DZ36:DZ37)</f>
        <v>71.223038518167471</v>
      </c>
      <c r="EA38" s="60">
        <f>SUM(EA36:EA37)</f>
        <v>289.15825289204747</v>
      </c>
      <c r="EB38" s="60">
        <f>SUM(EB36:EB37)</f>
        <v>289.15825289204747</v>
      </c>
      <c r="EC38" s="60">
        <f>SUM(EC36:EC37)</f>
        <v>289.15825289204747</v>
      </c>
      <c r="ED38" s="60">
        <f>SUM(ED36:ED37)</f>
        <v>72.289563223011868</v>
      </c>
      <c r="EE38" s="60"/>
      <c r="EF38" s="60"/>
      <c r="EG38" s="60"/>
      <c r="EH38" s="60"/>
      <c r="EI38" s="60"/>
      <c r="EJ38" s="60"/>
      <c r="EK38" s="60"/>
      <c r="EL38" s="60">
        <f>SUM(EL36:EL37)</f>
        <v>10.094637757393761</v>
      </c>
      <c r="EM38" s="60">
        <f>SUM(EM36:EM37)</f>
        <v>39.303341539046599</v>
      </c>
      <c r="EN38" s="60">
        <f>SUM(EN36:EN37)</f>
        <v>39.303341539046599</v>
      </c>
      <c r="EO38" s="60">
        <f>SUM(EO36:EO37)</f>
        <v>0</v>
      </c>
      <c r="EP38" s="60">
        <f>SUM(EP36:EP37)</f>
        <v>0</v>
      </c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>
        <f>SUM(FF36:FF37)</f>
        <v>23.02574054478735</v>
      </c>
      <c r="FG38" s="60">
        <f>SUM(FG36:FG37)</f>
        <v>80.724690080981702</v>
      </c>
      <c r="FH38" s="60">
        <f>SUM(FH36:FH37)</f>
        <v>80.724690080981702</v>
      </c>
      <c r="FI38" s="60">
        <f>SUM(FI36:FI37)</f>
        <v>80.724690080981702</v>
      </c>
      <c r="FJ38" s="60">
        <f>SUM(FJ36:FJ37)</f>
        <v>20.181172520245426</v>
      </c>
      <c r="FK38" s="60"/>
      <c r="FL38" s="60"/>
      <c r="FM38" s="60"/>
      <c r="FN38" s="60"/>
      <c r="FO38" s="60"/>
      <c r="FP38" s="60"/>
      <c r="FQ38" s="60"/>
      <c r="FR38" s="60">
        <f>SUM(FR36:FR37)</f>
        <v>22.123152355472428</v>
      </c>
      <c r="FS38" s="60">
        <f>SUM(FS36:FS37)</f>
        <v>82.371411028639514</v>
      </c>
      <c r="FT38" s="60">
        <f>SUM(FT36:FT37)</f>
        <v>82.371411028639514</v>
      </c>
      <c r="FU38" s="60">
        <f>SUM(FU36:FU37)</f>
        <v>82.371411028639514</v>
      </c>
      <c r="FV38" s="60">
        <f>SUM(FV36:FV37)</f>
        <v>20.592852757159879</v>
      </c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>
        <f>SUM(GU36:GU37)</f>
        <v>8.79579738478688</v>
      </c>
      <c r="GV38" s="60">
        <f>SUM(GV36:GV37)</f>
        <v>30.75974405702539</v>
      </c>
      <c r="GW38" s="60">
        <f>SUM(GW36:GW37)</f>
        <v>18.71320273002884</v>
      </c>
      <c r="GX38" s="60">
        <f>SUM(GX36:GX37)</f>
        <v>18.71320273002884</v>
      </c>
      <c r="GY38" s="60" t="e">
        <f>SUM(GY36:GY37)</f>
        <v>#VALUE!</v>
      </c>
      <c r="GZ38" s="60"/>
      <c r="HA38" s="60"/>
      <c r="HB38" s="60"/>
      <c r="HC38" s="60"/>
      <c r="HD38" s="60"/>
      <c r="HE38" s="60"/>
      <c r="HF38" s="60"/>
      <c r="HG38" s="60">
        <f>SUM(HG36:HG37)</f>
        <v>17.95396218947678</v>
      </c>
      <c r="HH38" s="60">
        <f>SUM(HH36:HH37)</f>
        <v>62.533626567992314</v>
      </c>
      <c r="HI38" s="60">
        <f>SUM(HI36:HI37)</f>
        <v>62.533626567992314</v>
      </c>
      <c r="HJ38" s="60">
        <f>SUM(HJ36:HJ37)</f>
        <v>62.533626567992314</v>
      </c>
      <c r="HK38" s="60">
        <f>SUM(HK36:HK37)</f>
        <v>15.633406641998079</v>
      </c>
      <c r="HL38" s="60"/>
      <c r="HM38" s="60"/>
      <c r="HN38" s="60"/>
      <c r="HO38" s="60"/>
      <c r="HP38" s="60"/>
      <c r="HQ38" s="60"/>
      <c r="HR38" s="60"/>
      <c r="HS38" s="60">
        <f>SUM(HS36:HS37)</f>
        <v>22.855306395596763</v>
      </c>
      <c r="HT38" s="60">
        <f>SUM(HT36:HT37)</f>
        <v>103.00587710167325</v>
      </c>
      <c r="HU38" s="60">
        <f>SUM(HU36:HU37)</f>
        <v>103.00587710167325</v>
      </c>
      <c r="HV38" s="60">
        <f>SUM(HV36:HV37)</f>
        <v>103.00587710167325</v>
      </c>
      <c r="HW38" s="60">
        <f>SUM(HW36:HW37)</f>
        <v>25.751469275418312</v>
      </c>
      <c r="HX38" s="60"/>
      <c r="HY38" s="60"/>
      <c r="HZ38" s="60"/>
      <c r="IA38" s="60"/>
      <c r="IB38" s="60"/>
      <c r="IC38" s="60"/>
      <c r="ID38" s="60"/>
      <c r="IE38" s="60">
        <f>SUM(IE36:IE37)</f>
        <v>17.8890875917626</v>
      </c>
      <c r="IF38" s="60">
        <f>SUM(IF36:IF37)</f>
        <v>80.366379813578334</v>
      </c>
      <c r="IG38" s="60">
        <f>SUM(IG36:IG37)</f>
        <v>80.366379813578334</v>
      </c>
      <c r="IH38" s="60">
        <f>SUM(IH36:IH37)</f>
        <v>80.366379813578334</v>
      </c>
      <c r="II38" s="60">
        <f>SUM(II36:II37)</f>
        <v>20.091594953394583</v>
      </c>
      <c r="IJ38" s="60"/>
      <c r="IK38" s="60"/>
      <c r="IL38" s="60"/>
      <c r="IM38" s="60"/>
      <c r="IN38" s="60"/>
      <c r="IO38" s="60"/>
      <c r="IP38" s="60"/>
      <c r="IQ38" s="60">
        <f>SUM(IQ36:IQ37)</f>
        <v>23.957602155386081</v>
      </c>
      <c r="IR38" s="60">
        <f>SUM(IR36:IR37)</f>
        <v>107.12743255480845</v>
      </c>
      <c r="IS38" s="60">
        <f>SUM(IS36:IS37)</f>
        <v>107.12743255480845</v>
      </c>
      <c r="IT38" s="60">
        <f>SUM(IT36:IT37)</f>
        <v>107.12743255480845</v>
      </c>
      <c r="IU38" s="60">
        <f>SUM(IU36:IU37)</f>
        <v>26.781858138702113</v>
      </c>
      <c r="IV38" s="60"/>
      <c r="IW38" s="60"/>
      <c r="IX38" s="60"/>
      <c r="IY38" s="60"/>
      <c r="IZ38" s="60"/>
      <c r="JA38" s="60"/>
      <c r="JB38" s="60"/>
      <c r="JC38" s="60">
        <f>SUM(JC36:JC37)</f>
        <v>7.0287138204228201</v>
      </c>
      <c r="JD38" s="60">
        <f>SUM(JD36:JD37)</f>
        <v>34.457364605578725</v>
      </c>
      <c r="JE38" s="60">
        <f>SUM(JE36:JE37)</f>
        <v>34.457364605578725</v>
      </c>
      <c r="JF38" s="60">
        <f>SUM(JF36:JF37)</f>
        <v>0</v>
      </c>
      <c r="JG38" s="60">
        <f>SUM(JG36:JG37)</f>
        <v>0</v>
      </c>
      <c r="JH38" s="60"/>
      <c r="JI38" s="60"/>
      <c r="JJ38" s="60"/>
      <c r="JK38" s="60"/>
      <c r="JL38" s="60"/>
      <c r="JM38" s="60"/>
      <c r="JN38" s="60"/>
      <c r="JO38" s="60">
        <f>SUM(JO36:JO37)</f>
        <v>29.713450100261429</v>
      </c>
      <c r="JP38" s="60">
        <f>SUM(JP36:JP37)</f>
        <v>131.01075625526752</v>
      </c>
      <c r="JQ38" s="60">
        <f>SUM(JQ36:JQ37)</f>
        <v>131.01075625526752</v>
      </c>
      <c r="JR38" s="60">
        <f>SUM(JR36:JR37)</f>
        <v>131.01075625526752</v>
      </c>
      <c r="JS38" s="60">
        <f>SUM(JS36:JS37)</f>
        <v>32.752689063816881</v>
      </c>
      <c r="JT38" s="60"/>
      <c r="JU38" s="60"/>
      <c r="JV38" s="60"/>
      <c r="JW38" s="60"/>
    </row>
    <row r="39" spans="1:283" s="61" customFormat="1" x14ac:dyDescent="0.2">
      <c r="A39" s="58"/>
      <c r="B39" s="58"/>
      <c r="C39" s="58"/>
      <c r="D39" s="62" t="s">
        <v>179</v>
      </c>
      <c r="E39" s="58"/>
      <c r="F39" s="58"/>
      <c r="G39" s="59"/>
      <c r="H39" s="60"/>
      <c r="I39" s="60"/>
      <c r="J39" s="60"/>
      <c r="L39" s="60"/>
      <c r="M39" s="60"/>
      <c r="N39" s="60"/>
      <c r="O39" s="60"/>
      <c r="P39" s="60"/>
      <c r="R39" s="60"/>
      <c r="S39" s="60"/>
      <c r="T39" s="60"/>
      <c r="U39" s="60"/>
      <c r="V39" s="60"/>
      <c r="W39" s="60"/>
      <c r="X39" s="60"/>
      <c r="Z39" s="60"/>
      <c r="AA39" s="60"/>
      <c r="AB39" s="60"/>
      <c r="AC39" s="60"/>
      <c r="AD39" s="60"/>
      <c r="AE39" s="60"/>
      <c r="AF39" s="60"/>
      <c r="AH39" s="60"/>
      <c r="AI39" s="60"/>
      <c r="AJ39" s="60"/>
      <c r="AK39" s="60"/>
      <c r="AL39" s="60"/>
      <c r="AM39" s="60"/>
      <c r="AN39" s="60"/>
      <c r="AP39" s="60"/>
      <c r="AQ39" s="60"/>
      <c r="AR39" s="60"/>
      <c r="AS39" s="60"/>
      <c r="AT39" s="60"/>
      <c r="AU39" s="60"/>
      <c r="AV39" s="60"/>
      <c r="AX39" s="60"/>
      <c r="AY39" s="60"/>
      <c r="AZ39" s="60"/>
      <c r="BA39" s="60"/>
      <c r="BB39" s="60"/>
      <c r="BC39" s="60"/>
      <c r="BD39" s="60"/>
      <c r="BE39" s="60"/>
      <c r="BF39" s="60">
        <f>(BF36/BF38)*100</f>
        <v>89.760616889001071</v>
      </c>
      <c r="BG39" s="60">
        <f>(BG36/BG38)*100</f>
        <v>92.041059332113591</v>
      </c>
      <c r="BH39" s="60">
        <f>(BH36/BH38)*100</f>
        <v>92.041059332113591</v>
      </c>
      <c r="BI39" s="60" t="e">
        <f>(BI36/BI38)*100</f>
        <v>#VALUE!</v>
      </c>
      <c r="BJ39" s="60" t="e">
        <f>(BJ36/BJ38)*100</f>
        <v>#VALUE!</v>
      </c>
      <c r="BK39" s="60"/>
      <c r="BL39" s="60"/>
      <c r="BM39" s="60"/>
      <c r="BN39" s="60"/>
      <c r="BO39" s="60"/>
      <c r="BP39" s="60"/>
      <c r="BQ39" s="60"/>
      <c r="BR39" s="60">
        <f>(BR36/BR38)*100</f>
        <v>82.442540778207103</v>
      </c>
      <c r="BS39" s="60">
        <f>(BS36/BS38)*100</f>
        <v>86.100431357117529</v>
      </c>
      <c r="BT39" s="60">
        <f>(BT36/BT38)*100</f>
        <v>86.100431357117529</v>
      </c>
      <c r="BU39" s="60">
        <f>(BU36/BU38)*100</f>
        <v>86.100431357117529</v>
      </c>
      <c r="BV39" s="60">
        <f>(BV36/BV38)*100</f>
        <v>86.100431357117529</v>
      </c>
      <c r="BW39" s="60"/>
      <c r="BX39" s="60"/>
      <c r="BY39" s="60"/>
      <c r="BZ39" s="60"/>
      <c r="CA39" s="60"/>
      <c r="CB39" s="60"/>
      <c r="CC39" s="60"/>
      <c r="CD39" s="60">
        <f>(CD36/CD38)*100</f>
        <v>82.718985203064719</v>
      </c>
      <c r="CE39" s="60">
        <f>(CE36/CE38)*100</f>
        <v>86.328832440446135</v>
      </c>
      <c r="CF39" s="60">
        <f>(CF36/CF38)*100</f>
        <v>86.328832440446135</v>
      </c>
      <c r="CG39" s="60" t="e">
        <f>(CG36/CG38)*100</f>
        <v>#VALUE!</v>
      </c>
      <c r="CH39" s="60" t="e">
        <f>(CH36/CH38)*100</f>
        <v>#VALUE!</v>
      </c>
      <c r="CI39" s="60"/>
      <c r="CJ39" s="60"/>
      <c r="CK39" s="60"/>
      <c r="CL39" s="60"/>
      <c r="CM39" s="60"/>
      <c r="CN39" s="60"/>
      <c r="CO39" s="60"/>
      <c r="CP39" s="60">
        <f>(CP36/CP38)*100</f>
        <v>73.493041665880838</v>
      </c>
      <c r="CQ39" s="60">
        <f>(CQ36/CQ38)*100</f>
        <v>78.529886591536453</v>
      </c>
      <c r="CR39" s="60">
        <f>(CR36/CR38)*100</f>
        <v>100</v>
      </c>
      <c r="CS39" s="60">
        <f>(CS36/CS38)*100</f>
        <v>100</v>
      </c>
      <c r="CT39" s="60" t="e">
        <f>(CT36/CT38)*100</f>
        <v>#VALUE!</v>
      </c>
      <c r="CU39" s="60"/>
      <c r="CV39" s="60"/>
      <c r="CW39" s="60"/>
      <c r="CX39" s="60"/>
      <c r="CY39" s="60"/>
      <c r="CZ39" s="60"/>
      <c r="DA39" s="60"/>
      <c r="DB39" s="60">
        <f>(DB36/DB38)*100</f>
        <v>100</v>
      </c>
      <c r="DC39" s="60">
        <f>(DC36/DC38)*100</f>
        <v>100</v>
      </c>
      <c r="DD39" s="60">
        <f>(DD36/DD38)*100</f>
        <v>100</v>
      </c>
      <c r="DE39" s="60" t="e">
        <f>(DE36/DE38)*100</f>
        <v>#VALUE!</v>
      </c>
      <c r="DF39" s="60" t="e">
        <f>(DF36/DF38)*100</f>
        <v>#VALUE!</v>
      </c>
      <c r="DG39" s="60"/>
      <c r="DH39" s="60"/>
      <c r="DI39" s="60"/>
      <c r="DJ39" s="60"/>
      <c r="DK39" s="60"/>
      <c r="DL39" s="60"/>
      <c r="DM39" s="60"/>
      <c r="DN39" s="60">
        <f>(DN36/DN38)*100</f>
        <v>95.820766189945829</v>
      </c>
      <c r="DO39" s="60">
        <f>(DO36/DO38)*100</f>
        <v>96.480054710877695</v>
      </c>
      <c r="DP39" s="60">
        <f>(DP36/DP38)*100</f>
        <v>100</v>
      </c>
      <c r="DQ39" s="60">
        <f>(DQ36/DQ38)*100</f>
        <v>100</v>
      </c>
      <c r="DR39" s="60" t="e">
        <f>(DR36/DR38)*100</f>
        <v>#VALUE!</v>
      </c>
      <c r="DS39" s="60"/>
      <c r="DT39" s="60"/>
      <c r="DU39" s="60"/>
      <c r="DV39" s="60"/>
      <c r="DW39" s="60"/>
      <c r="DX39" s="60"/>
      <c r="DY39" s="60"/>
      <c r="DZ39" s="60">
        <f>(DZ36/DZ38)*100</f>
        <v>88.158247372092632</v>
      </c>
      <c r="EA39" s="60">
        <f>(EA36/EA38)*100</f>
        <v>89.898898187555687</v>
      </c>
      <c r="EB39" s="60">
        <f>(EB36/EB38)*100</f>
        <v>89.898898187555687</v>
      </c>
      <c r="EC39" s="60">
        <f>(EC36/EC38)*100</f>
        <v>89.898898187555687</v>
      </c>
      <c r="ED39" s="60">
        <f>(ED36/ED38)*100</f>
        <v>89.898898187555687</v>
      </c>
      <c r="EE39" s="60"/>
      <c r="EF39" s="60"/>
      <c r="EG39" s="60"/>
      <c r="EH39" s="60"/>
      <c r="EI39" s="60"/>
      <c r="EJ39" s="60"/>
      <c r="EK39" s="60"/>
      <c r="EL39" s="60">
        <f>(EL36/EL38)*100</f>
        <v>63.575333897617689</v>
      </c>
      <c r="EM39" s="60">
        <f>(EM36/EM38)*100</f>
        <v>67.601515065037759</v>
      </c>
      <c r="EN39" s="60">
        <f>(EN36/EN38)*100</f>
        <v>67.601515065037759</v>
      </c>
      <c r="EO39" s="60" t="e">
        <f>(EO36/EO38)*100</f>
        <v>#VALUE!</v>
      </c>
      <c r="EP39" s="60" t="e">
        <f>(EP36/EP38)*100</f>
        <v>#VALUE!</v>
      </c>
      <c r="EQ39" s="60"/>
      <c r="ER39" s="60"/>
      <c r="ES39" s="60"/>
      <c r="ET39" s="60"/>
      <c r="EU39" s="60"/>
      <c r="EV39" s="60"/>
      <c r="EW39" s="60"/>
      <c r="EX39" s="60"/>
      <c r="EY39" s="60"/>
      <c r="EZ39" s="60"/>
      <c r="FA39" s="60"/>
      <c r="FB39" s="60"/>
      <c r="FC39" s="60"/>
      <c r="FD39" s="60"/>
      <c r="FE39" s="60"/>
      <c r="FF39" s="60">
        <f>(FF36/FF38)*100</f>
        <v>41.229830428046391</v>
      </c>
      <c r="FG39" s="60">
        <f>(FG36/FG38)*100</f>
        <v>42.879101212117114</v>
      </c>
      <c r="FH39" s="60">
        <f>(FH36/FH38)*100</f>
        <v>42.879101212117114</v>
      </c>
      <c r="FI39" s="60">
        <f>(FI36/FI38)*100</f>
        <v>42.879101212117114</v>
      </c>
      <c r="FJ39" s="60">
        <f>(FJ36/FJ38)*100</f>
        <v>42.879101212117114</v>
      </c>
      <c r="FK39" s="60"/>
      <c r="FL39" s="60"/>
      <c r="FM39" s="60"/>
      <c r="FN39" s="60"/>
      <c r="FO39" s="60"/>
      <c r="FP39" s="60"/>
      <c r="FQ39" s="60"/>
      <c r="FR39" s="60">
        <f>(FR36/FR38)*100</f>
        <v>38.436410339208393</v>
      </c>
      <c r="FS39" s="60">
        <f>(FS36/FS38)*100</f>
        <v>42.738555706283783</v>
      </c>
      <c r="FT39" s="60">
        <f>(FT36/FT38)*100</f>
        <v>42.738555706283783</v>
      </c>
      <c r="FU39" s="60">
        <f>(FU36/FU38)*100</f>
        <v>42.738555706283783</v>
      </c>
      <c r="FV39" s="60">
        <f>(FV36/FV38)*100</f>
        <v>42.738555706283783</v>
      </c>
      <c r="FW39" s="60"/>
      <c r="FX39" s="60"/>
      <c r="FY39" s="60"/>
      <c r="FZ39" s="60"/>
      <c r="GA39" s="60"/>
      <c r="GB39" s="60"/>
      <c r="GC39" s="60"/>
      <c r="GD39" s="60"/>
      <c r="GE39" s="60"/>
      <c r="GF39" s="60"/>
      <c r="GG39" s="60"/>
      <c r="GH39" s="60"/>
      <c r="GI39" s="60"/>
      <c r="GJ39" s="60"/>
      <c r="GK39" s="60"/>
      <c r="GL39" s="60"/>
      <c r="GM39" s="60"/>
      <c r="GN39" s="60"/>
      <c r="GO39" s="60"/>
      <c r="GP39" s="60"/>
      <c r="GQ39" s="60"/>
      <c r="GR39" s="60"/>
      <c r="GS39" s="60"/>
      <c r="GT39" s="60"/>
      <c r="GU39" s="60">
        <f>(GU36/GU38)*100</f>
        <v>37.562998563683877</v>
      </c>
      <c r="GV39" s="60">
        <f>(GV36/GV38)*100</f>
        <v>39.163334079319725</v>
      </c>
      <c r="GW39" s="60" t="e">
        <f>(GW36/GW38)*100</f>
        <v>#VALUE!</v>
      </c>
      <c r="GX39" s="60" t="e">
        <f>(GX36/GX38)*100</f>
        <v>#VALUE!</v>
      </c>
      <c r="GY39" s="60" t="e">
        <f>(GY36/GY38)*100</f>
        <v>#VALUE!</v>
      </c>
      <c r="GZ39" s="60"/>
      <c r="HA39" s="60"/>
      <c r="HB39" s="60"/>
      <c r="HC39" s="60"/>
      <c r="HD39" s="60"/>
      <c r="HE39" s="60"/>
      <c r="HF39" s="60"/>
      <c r="HG39" s="60">
        <f>(HG36/HG38)*100</f>
        <v>31.655452964084734</v>
      </c>
      <c r="HH39" s="60">
        <f>(HH36/HH38)*100</f>
        <v>33.137682097684504</v>
      </c>
      <c r="HI39" s="60">
        <f>(HI36/HI38)*100</f>
        <v>33.137682097684504</v>
      </c>
      <c r="HJ39" s="60">
        <f>(HJ36/HJ38)*100</f>
        <v>33.137682097684504</v>
      </c>
      <c r="HK39" s="60">
        <f>(HK36/HK38)*100</f>
        <v>33.137682097684504</v>
      </c>
      <c r="HL39" s="60"/>
      <c r="HM39" s="60"/>
      <c r="HN39" s="60"/>
      <c r="HO39" s="60"/>
      <c r="HP39" s="60"/>
      <c r="HQ39" s="60"/>
      <c r="HR39" s="60"/>
      <c r="HS39" s="60">
        <f>(HS36/HS38)*100</f>
        <v>27.343838119169011</v>
      </c>
      <c r="HT39" s="60">
        <f>(HT36/HT38)*100</f>
        <v>41.327046048575035</v>
      </c>
      <c r="HU39" s="60">
        <f>(HU36/HU38)*100</f>
        <v>41.327046048575035</v>
      </c>
      <c r="HV39" s="60">
        <f>(HV36/HV38)*100</f>
        <v>41.327046048575035</v>
      </c>
      <c r="HW39" s="60">
        <f>(HW36/HW38)*100</f>
        <v>41.327046048575035</v>
      </c>
      <c r="HX39" s="60"/>
      <c r="HY39" s="60"/>
      <c r="HZ39" s="60"/>
      <c r="IA39" s="60"/>
      <c r="IB39" s="60"/>
      <c r="IC39" s="60"/>
      <c r="ID39" s="60"/>
      <c r="IE39" s="60">
        <f>(IE36/IE38)*100</f>
        <v>26.890243275567379</v>
      </c>
      <c r="IF39" s="60">
        <f>(IF36/IF38)*100</f>
        <v>40.771657089190221</v>
      </c>
      <c r="IG39" s="60">
        <f>(IG36/IG38)*100</f>
        <v>40.771657089190221</v>
      </c>
      <c r="IH39" s="60">
        <f>(IH36/IH38)*100</f>
        <v>40.771657089190221</v>
      </c>
      <c r="II39" s="60">
        <f>(II36/II38)*100</f>
        <v>40.771657089190221</v>
      </c>
      <c r="IJ39" s="60"/>
      <c r="IK39" s="60"/>
      <c r="IL39" s="60"/>
      <c r="IM39" s="60"/>
      <c r="IN39" s="60"/>
      <c r="IO39" s="60"/>
      <c r="IP39" s="60"/>
      <c r="IQ39" s="60">
        <f>(IQ36/IQ38)*100</f>
        <v>26.230170830943539</v>
      </c>
      <c r="IR39" s="60">
        <f>(IR36/IR38)*100</f>
        <v>39.957068457029983</v>
      </c>
      <c r="IS39" s="60">
        <f>(IS36/IS38)*100</f>
        <v>39.957068457029983</v>
      </c>
      <c r="IT39" s="60">
        <f>(IT36/IT38)*100</f>
        <v>39.957068457029983</v>
      </c>
      <c r="IU39" s="60">
        <f>(IU36/IU38)*100</f>
        <v>39.957068457029983</v>
      </c>
      <c r="IV39" s="60"/>
      <c r="IW39" s="60"/>
      <c r="IX39" s="60"/>
      <c r="IY39" s="60"/>
      <c r="IZ39" s="60"/>
      <c r="JA39" s="60"/>
      <c r="JB39" s="60"/>
      <c r="JC39" s="60">
        <f>(JC36/JC38)*100</f>
        <v>39.811897706951271</v>
      </c>
      <c r="JD39" s="60">
        <f>(JD36/JD38)*100</f>
        <v>55.316733764961882</v>
      </c>
      <c r="JE39" s="60">
        <f>(JE36/JE38)*100</f>
        <v>55.316733764961882</v>
      </c>
      <c r="JF39" s="60" t="e">
        <f>(JF36/JF38)*100</f>
        <v>#VALUE!</v>
      </c>
      <c r="JG39" s="60" t="e">
        <f>(JG36/JG38)*100</f>
        <v>#VALUE!</v>
      </c>
      <c r="JH39" s="60"/>
      <c r="JI39" s="60"/>
      <c r="JJ39" s="60"/>
      <c r="JK39" s="60"/>
      <c r="JL39" s="60"/>
      <c r="JM39" s="60"/>
      <c r="JN39" s="60"/>
      <c r="JO39" s="60">
        <f>(JO36/JO38)*100</f>
        <v>24.262953812359203</v>
      </c>
      <c r="JP39" s="60">
        <f>(JP36/JP38)*100</f>
        <v>37.483457716521954</v>
      </c>
      <c r="JQ39" s="60">
        <f>(JQ36/JQ38)*100</f>
        <v>37.483457716521954</v>
      </c>
      <c r="JR39" s="60">
        <f>(JR36/JR38)*100</f>
        <v>37.483457716521954</v>
      </c>
      <c r="JS39" s="60">
        <f>(JS36/JS38)*100</f>
        <v>37.483457716521954</v>
      </c>
      <c r="JT39" s="60"/>
      <c r="JU39" s="60"/>
      <c r="JV39" s="60"/>
      <c r="JW39" s="60"/>
    </row>
    <row r="40" spans="1:283" s="61" customFormat="1" x14ac:dyDescent="0.2">
      <c r="A40" s="58"/>
      <c r="B40" s="58"/>
      <c r="C40" s="58"/>
      <c r="D40" s="62" t="s">
        <v>180</v>
      </c>
      <c r="E40" s="58"/>
      <c r="F40" s="58"/>
      <c r="G40" s="59"/>
      <c r="H40" s="60"/>
      <c r="I40" s="60"/>
      <c r="J40" s="60"/>
      <c r="L40" s="60"/>
      <c r="M40" s="60"/>
      <c r="N40" s="60"/>
      <c r="O40" s="60"/>
      <c r="P40" s="60"/>
      <c r="R40" s="60"/>
      <c r="S40" s="60"/>
      <c r="T40" s="60"/>
      <c r="U40" s="60"/>
      <c r="V40" s="60"/>
      <c r="W40" s="60"/>
      <c r="X40" s="60"/>
      <c r="Z40" s="60"/>
      <c r="AA40" s="60"/>
      <c r="AB40" s="60"/>
      <c r="AC40" s="60"/>
      <c r="AD40" s="60"/>
      <c r="AE40" s="60"/>
      <c r="AF40" s="60"/>
      <c r="AH40" s="60"/>
      <c r="AI40" s="60"/>
      <c r="AJ40" s="60"/>
      <c r="AK40" s="60"/>
      <c r="AL40" s="60"/>
      <c r="AM40" s="60"/>
      <c r="AN40" s="60"/>
      <c r="AP40" s="60"/>
      <c r="AQ40" s="60"/>
      <c r="AR40" s="60"/>
      <c r="AS40" s="60"/>
      <c r="AT40" s="60"/>
      <c r="AU40" s="60"/>
      <c r="AV40" s="60"/>
      <c r="AX40" s="60"/>
      <c r="AY40" s="60"/>
      <c r="AZ40" s="60"/>
      <c r="BA40" s="60"/>
      <c r="BB40" s="60"/>
      <c r="BC40" s="60"/>
      <c r="BD40" s="60"/>
      <c r="BE40" s="60"/>
      <c r="BF40" s="60">
        <f>(BF37/BF38)*100</f>
        <v>10.239383110998926</v>
      </c>
      <c r="BG40" s="60">
        <f>(BG37/BG38)*100</f>
        <v>7.9589406678864103</v>
      </c>
      <c r="BH40" s="60">
        <f>(BH37/BH38)*100</f>
        <v>7.9589406678864103</v>
      </c>
      <c r="BI40" s="60" t="e">
        <f>(BI37/BI38)*100</f>
        <v>#VALUE!</v>
      </c>
      <c r="BJ40" s="60" t="e">
        <f>(BJ37/BJ38)*100</f>
        <v>#VALUE!</v>
      </c>
      <c r="BK40" s="60"/>
      <c r="BL40" s="60"/>
      <c r="BM40" s="60"/>
      <c r="BN40" s="60"/>
      <c r="BO40" s="60"/>
      <c r="BP40" s="60"/>
      <c r="BQ40" s="60"/>
      <c r="BR40" s="60">
        <f>(BR37/BR38)*100</f>
        <v>17.557459221792907</v>
      </c>
      <c r="BS40" s="60">
        <f>(BS37/BS38)*100</f>
        <v>13.899568642882464</v>
      </c>
      <c r="BT40" s="60">
        <f>(BT37/BT38)*100</f>
        <v>13.899568642882464</v>
      </c>
      <c r="BU40" s="60">
        <f>(BU37/BU38)*100</f>
        <v>13.899568642882464</v>
      </c>
      <c r="BV40" s="60">
        <f>(BV37/BV38)*100</f>
        <v>13.899568642882464</v>
      </c>
      <c r="BW40" s="60"/>
      <c r="BX40" s="60"/>
      <c r="BY40" s="60"/>
      <c r="BZ40" s="60"/>
      <c r="CA40" s="60"/>
      <c r="CB40" s="60"/>
      <c r="CC40" s="60"/>
      <c r="CD40" s="60">
        <f>(CD37/CD38)*100</f>
        <v>17.281014796935285</v>
      </c>
      <c r="CE40" s="60">
        <f>(CE37/CE38)*100</f>
        <v>13.671167559553862</v>
      </c>
      <c r="CF40" s="60">
        <f>(CF37/CF38)*100</f>
        <v>13.671167559553862</v>
      </c>
      <c r="CG40" s="60" t="e">
        <f>(CG37/CG38)*100</f>
        <v>#VALUE!</v>
      </c>
      <c r="CH40" s="60" t="e">
        <f>(CH37/CH38)*100</f>
        <v>#VALUE!</v>
      </c>
      <c r="CI40" s="60"/>
      <c r="CJ40" s="60"/>
      <c r="CK40" s="60"/>
      <c r="CL40" s="60"/>
      <c r="CM40" s="60"/>
      <c r="CN40" s="60"/>
      <c r="CO40" s="60"/>
      <c r="CP40" s="60">
        <f>(CP37/CP38)*100</f>
        <v>26.506958334119151</v>
      </c>
      <c r="CQ40" s="60">
        <f>(CQ37/CQ38)*100</f>
        <v>21.470113408463547</v>
      </c>
      <c r="CR40" s="60" t="e">
        <f>(CR37/CR38)*100</f>
        <v>#VALUE!</v>
      </c>
      <c r="CS40" s="60" t="e">
        <f>(CS37/CS38)*100</f>
        <v>#VALUE!</v>
      </c>
      <c r="CT40" s="60" t="e">
        <f>(CT37/CT38)*100</f>
        <v>#VALUE!</v>
      </c>
      <c r="CU40" s="60"/>
      <c r="CV40" s="60"/>
      <c r="CW40" s="60"/>
      <c r="CX40" s="60"/>
      <c r="CY40" s="60"/>
      <c r="CZ40" s="60"/>
      <c r="DA40" s="60"/>
      <c r="DB40" s="60">
        <f>(DB37/DB38)*100</f>
        <v>0</v>
      </c>
      <c r="DC40" s="60">
        <f>(DC37/DC38)*100</f>
        <v>0</v>
      </c>
      <c r="DD40" s="60" t="e">
        <f>(DD37/DD38)*100</f>
        <v>#VALUE!</v>
      </c>
      <c r="DE40" s="60" t="e">
        <f>(DE37/DE38)*100</f>
        <v>#VALUE!</v>
      </c>
      <c r="DF40" s="60" t="e">
        <f>(DF37/DF38)*100</f>
        <v>#VALUE!</v>
      </c>
      <c r="DG40" s="60"/>
      <c r="DH40" s="60"/>
      <c r="DI40" s="60"/>
      <c r="DJ40" s="60"/>
      <c r="DK40" s="60"/>
      <c r="DL40" s="60"/>
      <c r="DM40" s="60"/>
      <c r="DN40" s="60">
        <f>(DN37/DN38)*100</f>
        <v>4.179233810054173</v>
      </c>
      <c r="DO40" s="60">
        <f>(DO37/DO38)*100</f>
        <v>3.5199452891223122</v>
      </c>
      <c r="DP40" s="60" t="e">
        <f>(DP37/DP38)*100</f>
        <v>#VALUE!</v>
      </c>
      <c r="DQ40" s="60" t="e">
        <f>(DQ37/DQ38)*100</f>
        <v>#VALUE!</v>
      </c>
      <c r="DR40" s="60" t="e">
        <f>(DR37/DR38)*100</f>
        <v>#VALUE!</v>
      </c>
      <c r="DS40" s="60"/>
      <c r="DT40" s="60"/>
      <c r="DU40" s="60"/>
      <c r="DV40" s="60"/>
      <c r="DW40" s="60"/>
      <c r="DX40" s="60"/>
      <c r="DY40" s="60"/>
      <c r="DZ40" s="60">
        <f>(DZ37/DZ38)*100</f>
        <v>11.841752627907377</v>
      </c>
      <c r="EA40" s="60">
        <f>(EA37/EA38)*100</f>
        <v>10.101101812444316</v>
      </c>
      <c r="EB40" s="60">
        <f>(EB37/EB38)*100</f>
        <v>10.101101812444316</v>
      </c>
      <c r="EC40" s="60">
        <f>(EC37/EC38)*100</f>
        <v>10.101101812444316</v>
      </c>
      <c r="ED40" s="60">
        <f>(ED37/ED38)*100</f>
        <v>10.101101812444316</v>
      </c>
      <c r="EE40" s="60"/>
      <c r="EF40" s="60"/>
      <c r="EG40" s="60"/>
      <c r="EH40" s="60"/>
      <c r="EI40" s="60"/>
      <c r="EJ40" s="60"/>
      <c r="EK40" s="60"/>
      <c r="EL40" s="60">
        <f>(EL37/EL38)*100</f>
        <v>36.424666102382304</v>
      </c>
      <c r="EM40" s="60">
        <f>(EM37/EM38)*100</f>
        <v>32.398484934962234</v>
      </c>
      <c r="EN40" s="60">
        <f>(EN37/EN38)*100</f>
        <v>32.398484934962234</v>
      </c>
      <c r="EO40" s="60" t="e">
        <f>(EO37/EO38)*100</f>
        <v>#VALUE!</v>
      </c>
      <c r="EP40" s="60" t="e">
        <f>(EP37/EP38)*100</f>
        <v>#VALUE!</v>
      </c>
      <c r="EQ40" s="60"/>
      <c r="ER40" s="60"/>
      <c r="ES40" s="60"/>
      <c r="ET40" s="60"/>
      <c r="EU40" s="60"/>
      <c r="EV40" s="60"/>
      <c r="EW40" s="60"/>
      <c r="EX40" s="60"/>
      <c r="EY40" s="60"/>
      <c r="EZ40" s="60"/>
      <c r="FA40" s="60"/>
      <c r="FB40" s="60"/>
      <c r="FC40" s="60"/>
      <c r="FD40" s="60"/>
      <c r="FE40" s="60"/>
      <c r="FF40" s="60">
        <f>(FF37/FF38)*100</f>
        <v>58.770169571953609</v>
      </c>
      <c r="FG40" s="60">
        <f>(FG37/FG38)*100</f>
        <v>57.120898787882894</v>
      </c>
      <c r="FH40" s="60">
        <f>(FH37/FH38)*100</f>
        <v>57.120898787882894</v>
      </c>
      <c r="FI40" s="60">
        <f>(FI37/FI38)*100</f>
        <v>57.120898787882894</v>
      </c>
      <c r="FJ40" s="60">
        <f>(FJ37/FJ38)*100</f>
        <v>57.120898787882894</v>
      </c>
      <c r="FK40" s="60"/>
      <c r="FL40" s="60"/>
      <c r="FM40" s="60"/>
      <c r="FN40" s="60"/>
      <c r="FO40" s="60"/>
      <c r="FP40" s="60"/>
      <c r="FQ40" s="60"/>
      <c r="FR40" s="60">
        <f>(FR37/FR38)*100</f>
        <v>61.563589660791621</v>
      </c>
      <c r="FS40" s="60">
        <f>(FS37/FS38)*100</f>
        <v>57.261444293716224</v>
      </c>
      <c r="FT40" s="60">
        <f>(FT37/FT38)*100</f>
        <v>57.261444293716224</v>
      </c>
      <c r="FU40" s="60">
        <f>(FU37/FU38)*100</f>
        <v>57.261444293716224</v>
      </c>
      <c r="FV40" s="60">
        <f>(FV37/FV38)*100</f>
        <v>57.261444293716224</v>
      </c>
      <c r="FW40" s="60"/>
      <c r="FX40" s="60"/>
      <c r="FY40" s="60"/>
      <c r="FZ40" s="60"/>
      <c r="GA40" s="60"/>
      <c r="GB40" s="60"/>
      <c r="GC40" s="60"/>
      <c r="GD40" s="60"/>
      <c r="GE40" s="60"/>
      <c r="GF40" s="60"/>
      <c r="GG40" s="60"/>
      <c r="GH40" s="60"/>
      <c r="GI40" s="60"/>
      <c r="GJ40" s="60"/>
      <c r="GK40" s="60"/>
      <c r="GL40" s="60"/>
      <c r="GM40" s="60"/>
      <c r="GN40" s="60"/>
      <c r="GO40" s="60"/>
      <c r="GP40" s="60"/>
      <c r="GQ40" s="60"/>
      <c r="GR40" s="60"/>
      <c r="GS40" s="60"/>
      <c r="GT40" s="60"/>
      <c r="GU40" s="60">
        <f>(GU37/GU38)*100</f>
        <v>62.437001436316123</v>
      </c>
      <c r="GV40" s="60">
        <f>(GV37/GV38)*100</f>
        <v>60.836665920680268</v>
      </c>
      <c r="GW40" s="60">
        <f>(GW37/GW38)*100</f>
        <v>100</v>
      </c>
      <c r="GX40" s="60">
        <f>(GX37/GX38)*100</f>
        <v>100</v>
      </c>
      <c r="GY40" s="60" t="e">
        <f>(GY37/GY38)*100</f>
        <v>#VALUE!</v>
      </c>
      <c r="GZ40" s="60"/>
      <c r="HA40" s="60"/>
      <c r="HB40" s="60"/>
      <c r="HC40" s="60"/>
      <c r="HD40" s="60"/>
      <c r="HE40" s="60"/>
      <c r="HF40" s="60"/>
      <c r="HG40" s="60">
        <f>(HG37/HG38)*100</f>
        <v>68.344547035915269</v>
      </c>
      <c r="HH40" s="60">
        <f>(HH37/HH38)*100</f>
        <v>66.862317902315496</v>
      </c>
      <c r="HI40" s="60">
        <f>(HI37/HI38)*100</f>
        <v>66.862317902315496</v>
      </c>
      <c r="HJ40" s="60">
        <f>(HJ37/HJ38)*100</f>
        <v>66.862317902315496</v>
      </c>
      <c r="HK40" s="60">
        <f>(HK37/HK38)*100</f>
        <v>66.862317902315496</v>
      </c>
      <c r="HL40" s="60"/>
      <c r="HM40" s="60"/>
      <c r="HN40" s="60"/>
      <c r="HO40" s="60"/>
      <c r="HP40" s="60"/>
      <c r="HQ40" s="60"/>
      <c r="HR40" s="60"/>
      <c r="HS40" s="60">
        <f>(HS37/HS38)*100</f>
        <v>72.656161880830979</v>
      </c>
      <c r="HT40" s="60">
        <f>(HT37/HT38)*100</f>
        <v>58.672953951424965</v>
      </c>
      <c r="HU40" s="60">
        <f>(HU37/HU38)*100</f>
        <v>58.672953951424965</v>
      </c>
      <c r="HV40" s="60">
        <f>(HV37/HV38)*100</f>
        <v>58.672953951424965</v>
      </c>
      <c r="HW40" s="60">
        <f>(HW37/HW38)*100</f>
        <v>58.672953951424965</v>
      </c>
      <c r="HX40" s="60"/>
      <c r="HY40" s="60"/>
      <c r="HZ40" s="60"/>
      <c r="IA40" s="60"/>
      <c r="IB40" s="60"/>
      <c r="IC40" s="60"/>
      <c r="ID40" s="60"/>
      <c r="IE40" s="60">
        <f>(IE37/IE38)*100</f>
        <v>73.109756724432629</v>
      </c>
      <c r="IF40" s="60">
        <f>(IF37/IF38)*100</f>
        <v>59.228342910809786</v>
      </c>
      <c r="IG40" s="60">
        <f>(IG37/IG38)*100</f>
        <v>59.228342910809786</v>
      </c>
      <c r="IH40" s="60">
        <f>(IH37/IH38)*100</f>
        <v>59.228342910809786</v>
      </c>
      <c r="II40" s="60">
        <f>(II37/II38)*100</f>
        <v>59.228342910809786</v>
      </c>
      <c r="IJ40" s="60"/>
      <c r="IK40" s="60"/>
      <c r="IL40" s="60"/>
      <c r="IM40" s="60"/>
      <c r="IN40" s="60"/>
      <c r="IO40" s="60"/>
      <c r="IP40" s="60"/>
      <c r="IQ40" s="60">
        <f>(IQ37/IQ38)*100</f>
        <v>73.769829169056464</v>
      </c>
      <c r="IR40" s="60">
        <f>(IR37/IR38)*100</f>
        <v>60.04293154297001</v>
      </c>
      <c r="IS40" s="60">
        <f>(IS37/IS38)*100</f>
        <v>60.04293154297001</v>
      </c>
      <c r="IT40" s="60">
        <f>(IT37/IT38)*100</f>
        <v>60.04293154297001</v>
      </c>
      <c r="IU40" s="60">
        <f>(IU37/IU38)*100</f>
        <v>60.04293154297001</v>
      </c>
      <c r="IV40" s="60"/>
      <c r="IW40" s="60"/>
      <c r="IX40" s="60"/>
      <c r="IY40" s="60"/>
      <c r="IZ40" s="60"/>
      <c r="JA40" s="60"/>
      <c r="JB40" s="60"/>
      <c r="JC40" s="60">
        <f>(JC37/JC38)*100</f>
        <v>60.188102293048729</v>
      </c>
      <c r="JD40" s="60">
        <f>(JD37/JD38)*100</f>
        <v>44.683266235038118</v>
      </c>
      <c r="JE40" s="60">
        <f>(JE37/JE38)*100</f>
        <v>44.683266235038118</v>
      </c>
      <c r="JF40" s="60" t="e">
        <f>(JF37/JF38)*100</f>
        <v>#VALUE!</v>
      </c>
      <c r="JG40" s="60" t="e">
        <f>(JG37/JG38)*100</f>
        <v>#VALUE!</v>
      </c>
      <c r="JH40" s="60"/>
      <c r="JI40" s="60"/>
      <c r="JJ40" s="60"/>
      <c r="JK40" s="60"/>
      <c r="JL40" s="60"/>
      <c r="JM40" s="60"/>
      <c r="JN40" s="60"/>
      <c r="JO40" s="60">
        <f>(JO37/JO38)*100</f>
        <v>75.737046187640786</v>
      </c>
      <c r="JP40" s="60">
        <f>(JP37/JP38)*100</f>
        <v>62.516542283478046</v>
      </c>
      <c r="JQ40" s="60">
        <f>(JQ37/JQ38)*100</f>
        <v>62.516542283478046</v>
      </c>
      <c r="JR40" s="60">
        <f>(JR37/JR38)*100</f>
        <v>62.516542283478046</v>
      </c>
      <c r="JS40" s="60">
        <f>(JS37/JS38)*100</f>
        <v>62.516542283478046</v>
      </c>
      <c r="JT40" s="60"/>
      <c r="JU40" s="60"/>
      <c r="JV40" s="60"/>
      <c r="JW40" s="60"/>
    </row>
    <row r="41" spans="1:283" s="61" customFormat="1" x14ac:dyDescent="0.2">
      <c r="A41" s="58"/>
      <c r="B41" s="58"/>
      <c r="C41" s="58" t="s">
        <v>117</v>
      </c>
      <c r="D41" s="58" t="s">
        <v>15</v>
      </c>
      <c r="E41" s="58" t="s">
        <v>97</v>
      </c>
      <c r="F41" s="58" t="s">
        <v>51</v>
      </c>
      <c r="G41" s="59">
        <v>42564.630555555603</v>
      </c>
      <c r="H41" s="60">
        <v>4.2685166666666703</v>
      </c>
      <c r="I41" s="60">
        <v>29981.589203227399</v>
      </c>
      <c r="J41" s="60">
        <v>1.3834771919453899E-2</v>
      </c>
      <c r="K41" s="61">
        <f t="shared" si="1"/>
        <v>2.0134299501226196E-3</v>
      </c>
      <c r="L41" s="60">
        <v>4.91658333333333</v>
      </c>
      <c r="M41" s="60">
        <v>2167118.4301252202</v>
      </c>
      <c r="N41" s="60">
        <v>5.9903666666666702</v>
      </c>
      <c r="O41" s="60">
        <v>460020.60935423902</v>
      </c>
      <c r="P41" s="60">
        <v>0.186759225379594</v>
      </c>
      <c r="Q41" s="61">
        <f t="shared" si="2"/>
        <v>23.023968100838513</v>
      </c>
      <c r="R41" s="60"/>
      <c r="S41" s="60" t="s">
        <v>51</v>
      </c>
      <c r="T41" s="60">
        <v>8.1767000000000003</v>
      </c>
      <c r="U41" s="60">
        <v>2463174.7557275002</v>
      </c>
      <c r="V41" s="60">
        <v>8.2332833333333308</v>
      </c>
      <c r="W41" s="60">
        <v>690837.26295667503</v>
      </c>
      <c r="X41" s="60">
        <v>0.28046619970844699</v>
      </c>
      <c r="Y41" s="61">
        <f t="shared" si="3"/>
        <v>28.04388955314807</v>
      </c>
      <c r="Z41" s="60"/>
      <c r="AA41" s="60" t="s">
        <v>51</v>
      </c>
      <c r="AB41" s="60">
        <v>8.1767000000000003</v>
      </c>
      <c r="AC41" s="60">
        <v>2463174.7557275002</v>
      </c>
      <c r="AD41" s="60">
        <v>9.6745000000000001</v>
      </c>
      <c r="AE41" s="60">
        <v>766352.77241215599</v>
      </c>
      <c r="AF41" s="60">
        <v>0.31112399582294797</v>
      </c>
      <c r="AG41" s="61">
        <f t="shared" si="4"/>
        <v>30.911557170342281</v>
      </c>
      <c r="AH41" s="60"/>
      <c r="AI41" s="60" t="s">
        <v>51</v>
      </c>
      <c r="AJ41" s="60">
        <v>8.1767000000000003</v>
      </c>
      <c r="AK41" s="60">
        <v>2463174.7557275002</v>
      </c>
      <c r="AL41" s="60">
        <v>11.36295</v>
      </c>
      <c r="AM41" s="60">
        <v>3082371.93774598</v>
      </c>
      <c r="AN41" s="60">
        <v>0.99787618125773903</v>
      </c>
      <c r="AO41" s="61">
        <f t="shared" si="5"/>
        <v>100.31487864781732</v>
      </c>
      <c r="AP41" s="60"/>
      <c r="AQ41" s="60" t="s">
        <v>51</v>
      </c>
      <c r="AR41" s="60">
        <v>11.36295</v>
      </c>
      <c r="AS41" s="60">
        <v>3088932.2699945699</v>
      </c>
      <c r="AT41" s="60">
        <v>9.8857833333333307</v>
      </c>
      <c r="AU41" s="60">
        <v>527433.49456060003</v>
      </c>
      <c r="AV41" s="60">
        <v>0.17074945271024899</v>
      </c>
      <c r="AW41" s="61">
        <f t="shared" si="6"/>
        <v>17.37820106153077</v>
      </c>
      <c r="AX41" s="60"/>
      <c r="AY41" s="60"/>
      <c r="AZ41" s="60" t="s">
        <v>51</v>
      </c>
      <c r="BA41" s="60">
        <v>11.36295</v>
      </c>
      <c r="BB41" s="60">
        <v>3088932.2699945699</v>
      </c>
      <c r="BC41" s="60">
        <v>4.9356499999999999</v>
      </c>
      <c r="BD41" s="60">
        <v>47620.684890386401</v>
      </c>
      <c r="BE41" s="60">
        <v>2.1974195885378901E-2</v>
      </c>
      <c r="BF41" s="60">
        <v>27.920191976406102</v>
      </c>
      <c r="BG41" s="60">
        <f t="shared" si="7"/>
        <v>121.2657690200208</v>
      </c>
      <c r="BH41" s="60">
        <f t="shared" si="8"/>
        <v>121.2657690200208</v>
      </c>
      <c r="BI41" s="60" t="str">
        <f>IF(BH41&lt;184.86,"&lt;LOQ",IF(BH41&lt;58.1085,"&lt;MDL",BH41))</f>
        <v>&lt;LOQ</v>
      </c>
      <c r="BJ41" s="60" t="str">
        <f>IF(BI41="&lt;MDL","&lt;MDL",IF(BI41="&lt;LOQ","&lt;LOQ",(BI41*0.25)))</f>
        <v>&lt;LOQ</v>
      </c>
      <c r="BK41" s="60"/>
      <c r="BL41" s="60" t="s">
        <v>51</v>
      </c>
      <c r="BM41" s="60">
        <v>4.91658333333333</v>
      </c>
      <c r="BN41" s="60">
        <v>2167118.4301252202</v>
      </c>
      <c r="BO41" s="60">
        <v>5.6154999999999999</v>
      </c>
      <c r="BP41" s="60">
        <v>20241.314665416401</v>
      </c>
      <c r="BQ41" s="60">
        <v>9.3401977409452702E-3</v>
      </c>
      <c r="BR41" s="60">
        <v>16.4438972281894</v>
      </c>
      <c r="BS41" s="60">
        <f t="shared" si="9"/>
        <v>71.420778365265932</v>
      </c>
      <c r="BT41" s="60">
        <f t="shared" si="10"/>
        <v>71.420778365265932</v>
      </c>
      <c r="BU41" s="60">
        <f>IF(BT41&lt;16.03,"&lt;LOQ",IF(BT41&lt;5.038,"&lt;MDL",BT41))</f>
        <v>71.420778365265932</v>
      </c>
      <c r="BV41" s="60">
        <f>IF(BU41="&lt;MDL","&lt;MDL",IF(BU41="&lt;LOQ","&lt;LOQ",(BU41*0.25)))</f>
        <v>17.855194591316483</v>
      </c>
      <c r="BW41" s="60"/>
      <c r="BX41" s="60" t="s">
        <v>51</v>
      </c>
      <c r="BY41" s="60">
        <v>4.91658333333333</v>
      </c>
      <c r="BZ41" s="60">
        <v>2167118.4301252202</v>
      </c>
      <c r="CA41" s="60">
        <v>5.7171666666666701</v>
      </c>
      <c r="CB41" s="60">
        <v>13689.580343326401</v>
      </c>
      <c r="CC41" s="60">
        <v>6.3169507273007804E-3</v>
      </c>
      <c r="CD41" s="60">
        <v>12.7130264124613</v>
      </c>
      <c r="CE41" s="60">
        <f t="shared" si="11"/>
        <v>55.216487257026316</v>
      </c>
      <c r="CF41" s="60">
        <f t="shared" si="12"/>
        <v>55.216487257026316</v>
      </c>
      <c r="CG41" s="60" t="str">
        <f>IF(CF41&lt;265.875,"&lt;LOQ",IF(CF41&lt;83.56,"&lt;MDL",CF41))</f>
        <v>&lt;LOQ</v>
      </c>
      <c r="CH41" s="60" t="str">
        <f>IF(CG41="&lt;MDL","&lt;MDL",IF(CG41="&lt;LOQ","&lt;LOQ",(CG41*0.25)))</f>
        <v>&lt;LOQ</v>
      </c>
      <c r="CI41" s="60"/>
      <c r="CJ41" s="60" t="s">
        <v>51</v>
      </c>
      <c r="CK41" s="60">
        <v>4.91658333333333</v>
      </c>
      <c r="CL41" s="60">
        <v>2167118.4301252202</v>
      </c>
      <c r="CM41" s="60">
        <v>6.5240833333333299</v>
      </c>
      <c r="CN41" s="60">
        <v>7283.8085000001902</v>
      </c>
      <c r="CO41" s="60">
        <v>5.4038791083067996E-3</v>
      </c>
      <c r="CP41" s="60">
        <v>3.93899093653885</v>
      </c>
      <c r="CQ41" s="60">
        <f t="shared" si="13"/>
        <v>17.108219223059969</v>
      </c>
      <c r="CR41" s="60">
        <f t="shared" si="14"/>
        <v>17.108219223059969</v>
      </c>
      <c r="CS41" s="60">
        <f>IF(CR41&lt;11.93,"&lt;LOQ",IF(CR41&lt;3.75,"&lt;MDL",CR41))</f>
        <v>17.108219223059969</v>
      </c>
      <c r="CT41" s="60">
        <f>IF(CS41="&lt;MDL","&lt;MDL",IF(CS41="&lt;LOQ","&lt;LOQ",(CS41*0.25)))</f>
        <v>4.2770548057649922</v>
      </c>
      <c r="CU41" s="60"/>
      <c r="CV41" s="60" t="s">
        <v>51</v>
      </c>
      <c r="CW41" s="60">
        <v>6.6702166666666702</v>
      </c>
      <c r="CX41" s="60">
        <v>1347885.1680459599</v>
      </c>
      <c r="CY41" s="60">
        <v>6.7019833333333301</v>
      </c>
      <c r="CZ41" s="60">
        <v>23751.9658740093</v>
      </c>
      <c r="DA41" s="60">
        <v>1.7621653859759199E-2</v>
      </c>
      <c r="DB41" s="60">
        <v>19.607679538450999</v>
      </c>
      <c r="DC41" s="60">
        <f t="shared" si="15"/>
        <v>85.162033983781043</v>
      </c>
      <c r="DD41" s="60">
        <f t="shared" si="16"/>
        <v>85.162033983781043</v>
      </c>
      <c r="DE41" s="60" t="str">
        <f>IF(DD41&lt;125.128,"&lt;LOQ",IF(DD41&lt;7.897,"&lt;MDL",DD41))</f>
        <v>&lt;LOQ</v>
      </c>
      <c r="DF41" s="60" t="str">
        <f>IF(DE41="&lt;MDL","&lt;MDL",IF(DE41="&lt;LOQ","&lt;LOQ",(DE41*0.25)))</f>
        <v>&lt;LOQ</v>
      </c>
      <c r="DG41" s="60"/>
      <c r="DH41" s="60" t="s">
        <v>51</v>
      </c>
      <c r="DI41" s="60">
        <v>6.6702166666666702</v>
      </c>
      <c r="DJ41" s="60">
        <v>1347885.1680459599</v>
      </c>
      <c r="DK41" s="60">
        <v>7.22298333333333</v>
      </c>
      <c r="DL41" s="60">
        <v>28567.493640778499</v>
      </c>
      <c r="DM41" s="60">
        <v>2.1194308178487501E-2</v>
      </c>
      <c r="DN41" s="60">
        <v>19.255049113226001</v>
      </c>
      <c r="DO41" s="60">
        <f t="shared" si="17"/>
        <v>68.660408452737343</v>
      </c>
      <c r="DP41" s="60">
        <f t="shared" si="18"/>
        <v>68.660408452737343</v>
      </c>
      <c r="DQ41" s="60">
        <f>IF(DP41&lt;59.59,"&lt;LOQ",IF(DP41&lt;18.73,"&lt;MDL",DP41))</f>
        <v>68.660408452737343</v>
      </c>
      <c r="DR41" s="60">
        <f>IF(DQ41="&lt;MDL","&lt;MDL",IF(DQ41="&lt;LOQ","&lt;LOQ",(DQ41*0.25)))</f>
        <v>17.165102113184336</v>
      </c>
      <c r="DS41" s="60"/>
      <c r="DT41" s="60" t="s">
        <v>51</v>
      </c>
      <c r="DU41" s="60">
        <v>6.6702166666666702</v>
      </c>
      <c r="DV41" s="60">
        <v>1347885.1680459599</v>
      </c>
      <c r="DW41" s="60">
        <v>8.19933333333333</v>
      </c>
      <c r="DX41" s="60">
        <v>248947.88621986099</v>
      </c>
      <c r="DY41" s="60">
        <v>0.10106789444841199</v>
      </c>
      <c r="DZ41" s="60">
        <v>114.922537039866</v>
      </c>
      <c r="EA41" s="60">
        <f t="shared" si="19"/>
        <v>409.79528471636468</v>
      </c>
      <c r="EB41" s="60">
        <f t="shared" si="20"/>
        <v>409.79528471636468</v>
      </c>
      <c r="EC41" s="60">
        <f>IF(EB41&lt;16.09,"&lt;LOQ",IF(EB41&lt;5.06,"&lt;MDL",EB41))</f>
        <v>409.79528471636468</v>
      </c>
      <c r="ED41" s="60">
        <f>IF(EC41="&lt;MDL","&lt;MDL",IF(EC41="&lt;LOQ","&lt;LOQ",(EC41*0.25)))</f>
        <v>102.44882117909117</v>
      </c>
      <c r="EE41" s="60"/>
      <c r="EF41" s="60" t="s">
        <v>51</v>
      </c>
      <c r="EG41" s="60">
        <v>8.1767000000000003</v>
      </c>
      <c r="EH41" s="60">
        <v>2463174.7557275002</v>
      </c>
      <c r="EI41" s="60">
        <v>8.2521500000000003</v>
      </c>
      <c r="EJ41" s="60">
        <v>40459.104892262701</v>
      </c>
      <c r="EK41" s="60">
        <v>1.6425592539946701E-2</v>
      </c>
      <c r="EL41" s="60">
        <v>22.155942941745199</v>
      </c>
      <c r="EM41" s="60">
        <f t="shared" si="21"/>
        <v>79.004529310229302</v>
      </c>
      <c r="EN41" s="60">
        <f t="shared" si="22"/>
        <v>79.004529310229302</v>
      </c>
      <c r="EO41" s="60">
        <f>IF(EN41&lt;56.77,"&lt;LOQ",IF(EN41&lt;17.84,"&lt;MDL",EN41))</f>
        <v>79.004529310229302</v>
      </c>
      <c r="EP41" s="60">
        <f>IF(EO41="&lt;MDL","&lt;MDL",IF(EO41="&lt;LOQ","&lt;LOQ",(EO41*0.25)))</f>
        <v>19.751132327557325</v>
      </c>
      <c r="EQ41" s="60"/>
      <c r="ER41" s="60" t="s">
        <v>51</v>
      </c>
      <c r="ES41" s="60">
        <v>8.1767000000000003</v>
      </c>
      <c r="ET41" s="60">
        <v>2463174.7557275002</v>
      </c>
      <c r="EU41" s="60">
        <v>8.7501666666666704</v>
      </c>
      <c r="EV41" s="60">
        <v>4245.0730606204497</v>
      </c>
      <c r="EW41" s="60">
        <v>1.72341530001052E-3</v>
      </c>
      <c r="EX41" s="60">
        <v>851.82699018129597</v>
      </c>
      <c r="EY41" s="60">
        <v>851.82699018129597</v>
      </c>
      <c r="EZ41" s="60" t="s">
        <v>51</v>
      </c>
      <c r="FA41" s="60">
        <v>8.1767000000000003</v>
      </c>
      <c r="FB41" s="60">
        <v>2463174.7557275002</v>
      </c>
      <c r="FC41" s="60">
        <v>9.4368166666666706</v>
      </c>
      <c r="FD41" s="60">
        <v>430873.42968762101</v>
      </c>
      <c r="FE41" s="60">
        <v>0.13948943907675199</v>
      </c>
      <c r="FF41" s="60">
        <v>174.096633342774</v>
      </c>
      <c r="FG41" s="60">
        <f t="shared" si="23"/>
        <v>563.20887486641698</v>
      </c>
      <c r="FH41" s="60">
        <f t="shared" si="24"/>
        <v>563.20887486641698</v>
      </c>
      <c r="FI41" s="60">
        <f>IF(FH41&lt;12.39,"&lt;LOQ",IF(FH41&lt;3.9,"&lt;MDL",FH41))</f>
        <v>563.20887486641698</v>
      </c>
      <c r="FJ41" s="60">
        <f>IF(FI41="&lt;MDL","&lt;MDL",IF(FI41="&lt;LOQ","&lt;LOQ",(FI41*0.25)))</f>
        <v>140.80221871660424</v>
      </c>
      <c r="FK41" s="60"/>
      <c r="FL41" s="60" t="s">
        <v>51</v>
      </c>
      <c r="FM41" s="60">
        <v>11.36295</v>
      </c>
      <c r="FN41" s="60">
        <v>3088932.2699945699</v>
      </c>
      <c r="FO41" s="60">
        <v>9.6971333333333298</v>
      </c>
      <c r="FP41" s="60">
        <v>376353.41862589202</v>
      </c>
      <c r="FQ41" s="60">
        <v>0.12183932366589401</v>
      </c>
      <c r="FR41" s="60">
        <v>145.60209809187799</v>
      </c>
      <c r="FS41" s="60">
        <f t="shared" si="25"/>
        <v>519.19366540057354</v>
      </c>
      <c r="FT41" s="60">
        <f t="shared" si="26"/>
        <v>519.19366540057354</v>
      </c>
      <c r="FU41" s="60">
        <f>IF(FT41&lt;17.42,"&lt;LOQ",IF(FT41&lt;5.48,"&lt;MDL",FT41))</f>
        <v>519.19366540057354</v>
      </c>
      <c r="FV41" s="60">
        <f>IF(FU41="&lt;MDL","&lt;MDL",IF(FU41="&lt;LOQ","&lt;LOQ",(FU41*0.25)))</f>
        <v>129.79841635014338</v>
      </c>
      <c r="FW41" s="60"/>
      <c r="FX41" s="60" t="s">
        <v>51</v>
      </c>
      <c r="FY41" s="60">
        <v>11.36295</v>
      </c>
      <c r="FZ41" s="60">
        <v>3088932.2699945699</v>
      </c>
      <c r="GA41" s="60">
        <v>9.8857833333333307</v>
      </c>
      <c r="GB41" s="60">
        <v>5153.8874176596901</v>
      </c>
      <c r="GC41" s="60">
        <v>2.0923758680441201E-3</v>
      </c>
      <c r="GD41" s="60">
        <v>10852.710060048301</v>
      </c>
      <c r="GE41" s="60">
        <v>10852.710060048301</v>
      </c>
      <c r="GF41" s="60"/>
      <c r="GG41" s="60" t="s">
        <v>51</v>
      </c>
      <c r="GH41" s="60">
        <v>8.1767000000000003</v>
      </c>
      <c r="GI41" s="60">
        <v>2463174.7557275002</v>
      </c>
      <c r="GJ41" s="60" t="s">
        <v>51</v>
      </c>
      <c r="GK41" s="60" t="s">
        <v>51</v>
      </c>
      <c r="GL41" s="60" t="s">
        <v>51</v>
      </c>
      <c r="GM41" s="60" t="s">
        <v>51</v>
      </c>
      <c r="GN41" s="60" t="s">
        <v>51</v>
      </c>
      <c r="GO41" s="60" t="s">
        <v>51</v>
      </c>
      <c r="GP41" s="60">
        <v>8.1767000000000003</v>
      </c>
      <c r="GQ41" s="60">
        <v>2463174.7557275002</v>
      </c>
      <c r="GR41" s="60">
        <v>11.349600000000001</v>
      </c>
      <c r="GS41" s="60">
        <v>83209.924007734793</v>
      </c>
      <c r="GT41" s="60">
        <v>2.6938086281795101E-2</v>
      </c>
      <c r="GU41" s="60">
        <v>31.584490839935</v>
      </c>
      <c r="GV41" s="60">
        <f t="shared" si="27"/>
        <v>102.17696464103841</v>
      </c>
      <c r="GW41" s="60">
        <f t="shared" si="28"/>
        <v>102.17696464103841</v>
      </c>
      <c r="GX41" s="60">
        <f>IF(GW41&lt;13.381,"&lt;LOQ",IF(GW41&lt;4.21,"&lt;MDL",GW41))</f>
        <v>102.17696464103841</v>
      </c>
      <c r="GY41" s="60">
        <f>IF(GX41="&lt;MDL","&lt;MDL",IF(GX41="&lt;LOQ","&lt;LOQ",(GX41*0.25)))</f>
        <v>25.544241160259602</v>
      </c>
      <c r="GZ41" s="60"/>
      <c r="HA41" s="60" t="s">
        <v>51</v>
      </c>
      <c r="HB41" s="60">
        <v>11.36295</v>
      </c>
      <c r="HC41" s="60">
        <v>3088932.2699945699</v>
      </c>
      <c r="HD41" s="60">
        <v>11.403033333333299</v>
      </c>
      <c r="HE41" s="60">
        <v>322546.16272532201</v>
      </c>
      <c r="HF41" s="60">
        <v>0.10441995308815499</v>
      </c>
      <c r="HG41" s="60">
        <v>125.546567124319</v>
      </c>
      <c r="HH41" s="60">
        <f t="shared" si="29"/>
        <v>406.14766325901286</v>
      </c>
      <c r="HI41" s="60">
        <f t="shared" si="30"/>
        <v>406.14766325901286</v>
      </c>
      <c r="HJ41" s="60">
        <f>IF(HI41&lt;19.57,"&lt;LOQ",IF(HI41&lt;6.15,"&lt;MDL",HI41))</f>
        <v>406.14766325901286</v>
      </c>
      <c r="HK41" s="60">
        <f>IF(HJ41="&lt;MDL","&lt;MDL",IF(HJ41="&lt;LOQ","&lt;LOQ",(HJ41*0.25)))</f>
        <v>101.53691581475321</v>
      </c>
      <c r="HL41" s="60"/>
      <c r="HM41" s="60" t="s">
        <v>51</v>
      </c>
      <c r="HN41" s="60">
        <v>11.36295</v>
      </c>
      <c r="HO41" s="60">
        <v>3088932.2699945699</v>
      </c>
      <c r="HP41" s="60">
        <v>13.2201166666667</v>
      </c>
      <c r="HQ41" s="60">
        <v>587811.78569608799</v>
      </c>
      <c r="HR41" s="60">
        <v>0.190283264830129</v>
      </c>
      <c r="HS41" s="60">
        <v>136.30720010341801</v>
      </c>
      <c r="HT41" s="60">
        <f t="shared" si="31"/>
        <v>784.35736599431016</v>
      </c>
      <c r="HU41" s="60">
        <f t="shared" si="32"/>
        <v>784.35736599431016</v>
      </c>
      <c r="HV41" s="60">
        <f>IF(HU41&lt;26.06,"&lt;LOQ",IF(HU41&lt;8.19,"&lt;MDL",HU41))</f>
        <v>784.35736599431016</v>
      </c>
      <c r="HW41" s="60">
        <f>IF(HV41="&lt;MDL","&lt;MDL",IF(HV41="&lt;LOQ","&lt;LOQ",(HV41*0.25)))</f>
        <v>196.08934149857754</v>
      </c>
      <c r="HX41" s="60"/>
      <c r="HY41" s="60" t="s">
        <v>51</v>
      </c>
      <c r="HZ41" s="60">
        <v>13.9148833333333</v>
      </c>
      <c r="IA41" s="60">
        <v>3089140.74088882</v>
      </c>
      <c r="IB41" s="60">
        <v>13.8113333333333</v>
      </c>
      <c r="IC41" s="60">
        <v>160806.76450233601</v>
      </c>
      <c r="ID41" s="60">
        <v>5.2055499567840197E-2</v>
      </c>
      <c r="IE41" s="60">
        <v>87.716971798486796</v>
      </c>
      <c r="IF41" s="60">
        <f t="shared" si="33"/>
        <v>504.75288833354188</v>
      </c>
      <c r="IG41" s="60">
        <f t="shared" si="34"/>
        <v>504.75288833354188</v>
      </c>
      <c r="IH41" s="60">
        <f>IF(IG41&lt;18.87,"&lt;LOQ",IF(IG41&lt;5.93,"&lt;MDL",IG41))</f>
        <v>504.75288833354188</v>
      </c>
      <c r="II41" s="60">
        <f>IF(IH41="&lt;MDL","&lt;MDL",IF(IH41="&lt;LOQ","&lt;LOQ",(IH41*0.25)))</f>
        <v>126.18822208338547</v>
      </c>
      <c r="IJ41" s="60"/>
      <c r="IK41" s="60" t="s">
        <v>51</v>
      </c>
      <c r="IL41" s="60">
        <v>13.9148833333333</v>
      </c>
      <c r="IM41" s="60">
        <v>3089140.74088882</v>
      </c>
      <c r="IN41" s="60">
        <v>15.6284166666667</v>
      </c>
      <c r="IO41" s="60">
        <v>300454.62381624401</v>
      </c>
      <c r="IP41" s="60">
        <v>9.7261552327264994E-2</v>
      </c>
      <c r="IQ41" s="60">
        <v>126.750119940082</v>
      </c>
      <c r="IR41" s="60">
        <f t="shared" si="35"/>
        <v>729.36271994609513</v>
      </c>
      <c r="IS41" s="60">
        <f t="shared" si="36"/>
        <v>729.36271994609513</v>
      </c>
      <c r="IT41" s="60">
        <f>IF(IS41&lt;22.673,"&lt;LOQ",IF(IS41&lt;7.126,"&lt;MDL",IS41))</f>
        <v>729.36271994609513</v>
      </c>
      <c r="IU41" s="60">
        <f>IF(IT41="&lt;MDL","&lt;MDL",IF(IT41="&lt;LOQ","&lt;LOQ",(IT41*0.25)))</f>
        <v>182.34067998652378</v>
      </c>
      <c r="IV41" s="60"/>
      <c r="IW41" s="60" t="s">
        <v>51</v>
      </c>
      <c r="IX41" s="60">
        <v>13.9148833333333</v>
      </c>
      <c r="IY41" s="60">
        <v>3089140.74088882</v>
      </c>
      <c r="IZ41" s="60">
        <v>15.678516666666701</v>
      </c>
      <c r="JA41" s="60">
        <v>79702.976225256396</v>
      </c>
      <c r="JB41" s="60">
        <v>2.58010181181722E-2</v>
      </c>
      <c r="JC41" s="60">
        <v>37.220811132233699</v>
      </c>
      <c r="JD41" s="60">
        <f t="shared" si="37"/>
        <v>214.18103634804578</v>
      </c>
      <c r="JE41" s="60">
        <f t="shared" si="38"/>
        <v>214.18103634804578</v>
      </c>
      <c r="JF41" s="60">
        <f>IF(JE41&lt;201.126,"&lt;LOQ",IF(JE41&lt;63.21,"&lt;MDL",JE41))</f>
        <v>214.18103634804578</v>
      </c>
      <c r="JG41" s="60">
        <f>IF(JF41="&lt;MDL","&lt;MDL",IF(JF41="&lt;LOQ","&lt;LOQ",(JF41*0.25)))</f>
        <v>53.545259087011445</v>
      </c>
      <c r="JH41" s="60"/>
      <c r="JI41" s="60" t="s">
        <v>51</v>
      </c>
      <c r="JJ41" s="60">
        <v>13.9148833333333</v>
      </c>
      <c r="JK41" s="60">
        <v>3089140.74088882</v>
      </c>
      <c r="JL41" s="60">
        <v>16.039249999999999</v>
      </c>
      <c r="JM41" s="60">
        <v>354494.72245791898</v>
      </c>
      <c r="JN41" s="60">
        <v>0.114755121955344</v>
      </c>
      <c r="JO41" s="60">
        <v>163.77929060092899</v>
      </c>
      <c r="JP41" s="60">
        <f t="shared" si="39"/>
        <v>942.44099271862365</v>
      </c>
      <c r="JQ41" s="60">
        <f t="shared" si="40"/>
        <v>942.44099271862365</v>
      </c>
      <c r="JR41" s="60">
        <f>IF(JQ41&lt;25.511,"&lt;LOQ",IF(JQ41&lt;8.018,"&lt;MDL",JQ41))</f>
        <v>942.44099271862365</v>
      </c>
      <c r="JS41" s="60">
        <f>IF(JR41="&lt;MDL","&lt;MDL",IF(JR41="&lt;LOQ","&lt;LOQ",(JR41*0.25)))</f>
        <v>235.61024817965591</v>
      </c>
      <c r="JT41" s="60"/>
      <c r="JU41" s="60" t="s">
        <v>51</v>
      </c>
      <c r="JV41" s="60">
        <v>13.9148833333333</v>
      </c>
      <c r="JW41" s="60">
        <v>3089140.74088882</v>
      </c>
    </row>
    <row r="42" spans="1:283" x14ac:dyDescent="0.2">
      <c r="A42" s="2"/>
      <c r="B42" s="2"/>
      <c r="C42" s="2"/>
      <c r="D42" s="2"/>
      <c r="E42" s="2"/>
      <c r="F42" s="2"/>
      <c r="G42" s="3"/>
      <c r="H42" s="4"/>
      <c r="I42" s="4"/>
      <c r="J42" s="4"/>
      <c r="L42" s="4"/>
      <c r="M42" s="4"/>
      <c r="N42" s="4"/>
      <c r="O42" s="4"/>
      <c r="P42" s="4"/>
      <c r="R42" s="4"/>
      <c r="S42" s="4"/>
      <c r="T42" s="4"/>
      <c r="U42" s="4"/>
      <c r="V42" s="4"/>
      <c r="W42" s="4"/>
      <c r="X42" s="4"/>
      <c r="Z42" s="4"/>
      <c r="AA42" s="4"/>
      <c r="AB42" s="4"/>
      <c r="AC42" s="4"/>
      <c r="AD42" s="4"/>
      <c r="AE42" s="4"/>
      <c r="AF42" s="4"/>
      <c r="AH42" s="4"/>
      <c r="AI42" s="4"/>
      <c r="AJ42" s="4"/>
      <c r="AK42" s="4"/>
      <c r="AL42" s="4"/>
      <c r="AM42" s="4"/>
      <c r="AN42" s="4"/>
      <c r="AP42" s="4"/>
      <c r="AQ42" s="4"/>
      <c r="AR42" s="4"/>
      <c r="AS42" s="4"/>
      <c r="AT42" s="4"/>
      <c r="AU42" s="4"/>
      <c r="AV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</row>
    <row r="43" spans="1:283" s="79" customFormat="1" x14ac:dyDescent="0.2">
      <c r="A43" s="76"/>
      <c r="B43" s="76"/>
      <c r="C43" s="76" t="s">
        <v>85</v>
      </c>
      <c r="D43" s="76" t="s">
        <v>109</v>
      </c>
      <c r="E43" s="76" t="s">
        <v>97</v>
      </c>
      <c r="F43" s="76" t="s">
        <v>51</v>
      </c>
      <c r="G43" s="77">
        <v>42564.645138888904</v>
      </c>
      <c r="H43" s="78">
        <v>4.2685166666666703</v>
      </c>
      <c r="I43" s="78">
        <v>43013.320694342903</v>
      </c>
      <c r="J43" s="78">
        <v>1.11837734360485E-2</v>
      </c>
      <c r="K43" s="79">
        <f t="shared" si="1"/>
        <v>1.6276194882448526E-3</v>
      </c>
      <c r="L43" s="78">
        <v>4.9165999999999999</v>
      </c>
      <c r="M43" s="78">
        <v>3846047.2165591801</v>
      </c>
      <c r="N43" s="78">
        <v>5.9903833333333303</v>
      </c>
      <c r="O43" s="78">
        <v>555088.20355600805</v>
      </c>
      <c r="P43" s="78">
        <v>0.12778571745077</v>
      </c>
      <c r="Q43" s="79">
        <f t="shared" si="2"/>
        <v>15.753622217854627</v>
      </c>
      <c r="R43" s="78"/>
      <c r="S43" s="78" t="s">
        <v>51</v>
      </c>
      <c r="T43" s="78">
        <v>8.1767166666666693</v>
      </c>
      <c r="U43" s="78">
        <v>4343898.6346017905</v>
      </c>
      <c r="V43" s="78">
        <v>8.2332999999999998</v>
      </c>
      <c r="W43" s="78">
        <v>1069977.5547766699</v>
      </c>
      <c r="X43" s="78">
        <v>0.24631733951010101</v>
      </c>
      <c r="Y43" s="79">
        <f t="shared" si="3"/>
        <v>24.629335982115869</v>
      </c>
      <c r="Z43" s="78"/>
      <c r="AA43" s="78" t="s">
        <v>51</v>
      </c>
      <c r="AB43" s="78">
        <v>8.1767166666666693</v>
      </c>
      <c r="AC43" s="78">
        <v>4343898.6346017905</v>
      </c>
      <c r="AD43" s="78">
        <v>9.6745166666666709</v>
      </c>
      <c r="AE43" s="78">
        <v>1111057.99929757</v>
      </c>
      <c r="AF43" s="78">
        <v>0.25577438443137601</v>
      </c>
      <c r="AG43" s="79">
        <f t="shared" si="4"/>
        <v>25.412326317507468</v>
      </c>
      <c r="AH43" s="78"/>
      <c r="AI43" s="78" t="s">
        <v>51</v>
      </c>
      <c r="AJ43" s="78">
        <v>8.1767166666666693</v>
      </c>
      <c r="AK43" s="78">
        <v>4343898.6346017905</v>
      </c>
      <c r="AL43" s="78">
        <v>11.362966666666701</v>
      </c>
      <c r="AM43" s="78">
        <v>5318992.9850798398</v>
      </c>
      <c r="AN43" s="78">
        <v>0.99878009234713605</v>
      </c>
      <c r="AO43" s="79">
        <f t="shared" si="5"/>
        <v>100.40574736774907</v>
      </c>
      <c r="AP43" s="78"/>
      <c r="AQ43" s="78" t="s">
        <v>51</v>
      </c>
      <c r="AR43" s="78">
        <v>11.362966666666701</v>
      </c>
      <c r="AS43" s="78">
        <v>5325489.5905866399</v>
      </c>
      <c r="AT43" s="78">
        <v>9.8857999999999997</v>
      </c>
      <c r="AU43" s="78">
        <v>814652.28863336297</v>
      </c>
      <c r="AV43" s="78">
        <v>0.15297228072201</v>
      </c>
      <c r="AW43" s="79">
        <f t="shared" si="6"/>
        <v>15.568911109420213</v>
      </c>
      <c r="AX43" s="78"/>
      <c r="AY43" s="78"/>
      <c r="AZ43" s="78" t="s">
        <v>51</v>
      </c>
      <c r="BA43" s="78">
        <v>11.362966666666701</v>
      </c>
      <c r="BB43" s="78">
        <v>5325489.5905866399</v>
      </c>
      <c r="BC43" s="78">
        <v>4.9420166666666701</v>
      </c>
      <c r="BD43" s="78">
        <v>326792.44806283602</v>
      </c>
      <c r="BE43" s="78">
        <v>8.4968392134092505E-2</v>
      </c>
      <c r="BF43" s="78">
        <v>111.052073270704</v>
      </c>
      <c r="BG43" s="78">
        <f t="shared" si="7"/>
        <v>704.93040733731254</v>
      </c>
      <c r="BH43" s="78">
        <f t="shared" si="8"/>
        <v>704.93040733731254</v>
      </c>
      <c r="BI43" s="78">
        <f>IF(BH43&lt;184.86,"&lt;LOQ",IF(BH43&lt;58.1085,"&lt;MDL",BH43))</f>
        <v>704.93040733731254</v>
      </c>
      <c r="BJ43" s="78">
        <f>IF(BI43="&lt;MDL","&lt;MDL",IF(BI43="&lt;LOQ","&lt;LOQ",(BI43*0.25)))</f>
        <v>176.23260183432814</v>
      </c>
      <c r="BK43" s="78"/>
      <c r="BL43" s="78" t="s">
        <v>51</v>
      </c>
      <c r="BM43" s="78">
        <v>4.9165999999999999</v>
      </c>
      <c r="BN43" s="78">
        <v>3846047.2165591801</v>
      </c>
      <c r="BO43" s="78">
        <v>5.6155166666666698</v>
      </c>
      <c r="BP43" s="78">
        <v>191676.75752282099</v>
      </c>
      <c r="BQ43" s="78">
        <v>4.9837338631090002E-2</v>
      </c>
      <c r="BR43" s="78">
        <v>90.182960717611294</v>
      </c>
      <c r="BS43" s="78">
        <f t="shared" si="9"/>
        <v>572.45857156204329</v>
      </c>
      <c r="BT43" s="78">
        <f t="shared" si="10"/>
        <v>572.45857156204329</v>
      </c>
      <c r="BU43" s="78">
        <f>IF(BT43&lt;16.03,"&lt;LOQ",IF(BT43&lt;5.038,"&lt;MDL",BT43))</f>
        <v>572.45857156204329</v>
      </c>
      <c r="BV43" s="78">
        <f>IF(BU43="&lt;MDL","&lt;MDL",IF(BU43="&lt;LOQ","&lt;LOQ",(BU43*0.25)))</f>
        <v>143.11464289051082</v>
      </c>
      <c r="BW43" s="78"/>
      <c r="BX43" s="78" t="s">
        <v>51</v>
      </c>
      <c r="BY43" s="78">
        <v>4.9165999999999999</v>
      </c>
      <c r="BZ43" s="78">
        <v>3846047.2165591801</v>
      </c>
      <c r="CA43" s="78">
        <v>5.7171666666666701</v>
      </c>
      <c r="CB43" s="78">
        <v>175615.010830655</v>
      </c>
      <c r="CC43" s="78">
        <v>4.56611687122674E-2</v>
      </c>
      <c r="CD43" s="78">
        <v>94.9849036309203</v>
      </c>
      <c r="CE43" s="78">
        <f t="shared" si="11"/>
        <v>602.94008779306387</v>
      </c>
      <c r="CF43" s="78">
        <f t="shared" si="12"/>
        <v>602.94008779306387</v>
      </c>
      <c r="CG43" s="78">
        <f>IF(CF43&lt;265.875,"&lt;LOQ",IF(CF43&lt;83.56,"&lt;MDL",CF43))</f>
        <v>602.94008779306387</v>
      </c>
      <c r="CH43" s="78">
        <f>IF(CG43="&lt;MDL","&lt;MDL",IF(CG43="&lt;LOQ","&lt;LOQ",(CG43*0.25)))</f>
        <v>150.73502194826597</v>
      </c>
      <c r="CI43" s="78"/>
      <c r="CJ43" s="78" t="s">
        <v>51</v>
      </c>
      <c r="CK43" s="78">
        <v>4.9165999999999999</v>
      </c>
      <c r="CL43" s="78">
        <v>3846047.2165591801</v>
      </c>
      <c r="CM43" s="78">
        <v>6.5240999999999998</v>
      </c>
      <c r="CN43" s="78">
        <v>399137.04884085897</v>
      </c>
      <c r="CO43" s="78">
        <v>0.16752739585094301</v>
      </c>
      <c r="CP43" s="78">
        <v>126.128065588376</v>
      </c>
      <c r="CQ43" s="78">
        <f t="shared" si="13"/>
        <v>800.62898452285276</v>
      </c>
      <c r="CR43" s="78">
        <f t="shared" si="14"/>
        <v>800.62898452285276</v>
      </c>
      <c r="CS43" s="78">
        <f>IF(CR43&lt;11.93,"&lt;LOQ",IF(CR43&lt;3.75,"&lt;MDL",CR43))</f>
        <v>800.62898452285276</v>
      </c>
      <c r="CT43" s="78">
        <f>IF(CS43="&lt;MDL","&lt;MDL",IF(CS43="&lt;LOQ","&lt;LOQ",(CS43*0.25)))</f>
        <v>200.15724613071319</v>
      </c>
      <c r="CU43" s="78"/>
      <c r="CV43" s="78" t="s">
        <v>51</v>
      </c>
      <c r="CW43" s="78">
        <v>6.6702333333333304</v>
      </c>
      <c r="CX43" s="78">
        <v>2382518.0760046602</v>
      </c>
      <c r="CY43" s="78">
        <v>6.702</v>
      </c>
      <c r="CZ43" s="78">
        <v>242965.233914346</v>
      </c>
      <c r="DA43" s="78">
        <v>0.101978338112668</v>
      </c>
      <c r="DB43" s="78">
        <v>115.079097918416</v>
      </c>
      <c r="DC43" s="78">
        <f t="shared" si="15"/>
        <v>730.49293887464955</v>
      </c>
      <c r="DD43" s="78">
        <f t="shared" si="16"/>
        <v>730.49293887464955</v>
      </c>
      <c r="DE43" s="78">
        <f>IF(DD43&lt;125.128,"&lt;LOQ",IF(DD43&lt;7.897,"&lt;MDL",DD43))</f>
        <v>730.49293887464955</v>
      </c>
      <c r="DF43" s="78">
        <f>IF(DE43="&lt;MDL","&lt;MDL",IF(DE43="&lt;LOQ","&lt;LOQ",(DE43*0.25)))</f>
        <v>182.62323471866239</v>
      </c>
      <c r="DG43" s="78"/>
      <c r="DH43" s="78" t="s">
        <v>51</v>
      </c>
      <c r="DI43" s="78">
        <v>6.6702333333333304</v>
      </c>
      <c r="DJ43" s="78">
        <v>2382518.0760046602</v>
      </c>
      <c r="DK43" s="78">
        <v>7.2229999999999999</v>
      </c>
      <c r="DL43" s="78">
        <v>348424.48132729298</v>
      </c>
      <c r="DM43" s="78">
        <v>0.146242114524302</v>
      </c>
      <c r="DN43" s="78">
        <v>134.14497455797201</v>
      </c>
      <c r="DO43" s="78">
        <f t="shared" si="17"/>
        <v>544.6552625510443</v>
      </c>
      <c r="DP43" s="78">
        <f t="shared" si="18"/>
        <v>544.6552625510443</v>
      </c>
      <c r="DQ43" s="78">
        <f>IF(DP43&lt;59.59,"&lt;LOQ",IF(DP43&lt;18.73,"&lt;MDL",DP43))</f>
        <v>544.6552625510443</v>
      </c>
      <c r="DR43" s="78">
        <f>IF(DQ43="&lt;MDL","&lt;MDL",IF(DQ43="&lt;LOQ","&lt;LOQ",(DQ43*0.25)))</f>
        <v>136.16381563776108</v>
      </c>
      <c r="DS43" s="78"/>
      <c r="DT43" s="78" t="s">
        <v>51</v>
      </c>
      <c r="DU43" s="78">
        <v>6.6702333333333304</v>
      </c>
      <c r="DV43" s="78">
        <v>2382518.0760046602</v>
      </c>
      <c r="DW43" s="78">
        <v>8.1993500000000008</v>
      </c>
      <c r="DX43" s="78">
        <v>786686.11789730994</v>
      </c>
      <c r="DY43" s="78">
        <v>0.18110139855264501</v>
      </c>
      <c r="DZ43" s="78">
        <v>206.367641414876</v>
      </c>
      <c r="EA43" s="78">
        <f t="shared" si="19"/>
        <v>837.8936466850995</v>
      </c>
      <c r="EB43" s="78">
        <f t="shared" si="20"/>
        <v>837.8936466850995</v>
      </c>
      <c r="EC43" s="78">
        <f>IF(EB43&lt;16.09,"&lt;LOQ",IF(EB43&lt;5.06,"&lt;MDL",EB43))</f>
        <v>837.8936466850995</v>
      </c>
      <c r="ED43" s="78">
        <f>IF(EC43="&lt;MDL","&lt;MDL",IF(EC43="&lt;LOQ","&lt;LOQ",(EC43*0.25)))</f>
        <v>209.47341167127487</v>
      </c>
      <c r="EE43" s="78"/>
      <c r="EF43" s="78" t="s">
        <v>51</v>
      </c>
      <c r="EG43" s="78">
        <v>8.1767166666666693</v>
      </c>
      <c r="EH43" s="78">
        <v>4343898.6346017905</v>
      </c>
      <c r="EI43" s="78">
        <v>8.2521666666666693</v>
      </c>
      <c r="EJ43" s="78">
        <v>522318.29024099198</v>
      </c>
      <c r="EK43" s="78">
        <v>0.12024182288242399</v>
      </c>
      <c r="EL43" s="78">
        <v>165.84872180581601</v>
      </c>
      <c r="EM43" s="78">
        <f t="shared" si="21"/>
        <v>673.37877856814316</v>
      </c>
      <c r="EN43" s="78">
        <f t="shared" si="22"/>
        <v>673.37877856814316</v>
      </c>
      <c r="EO43" s="78">
        <f>IF(EN43&lt;56.77,"&lt;LOQ",IF(EN43&lt;17.84,"&lt;MDL",EN43))</f>
        <v>673.37877856814316</v>
      </c>
      <c r="EP43" s="78">
        <f>IF(EO43="&lt;MDL","&lt;MDL",IF(EO43="&lt;LOQ","&lt;LOQ",(EO43*0.25)))</f>
        <v>168.34469464203579</v>
      </c>
      <c r="EQ43" s="78"/>
      <c r="ER43" s="78" t="s">
        <v>51</v>
      </c>
      <c r="ES43" s="78">
        <v>8.1767166666666693</v>
      </c>
      <c r="ET43" s="78">
        <v>4343898.6346017905</v>
      </c>
      <c r="EU43" s="78">
        <v>8.7539499999999997</v>
      </c>
      <c r="EV43" s="78">
        <v>32815.639037436202</v>
      </c>
      <c r="EW43" s="78">
        <v>7.5544209931695198E-3</v>
      </c>
      <c r="EX43" s="78">
        <v>0</v>
      </c>
      <c r="EY43" s="78">
        <v>0</v>
      </c>
      <c r="EZ43" s="78" t="s">
        <v>51</v>
      </c>
      <c r="FA43" s="78">
        <v>8.1767166666666693</v>
      </c>
      <c r="FB43" s="78">
        <v>4343898.6346017905</v>
      </c>
      <c r="FC43" s="78">
        <v>9.4368333333333307</v>
      </c>
      <c r="FD43" s="78">
        <v>645420.53449999797</v>
      </c>
      <c r="FE43" s="78">
        <v>0.12119459131811</v>
      </c>
      <c r="FF43" s="78">
        <v>151.29514342978601</v>
      </c>
      <c r="FG43" s="78">
        <f t="shared" si="23"/>
        <v>595.36124925939316</v>
      </c>
      <c r="FH43" s="78">
        <f t="shared" si="24"/>
        <v>595.36124925939316</v>
      </c>
      <c r="FI43" s="78">
        <f>IF(FH43&lt;12.39,"&lt;LOQ",IF(FH43&lt;3.9,"&lt;MDL",FH43))</f>
        <v>595.36124925939316</v>
      </c>
      <c r="FJ43" s="78">
        <f>IF(FI43="&lt;MDL","&lt;MDL",IF(FI43="&lt;LOQ","&lt;LOQ",(FI43*0.25)))</f>
        <v>148.84031231484829</v>
      </c>
      <c r="FK43" s="78"/>
      <c r="FL43" s="78" t="s">
        <v>51</v>
      </c>
      <c r="FM43" s="78">
        <v>11.362966666666701</v>
      </c>
      <c r="FN43" s="78">
        <v>5325489.5905866399</v>
      </c>
      <c r="FO43" s="78">
        <v>9.6971500000000006</v>
      </c>
      <c r="FP43" s="78">
        <v>644213.19223762199</v>
      </c>
      <c r="FQ43" s="78">
        <v>0.120967881220975</v>
      </c>
      <c r="FR43" s="78">
        <v>144.56273300567099</v>
      </c>
      <c r="FS43" s="78">
        <f t="shared" si="25"/>
        <v>586.95343273014964</v>
      </c>
      <c r="FT43" s="78">
        <f t="shared" si="26"/>
        <v>586.95343273014964</v>
      </c>
      <c r="FU43" s="78">
        <f>IF(FT43&lt;17.42,"&lt;LOQ",IF(FT43&lt;5.48,"&lt;MDL",FT43))</f>
        <v>586.95343273014964</v>
      </c>
      <c r="FV43" s="78">
        <f>IF(FU43="&lt;MDL","&lt;MDL",IF(FU43="&lt;LOQ","&lt;LOQ",(FU43*0.25)))</f>
        <v>146.73835818253741</v>
      </c>
      <c r="FW43" s="78"/>
      <c r="FX43" s="78" t="s">
        <v>51</v>
      </c>
      <c r="FY43" s="78">
        <v>11.362966666666701</v>
      </c>
      <c r="FZ43" s="78">
        <v>5325489.5905866399</v>
      </c>
      <c r="GA43" s="78">
        <v>10.029166666666701</v>
      </c>
      <c r="GB43" s="78">
        <v>46391.984626807702</v>
      </c>
      <c r="GC43" s="78">
        <v>1.0679803680792001E-2</v>
      </c>
      <c r="GD43" s="78">
        <v>55772.943310164999</v>
      </c>
      <c r="GE43" s="78">
        <v>55772.943310164999</v>
      </c>
      <c r="GF43" s="78"/>
      <c r="GG43" s="78" t="s">
        <v>51</v>
      </c>
      <c r="GH43" s="78">
        <v>8.1767166666666693</v>
      </c>
      <c r="GI43" s="78">
        <v>4343898.6346017905</v>
      </c>
      <c r="GJ43" s="78" t="s">
        <v>51</v>
      </c>
      <c r="GK43" s="78" t="s">
        <v>51</v>
      </c>
      <c r="GL43" s="78" t="s">
        <v>51</v>
      </c>
      <c r="GM43" s="78" t="s">
        <v>51</v>
      </c>
      <c r="GN43" s="78" t="s">
        <v>51</v>
      </c>
      <c r="GO43" s="78" t="s">
        <v>51</v>
      </c>
      <c r="GP43" s="78">
        <v>8.1767166666666693</v>
      </c>
      <c r="GQ43" s="78">
        <v>4343898.6346017905</v>
      </c>
      <c r="GR43" s="78">
        <v>11.3462666666667</v>
      </c>
      <c r="GS43" s="78">
        <v>471703.774986064</v>
      </c>
      <c r="GT43" s="78">
        <v>8.8574724814005704E-2</v>
      </c>
      <c r="GU43" s="78">
        <v>106.67394956757001</v>
      </c>
      <c r="GV43" s="78">
        <f t="shared" si="27"/>
        <v>419.77246881989896</v>
      </c>
      <c r="GW43" s="78">
        <f t="shared" si="28"/>
        <v>419.77246881989896</v>
      </c>
      <c r="GX43" s="78">
        <f>IF(GW43&lt;13.381,"&lt;LOQ",IF(GW43&lt;4.21,"&lt;MDL",GW43))</f>
        <v>419.77246881989896</v>
      </c>
      <c r="GY43" s="78">
        <f>IF(GX43="&lt;MDL","&lt;MDL",IF(GX43="&lt;LOQ","&lt;LOQ",(GX43*0.25)))</f>
        <v>104.94311720497474</v>
      </c>
      <c r="GZ43" s="78"/>
      <c r="HA43" s="78" t="s">
        <v>51</v>
      </c>
      <c r="HB43" s="78">
        <v>11.362966666666701</v>
      </c>
      <c r="HC43" s="78">
        <v>5325489.5905866399</v>
      </c>
      <c r="HD43" s="78">
        <v>11.40305</v>
      </c>
      <c r="HE43" s="78">
        <v>472336.53138366702</v>
      </c>
      <c r="HF43" s="78">
        <v>8.8693541382293004E-2</v>
      </c>
      <c r="HG43" s="78">
        <v>106.68512540946701</v>
      </c>
      <c r="HH43" s="78">
        <f t="shared" si="29"/>
        <v>419.81644685542926</v>
      </c>
      <c r="HI43" s="78">
        <f t="shared" si="30"/>
        <v>419.81644685542926</v>
      </c>
      <c r="HJ43" s="78">
        <f>IF(HI43&lt;19.57,"&lt;LOQ",IF(HI43&lt;6.15,"&lt;MDL",HI43))</f>
        <v>419.81644685542926</v>
      </c>
      <c r="HK43" s="78">
        <f>IF(HJ43="&lt;MDL","&lt;MDL",IF(HJ43="&lt;LOQ","&lt;LOQ",(HJ43*0.25)))</f>
        <v>104.95411171385732</v>
      </c>
      <c r="HL43" s="78"/>
      <c r="HM43" s="78" t="s">
        <v>51</v>
      </c>
      <c r="HN43" s="78">
        <v>11.362966666666701</v>
      </c>
      <c r="HO43" s="78">
        <v>5325489.5905866399</v>
      </c>
      <c r="HP43" s="78">
        <v>13.226800000000001</v>
      </c>
      <c r="HQ43" s="78">
        <v>1126462.60717518</v>
      </c>
      <c r="HR43" s="78">
        <v>0.211480825450408</v>
      </c>
      <c r="HS43" s="78">
        <v>151.53745262400801</v>
      </c>
      <c r="HT43" s="78">
        <f t="shared" si="31"/>
        <v>973.33366193039603</v>
      </c>
      <c r="HU43" s="78">
        <f t="shared" si="32"/>
        <v>973.33366193039603</v>
      </c>
      <c r="HV43" s="78">
        <f>IF(HU43&lt;26.06,"&lt;LOQ",IF(HU43&lt;8.19,"&lt;MDL",HU43))</f>
        <v>973.33366193039603</v>
      </c>
      <c r="HW43" s="78">
        <f>IF(HV43="&lt;MDL","&lt;MDL",IF(HV43="&lt;LOQ","&lt;LOQ",(HV43*0.25)))</f>
        <v>243.33341548259901</v>
      </c>
      <c r="HX43" s="78"/>
      <c r="HY43" s="78" t="s">
        <v>51</v>
      </c>
      <c r="HZ43" s="78">
        <v>13.918233333333299</v>
      </c>
      <c r="IA43" s="78">
        <v>5326547.2402807903</v>
      </c>
      <c r="IB43" s="78">
        <v>13.811349999999999</v>
      </c>
      <c r="IC43" s="78">
        <v>500027.04069847398</v>
      </c>
      <c r="ID43" s="78">
        <v>9.3874515355300697E-2</v>
      </c>
      <c r="IE43" s="78">
        <v>157.87475928101901</v>
      </c>
      <c r="IF43" s="78">
        <f t="shared" si="33"/>
        <v>1014.0385423968052</v>
      </c>
      <c r="IG43" s="78">
        <f t="shared" si="34"/>
        <v>1014.0385423968052</v>
      </c>
      <c r="IH43" s="78">
        <f>IF(IG43&lt;18.87,"&lt;LOQ",IF(IG43&lt;5.93,"&lt;MDL",IG43))</f>
        <v>1014.0385423968052</v>
      </c>
      <c r="II43" s="78">
        <f>IF(IH43="&lt;MDL","&lt;MDL",IF(IH43="&lt;LOQ","&lt;LOQ",(IH43*0.25)))</f>
        <v>253.50963559920129</v>
      </c>
      <c r="IJ43" s="78"/>
      <c r="IK43" s="78" t="s">
        <v>51</v>
      </c>
      <c r="IL43" s="78">
        <v>13.918233333333299</v>
      </c>
      <c r="IM43" s="78">
        <v>5326547.2402807903</v>
      </c>
      <c r="IN43" s="78">
        <v>15.6284166666667</v>
      </c>
      <c r="IO43" s="78">
        <v>634884.41285874101</v>
      </c>
      <c r="IP43" s="78">
        <v>0.11919248703129399</v>
      </c>
      <c r="IQ43" s="78">
        <v>155.307928468597</v>
      </c>
      <c r="IR43" s="78">
        <f t="shared" si="35"/>
        <v>997.55164235362292</v>
      </c>
      <c r="IS43" s="78">
        <f t="shared" si="36"/>
        <v>997.55164235362292</v>
      </c>
      <c r="IT43" s="78">
        <f>IF(IS43&lt;22.673,"&lt;LOQ",IF(IS43&lt;7.126,"&lt;MDL",IS43))</f>
        <v>997.55164235362292</v>
      </c>
      <c r="IU43" s="78">
        <f>IF(IT43="&lt;MDL","&lt;MDL",IF(IT43="&lt;LOQ","&lt;LOQ",(IT43*0.25)))</f>
        <v>249.38791058840573</v>
      </c>
      <c r="IV43" s="78"/>
      <c r="IW43" s="78" t="s">
        <v>51</v>
      </c>
      <c r="IX43" s="78">
        <v>13.918233333333299</v>
      </c>
      <c r="IY43" s="78">
        <v>5326547.2402807903</v>
      </c>
      <c r="IZ43" s="78">
        <v>15.678516666666701</v>
      </c>
      <c r="JA43" s="78">
        <v>493939.96917411097</v>
      </c>
      <c r="JB43" s="78">
        <v>9.2731735379872907E-2</v>
      </c>
      <c r="JC43" s="78">
        <v>132.71655084224599</v>
      </c>
      <c r="JD43" s="78">
        <f t="shared" si="37"/>
        <v>852.44594120615</v>
      </c>
      <c r="JE43" s="78">
        <f t="shared" si="38"/>
        <v>852.44594120615</v>
      </c>
      <c r="JF43" s="78">
        <f>IF(JE43&lt;201.126,"&lt;LOQ",IF(JE43&lt;63.21,"&lt;MDL",JE43))</f>
        <v>852.44594120615</v>
      </c>
      <c r="JG43" s="78">
        <f>IF(JF43="&lt;MDL","&lt;MDL",IF(JF43="&lt;LOQ","&lt;LOQ",(JF43*0.25)))</f>
        <v>213.1114853015375</v>
      </c>
      <c r="JH43" s="78"/>
      <c r="JI43" s="78" t="s">
        <v>51</v>
      </c>
      <c r="JJ43" s="78">
        <v>13.918233333333299</v>
      </c>
      <c r="JK43" s="78">
        <v>5326547.2402807903</v>
      </c>
      <c r="JL43" s="78">
        <v>16.0426</v>
      </c>
      <c r="JM43" s="78">
        <v>583473.28999999503</v>
      </c>
      <c r="JN43" s="78">
        <v>0.109540620533244</v>
      </c>
      <c r="JO43" s="78">
        <v>156.31621730393701</v>
      </c>
      <c r="JP43" s="78">
        <f t="shared" si="39"/>
        <v>1004.0279387898582</v>
      </c>
      <c r="JQ43" s="78">
        <f t="shared" si="40"/>
        <v>1004.0279387898582</v>
      </c>
      <c r="JR43" s="78">
        <f>IF(JQ43&lt;25.511,"&lt;LOQ",IF(JQ43&lt;8.018,"&lt;MDL",JQ43))</f>
        <v>1004.0279387898582</v>
      </c>
      <c r="JS43" s="78">
        <f>IF(JR43="&lt;MDL","&lt;MDL",IF(JR43="&lt;LOQ","&lt;LOQ",(JR43*0.25)))</f>
        <v>251.00698469746456</v>
      </c>
      <c r="JT43" s="78"/>
      <c r="JU43" s="78" t="s">
        <v>51</v>
      </c>
      <c r="JV43" s="78">
        <v>13.918233333333299</v>
      </c>
      <c r="JW43" s="78">
        <v>5326547.2402807903</v>
      </c>
    </row>
    <row r="44" spans="1:283" s="79" customFormat="1" x14ac:dyDescent="0.2">
      <c r="A44" s="76"/>
      <c r="B44" s="76"/>
      <c r="C44" s="76" t="s">
        <v>24</v>
      </c>
      <c r="D44" s="76" t="s">
        <v>103</v>
      </c>
      <c r="E44" s="76" t="s">
        <v>97</v>
      </c>
      <c r="F44" s="76" t="s">
        <v>51</v>
      </c>
      <c r="G44" s="77">
        <v>42564.824305555601</v>
      </c>
      <c r="H44" s="78">
        <v>4.2557999999999998</v>
      </c>
      <c r="I44" s="78">
        <v>34207.525224582103</v>
      </c>
      <c r="J44" s="78">
        <v>2.1218441477398101E-2</v>
      </c>
      <c r="K44" s="79">
        <f t="shared" si="1"/>
        <v>3.0880050509140412E-3</v>
      </c>
      <c r="L44" s="78">
        <v>4.9229500000000002</v>
      </c>
      <c r="M44" s="78">
        <v>1612160.1231183701</v>
      </c>
      <c r="N44" s="78">
        <v>5.9967333333333297</v>
      </c>
      <c r="O44" s="78">
        <v>150976.30933306299</v>
      </c>
      <c r="P44" s="78">
        <v>7.3425395441987798E-2</v>
      </c>
      <c r="Q44" s="79">
        <f t="shared" si="2"/>
        <v>9.0519970781186156</v>
      </c>
      <c r="R44" s="78"/>
      <c r="S44" s="78" t="s">
        <v>51</v>
      </c>
      <c r="T44" s="78">
        <v>8.1842500000000005</v>
      </c>
      <c r="U44" s="78">
        <v>2056186.53361352</v>
      </c>
      <c r="V44" s="78">
        <v>8.2446166666666691</v>
      </c>
      <c r="W44" s="78">
        <v>411590.48472703801</v>
      </c>
      <c r="X44" s="78">
        <v>0.200171763601483</v>
      </c>
      <c r="Y44" s="79">
        <f t="shared" si="3"/>
        <v>20.015227631473433</v>
      </c>
      <c r="Z44" s="78"/>
      <c r="AA44" s="78" t="s">
        <v>51</v>
      </c>
      <c r="AB44" s="78">
        <v>8.1842500000000005</v>
      </c>
      <c r="AC44" s="78">
        <v>2056186.53361352</v>
      </c>
      <c r="AD44" s="78">
        <v>9.6858166666666694</v>
      </c>
      <c r="AE44" s="78">
        <v>445421.71311538701</v>
      </c>
      <c r="AF44" s="78">
        <v>0.21662514846481701</v>
      </c>
      <c r="AG44" s="79">
        <f t="shared" si="4"/>
        <v>21.522675046622595</v>
      </c>
      <c r="AH44" s="78"/>
      <c r="AI44" s="78" t="s">
        <v>51</v>
      </c>
      <c r="AJ44" s="78">
        <v>8.1842500000000005</v>
      </c>
      <c r="AK44" s="78">
        <v>2056186.53361352</v>
      </c>
      <c r="AL44" s="78">
        <v>11.3763166666667</v>
      </c>
      <c r="AM44" s="78">
        <v>2528523.2810267801</v>
      </c>
      <c r="AN44" s="78">
        <v>0.99998192223615401</v>
      </c>
      <c r="AO44" s="79">
        <f t="shared" si="5"/>
        <v>100.52656538278598</v>
      </c>
      <c r="AP44" s="78"/>
      <c r="AQ44" s="78" t="s">
        <v>51</v>
      </c>
      <c r="AR44" s="78">
        <v>11.3763166666667</v>
      </c>
      <c r="AS44" s="78">
        <v>2528568.9918998801</v>
      </c>
      <c r="AT44" s="78">
        <v>9.8971</v>
      </c>
      <c r="AU44" s="78">
        <v>564598.50497067801</v>
      </c>
      <c r="AV44" s="78">
        <v>0.22328775951114399</v>
      </c>
      <c r="AW44" s="79">
        <f t="shared" si="6"/>
        <v>22.725341239881338</v>
      </c>
      <c r="AX44" s="78"/>
      <c r="AY44" s="78"/>
      <c r="AZ44" s="78" t="s">
        <v>51</v>
      </c>
      <c r="BA44" s="78">
        <v>11.3763166666667</v>
      </c>
      <c r="BB44" s="78">
        <v>2528568.9918998801</v>
      </c>
      <c r="BC44" s="78">
        <v>4.9420166666666701</v>
      </c>
      <c r="BD44" s="78">
        <v>2403.7281828605901</v>
      </c>
      <c r="BE44" s="78">
        <v>1.49099841162868E-3</v>
      </c>
      <c r="BF44" s="78">
        <v>0.889023355848512</v>
      </c>
      <c r="BG44" s="78">
        <f t="shared" si="7"/>
        <v>9.8212952144841861</v>
      </c>
      <c r="BH44" s="78" t="str">
        <f t="shared" si="8"/>
        <v>LOW</v>
      </c>
      <c r="BI44" s="78" t="str">
        <f>IF(BH44&lt;184.86,"&lt;LOQ",IF(BH44&lt;58.1085,"&lt;MDL",BH44))</f>
        <v>LOW</v>
      </c>
      <c r="BJ44" s="78" t="e">
        <f>IF(BI44="&lt;MDL","&lt;MDL",IF(BI44="&lt;LOQ","&lt;LOQ",(BI44*0.25)))</f>
        <v>#VALUE!</v>
      </c>
      <c r="BK44" s="78"/>
      <c r="BL44" s="78" t="s">
        <v>51</v>
      </c>
      <c r="BM44" s="78">
        <v>4.9229500000000002</v>
      </c>
      <c r="BN44" s="78">
        <v>1612160.1231183701</v>
      </c>
      <c r="BO44" s="78">
        <v>5.6282166666666704</v>
      </c>
      <c r="BP44" s="78">
        <v>1406.24366284405</v>
      </c>
      <c r="BQ44" s="78">
        <v>8.7227294775408203E-4</v>
      </c>
      <c r="BR44" s="78">
        <v>1.0251088835354101</v>
      </c>
      <c r="BS44" s="78">
        <f t="shared" si="9"/>
        <v>11.324670950385135</v>
      </c>
      <c r="BT44" s="78" t="str">
        <f t="shared" si="10"/>
        <v>LOW</v>
      </c>
      <c r="BU44" s="78" t="str">
        <f>IF(BT44&lt;16.03,"&lt;LOQ",IF(BT44&lt;5.038,"&lt;MDL",BT44))</f>
        <v>LOW</v>
      </c>
      <c r="BV44" s="78" t="e">
        <f>IF(BU44="&lt;MDL","&lt;MDL",IF(BU44="&lt;LOQ","&lt;LOQ",(BU44*0.25)))</f>
        <v>#VALUE!</v>
      </c>
      <c r="BW44" s="78"/>
      <c r="BX44" s="78" t="s">
        <v>51</v>
      </c>
      <c r="BY44" s="78">
        <v>4.9229500000000002</v>
      </c>
      <c r="BZ44" s="78">
        <v>1612160.1231183701</v>
      </c>
      <c r="CA44" s="78">
        <v>5.7235166666666704</v>
      </c>
      <c r="CB44" s="78">
        <v>679.273968422199</v>
      </c>
      <c r="CC44" s="78">
        <v>4.2134398356677601E-4</v>
      </c>
      <c r="CD44" s="78">
        <v>0.38484557699171001</v>
      </c>
      <c r="CE44" s="78">
        <f t="shared" si="11"/>
        <v>4.2514991296450688</v>
      </c>
      <c r="CF44" s="78" t="str">
        <f t="shared" si="12"/>
        <v>LOW</v>
      </c>
      <c r="CG44" s="78" t="str">
        <f>IF(CF44&lt;265.875,"&lt;LOQ",IF(CF44&lt;83.56,"&lt;MDL",CF44))</f>
        <v>LOW</v>
      </c>
      <c r="CH44" s="78" t="e">
        <f>IF(CG44="&lt;MDL","&lt;MDL",IF(CG44="&lt;LOQ","&lt;LOQ",(CG44*0.25)))</f>
        <v>#VALUE!</v>
      </c>
      <c r="CI44" s="78"/>
      <c r="CJ44" s="78" t="s">
        <v>51</v>
      </c>
      <c r="CK44" s="78">
        <v>4.9229500000000002</v>
      </c>
      <c r="CL44" s="78">
        <v>1612160.1231183701</v>
      </c>
      <c r="CM44" s="78">
        <v>6.5304333333333302</v>
      </c>
      <c r="CN44" s="78">
        <v>2127.4490000000001</v>
      </c>
      <c r="CO44" s="78">
        <v>1.99261133249172E-3</v>
      </c>
      <c r="CP44" s="78">
        <v>1.3679903729490701</v>
      </c>
      <c r="CQ44" s="78">
        <f t="shared" si="13"/>
        <v>15.112580805576176</v>
      </c>
      <c r="CR44" s="78">
        <f t="shared" si="14"/>
        <v>15.112580805576176</v>
      </c>
      <c r="CS44" s="78">
        <f>IF(CR44&lt;11.93,"&lt;LOQ",IF(CR44&lt;3.75,"&lt;MDL",CR44))</f>
        <v>15.112580805576176</v>
      </c>
      <c r="CT44" s="78">
        <f>IF(CS44="&lt;MDL","&lt;MDL",IF(CS44="&lt;LOQ","&lt;LOQ",(CS44*0.25)))</f>
        <v>3.778145201394044</v>
      </c>
      <c r="CU44" s="78"/>
      <c r="CV44" s="78" t="s">
        <v>51</v>
      </c>
      <c r="CW44" s="78">
        <v>6.6765666666666696</v>
      </c>
      <c r="CX44" s="78">
        <v>1067668.82497836</v>
      </c>
      <c r="CY44" s="78">
        <v>6.7083500000000003</v>
      </c>
      <c r="CZ44" s="78">
        <v>0</v>
      </c>
      <c r="DA44" s="78">
        <v>0</v>
      </c>
      <c r="DB44" s="78">
        <v>0</v>
      </c>
      <c r="DC44" s="78">
        <f t="shared" si="15"/>
        <v>0</v>
      </c>
      <c r="DD44" s="78" t="str">
        <f t="shared" si="16"/>
        <v>LOW</v>
      </c>
      <c r="DE44" s="78" t="str">
        <f>IF(DD44&lt;125.128,"&lt;LOQ",IF(DD44&lt;7.897,"&lt;MDL",DD44))</f>
        <v>LOW</v>
      </c>
      <c r="DF44" s="78" t="e">
        <f>IF(DE44="&lt;MDL","&lt;MDL",IF(DE44="&lt;LOQ","&lt;LOQ",(DE44*0.25)))</f>
        <v>#VALUE!</v>
      </c>
      <c r="DG44" s="78"/>
      <c r="DH44" s="78" t="s">
        <v>51</v>
      </c>
      <c r="DI44" s="78">
        <v>6.6765666666666696</v>
      </c>
      <c r="DJ44" s="78">
        <v>1067668.82497836</v>
      </c>
      <c r="DK44" s="78">
        <v>7.2356999999999996</v>
      </c>
      <c r="DL44" s="78">
        <v>2729.7439084212401</v>
      </c>
      <c r="DM44" s="78">
        <v>2.5567328038041798E-3</v>
      </c>
      <c r="DN44" s="78">
        <v>2.1314408881716602</v>
      </c>
      <c r="DO44" s="78">
        <f t="shared" si="17"/>
        <v>10.649096415071613</v>
      </c>
      <c r="DP44" s="78">
        <f t="shared" si="18"/>
        <v>10.649096415071613</v>
      </c>
      <c r="DQ44" s="78" t="str">
        <f>IF(DP44&lt;59.59,"&lt;LOQ",IF(DP44&lt;18.73,"&lt;MDL",DP44))</f>
        <v>&lt;LOQ</v>
      </c>
      <c r="DR44" s="78" t="str">
        <f>IF(DQ44="&lt;MDL","&lt;MDL",IF(DQ44="&lt;LOQ","&lt;LOQ",(DQ44*0.25)))</f>
        <v>&lt;LOQ</v>
      </c>
      <c r="DS44" s="78"/>
      <c r="DT44" s="78" t="s">
        <v>51</v>
      </c>
      <c r="DU44" s="78">
        <v>6.6765666666666696</v>
      </c>
      <c r="DV44" s="78">
        <v>1067668.82497836</v>
      </c>
      <c r="DW44" s="78">
        <v>8.2106499999999993</v>
      </c>
      <c r="DX44" s="78">
        <v>17071.606506948501</v>
      </c>
      <c r="DY44" s="78">
        <v>8.3025572961743805E-3</v>
      </c>
      <c r="DZ44" s="78">
        <v>8.9302275288214101</v>
      </c>
      <c r="EA44" s="78">
        <f t="shared" si="19"/>
        <v>44.617166955317842</v>
      </c>
      <c r="EB44" s="78">
        <f t="shared" si="20"/>
        <v>44.617166955317842</v>
      </c>
      <c r="EC44" s="78">
        <f>IF(EB44&lt;16.09,"&lt;LOQ",IF(EB44&lt;5.06,"&lt;MDL",EB44))</f>
        <v>44.617166955317842</v>
      </c>
      <c r="ED44" s="78">
        <f>IF(EC44="&lt;MDL","&lt;MDL",IF(EC44="&lt;LOQ","&lt;LOQ",(EC44*0.25)))</f>
        <v>11.15429173882946</v>
      </c>
      <c r="EE44" s="78"/>
      <c r="EF44" s="78" t="s">
        <v>51</v>
      </c>
      <c r="EG44" s="78">
        <v>8.1842500000000005</v>
      </c>
      <c r="EH44" s="78">
        <v>2056186.53361352</v>
      </c>
      <c r="EI44" s="78">
        <v>8.2634666666666696</v>
      </c>
      <c r="EJ44" s="78">
        <v>7443.0040439639997</v>
      </c>
      <c r="EK44" s="78">
        <v>3.6198097411345902E-3</v>
      </c>
      <c r="EL44" s="78">
        <v>4.4313683755067004</v>
      </c>
      <c r="EM44" s="78">
        <f t="shared" si="21"/>
        <v>22.139984900988523</v>
      </c>
      <c r="EN44" s="78">
        <f t="shared" si="22"/>
        <v>22.139984900988523</v>
      </c>
      <c r="EO44" s="78" t="str">
        <f>IF(EN44&lt;56.77,"&lt;LOQ",IF(EN44&lt;17.84,"&lt;MDL",EN44))</f>
        <v>&lt;LOQ</v>
      </c>
      <c r="EP44" s="78" t="str">
        <f>IF(EO44="&lt;MDL","&lt;MDL",IF(EO44="&lt;LOQ","&lt;LOQ",(EO44*0.25)))</f>
        <v>&lt;LOQ</v>
      </c>
      <c r="EQ44" s="78"/>
      <c r="ER44" s="78" t="s">
        <v>51</v>
      </c>
      <c r="ES44" s="78">
        <v>8.1842500000000005</v>
      </c>
      <c r="ET44" s="78">
        <v>2056186.53361352</v>
      </c>
      <c r="EU44" s="78">
        <v>8.61435</v>
      </c>
      <c r="EV44" s="78">
        <v>872.02698028227201</v>
      </c>
      <c r="EW44" s="78">
        <v>4.2409915930622299E-4</v>
      </c>
      <c r="EX44" s="78">
        <v>3655.5791077900499</v>
      </c>
      <c r="EY44" s="78">
        <v>3655.5791077900499</v>
      </c>
      <c r="EZ44" s="78" t="s">
        <v>51</v>
      </c>
      <c r="FA44" s="78">
        <v>8.1842500000000005</v>
      </c>
      <c r="FB44" s="78">
        <v>2056186.53361352</v>
      </c>
      <c r="FC44" s="78">
        <v>9.4481333333333293</v>
      </c>
      <c r="FD44" s="78">
        <v>20097.455641882301</v>
      </c>
      <c r="FE44" s="78">
        <v>7.9481539583310997E-3</v>
      </c>
      <c r="FF44" s="78">
        <v>10.152263576029</v>
      </c>
      <c r="FG44" s="78">
        <f t="shared" si="23"/>
        <v>47.170082501534232</v>
      </c>
      <c r="FH44" s="78">
        <f t="shared" si="24"/>
        <v>47.170082501534232</v>
      </c>
      <c r="FI44" s="78">
        <f>IF(FH44&lt;12.39,"&lt;LOQ",IF(FH44&lt;3.9,"&lt;MDL",FH44))</f>
        <v>47.170082501534232</v>
      </c>
      <c r="FJ44" s="78">
        <f>IF(FI44="&lt;MDL","&lt;MDL",IF(FI44="&lt;LOQ","&lt;LOQ",(FI44*0.25)))</f>
        <v>11.792520625383558</v>
      </c>
      <c r="FK44" s="78"/>
      <c r="FL44" s="78" t="s">
        <v>51</v>
      </c>
      <c r="FM44" s="78">
        <v>11.3763166666667</v>
      </c>
      <c r="FN44" s="78">
        <v>2528568.9918998801</v>
      </c>
      <c r="FO44" s="78">
        <v>9.7084666666666699</v>
      </c>
      <c r="FP44" s="78">
        <v>21004.850511677501</v>
      </c>
      <c r="FQ44" s="78">
        <v>8.3070110323132298E-3</v>
      </c>
      <c r="FR44" s="78">
        <v>10.1926713470052</v>
      </c>
      <c r="FS44" s="78">
        <f t="shared" si="25"/>
        <v>50.924583695353462</v>
      </c>
      <c r="FT44" s="78">
        <f t="shared" si="26"/>
        <v>50.924583695353462</v>
      </c>
      <c r="FU44" s="78">
        <f>IF(FT44&lt;17.42,"&lt;LOQ",IF(FT44&lt;5.48,"&lt;MDL",FT44))</f>
        <v>50.924583695353462</v>
      </c>
      <c r="FV44" s="78">
        <f>IF(FU44="&lt;MDL","&lt;MDL",IF(FU44="&lt;LOQ","&lt;LOQ",(FU44*0.25)))</f>
        <v>12.731145923838366</v>
      </c>
      <c r="FW44" s="78"/>
      <c r="FX44" s="78" t="s">
        <v>51</v>
      </c>
      <c r="FY44" s="78">
        <v>11.3763166666667</v>
      </c>
      <c r="FZ44" s="78">
        <v>2528568.9918998801</v>
      </c>
      <c r="GA44" s="78">
        <v>9.8971</v>
      </c>
      <c r="GB44" s="78">
        <v>7751.1206244553996</v>
      </c>
      <c r="GC44" s="78">
        <v>3.7696582959492798E-3</v>
      </c>
      <c r="GD44" s="78">
        <v>19626.4569293932</v>
      </c>
      <c r="GE44" s="78">
        <v>19626.4569293932</v>
      </c>
      <c r="GF44" s="78"/>
      <c r="GG44" s="78" t="s">
        <v>51</v>
      </c>
      <c r="GH44" s="78">
        <v>8.1842500000000005</v>
      </c>
      <c r="GI44" s="78">
        <v>2056186.53361352</v>
      </c>
      <c r="GJ44" s="78" t="s">
        <v>51</v>
      </c>
      <c r="GK44" s="78" t="s">
        <v>51</v>
      </c>
      <c r="GL44" s="78" t="s">
        <v>51</v>
      </c>
      <c r="GM44" s="78" t="s">
        <v>51</v>
      </c>
      <c r="GN44" s="78" t="s">
        <v>51</v>
      </c>
      <c r="GO44" s="78" t="s">
        <v>51</v>
      </c>
      <c r="GP44" s="78">
        <v>8.1842500000000005</v>
      </c>
      <c r="GQ44" s="78">
        <v>2056186.53361352</v>
      </c>
      <c r="GR44" s="78">
        <v>11.3562833333333</v>
      </c>
      <c r="GS44" s="78">
        <v>17226.9401535</v>
      </c>
      <c r="GT44" s="78">
        <v>6.8129207503079704E-3</v>
      </c>
      <c r="GU44" s="78">
        <v>7.0668042406943501</v>
      </c>
      <c r="GV44" s="78">
        <f t="shared" si="27"/>
        <v>32.834228205305244</v>
      </c>
      <c r="GW44" s="78">
        <f t="shared" si="28"/>
        <v>32.834228205305244</v>
      </c>
      <c r="GX44" s="78">
        <f>IF(GW44&lt;13.381,"&lt;LOQ",IF(GW44&lt;4.21,"&lt;MDL",GW44))</f>
        <v>32.834228205305244</v>
      </c>
      <c r="GY44" s="78">
        <f>IF(GX44="&lt;MDL","&lt;MDL",IF(GX44="&lt;LOQ","&lt;LOQ",(GX44*0.25)))</f>
        <v>8.2085570513263111</v>
      </c>
      <c r="GZ44" s="78"/>
      <c r="HA44" s="78" t="s">
        <v>51</v>
      </c>
      <c r="HB44" s="78">
        <v>11.3763166666667</v>
      </c>
      <c r="HC44" s="78">
        <v>2528568.9918998801</v>
      </c>
      <c r="HD44" s="78">
        <v>11.416399999999999</v>
      </c>
      <c r="HE44" s="78">
        <v>18060.625010292399</v>
      </c>
      <c r="HF44" s="78">
        <v>7.1426269435987304E-3</v>
      </c>
      <c r="HG44" s="78">
        <v>8.87719259890223</v>
      </c>
      <c r="HH44" s="78">
        <f t="shared" si="29"/>
        <v>41.245767915337581</v>
      </c>
      <c r="HI44" s="78">
        <f t="shared" si="30"/>
        <v>41.245767915337581</v>
      </c>
      <c r="HJ44" s="78">
        <f>IF(HI44&lt;19.57,"&lt;LOQ",IF(HI44&lt;6.15,"&lt;MDL",HI44))</f>
        <v>41.245767915337581</v>
      </c>
      <c r="HK44" s="78">
        <f>IF(HJ44="&lt;MDL","&lt;MDL",IF(HJ44="&lt;LOQ","&lt;LOQ",(HJ44*0.25)))</f>
        <v>10.311441978834395</v>
      </c>
      <c r="HL44" s="78"/>
      <c r="HM44" s="78" t="s">
        <v>51</v>
      </c>
      <c r="HN44" s="78">
        <v>11.3763166666667</v>
      </c>
      <c r="HO44" s="78">
        <v>2528568.9918998801</v>
      </c>
      <c r="HP44" s="78">
        <v>13.240166666666701</v>
      </c>
      <c r="HQ44" s="78">
        <v>31959.1589635903</v>
      </c>
      <c r="HR44" s="78">
        <v>1.3199979780806901E-2</v>
      </c>
      <c r="HS44" s="78">
        <v>9.0744870196074991</v>
      </c>
      <c r="HT44" s="78">
        <f t="shared" si="31"/>
        <v>39.931136451682526</v>
      </c>
      <c r="HU44" s="78">
        <f t="shared" si="32"/>
        <v>39.931136451682526</v>
      </c>
      <c r="HV44" s="78">
        <f>IF(HU44&lt;26.06,"&lt;LOQ",IF(HU44&lt;8.19,"&lt;MDL",HU44))</f>
        <v>39.931136451682526</v>
      </c>
      <c r="HW44" s="78">
        <f>IF(HV44="&lt;MDL","&lt;MDL",IF(HV44="&lt;LOQ","&lt;LOQ",(HV44*0.25)))</f>
        <v>9.9827841129206316</v>
      </c>
      <c r="HX44" s="78"/>
      <c r="HY44" s="78" t="s">
        <v>51</v>
      </c>
      <c r="HZ44" s="78">
        <v>13.9315833333333</v>
      </c>
      <c r="IA44" s="78">
        <v>2421152.1149494201</v>
      </c>
      <c r="IB44" s="78">
        <v>13.831383333333299</v>
      </c>
      <c r="IC44" s="78">
        <v>11170.346267429</v>
      </c>
      <c r="ID44" s="78">
        <v>4.6136490964188599E-3</v>
      </c>
      <c r="IE44" s="78">
        <v>8.1260201589677301</v>
      </c>
      <c r="IF44" s="78">
        <f t="shared" si="33"/>
        <v>35.757527568858464</v>
      </c>
      <c r="IG44" s="78">
        <f t="shared" si="34"/>
        <v>35.757527568858464</v>
      </c>
      <c r="IH44" s="78">
        <f>IF(IG44&lt;18.87,"&lt;LOQ",IF(IG44&lt;5.93,"&lt;MDL",IG44))</f>
        <v>35.757527568858464</v>
      </c>
      <c r="II44" s="78">
        <f>IF(IH44="&lt;MDL","&lt;MDL",IF(IH44="&lt;LOQ","&lt;LOQ",(IH44*0.25)))</f>
        <v>8.939381892214616</v>
      </c>
      <c r="IJ44" s="78"/>
      <c r="IK44" s="78" t="s">
        <v>51</v>
      </c>
      <c r="IL44" s="78">
        <v>13.9315833333333</v>
      </c>
      <c r="IM44" s="78">
        <v>2421152.1149494201</v>
      </c>
      <c r="IN44" s="78">
        <v>15.64845</v>
      </c>
      <c r="IO44" s="78">
        <v>14736.340616835399</v>
      </c>
      <c r="IP44" s="78">
        <v>6.0864992851319697E-3</v>
      </c>
      <c r="IQ44" s="78">
        <v>8.0246874633670107</v>
      </c>
      <c r="IR44" s="78">
        <f t="shared" si="35"/>
        <v>35.311625813056054</v>
      </c>
      <c r="IS44" s="78">
        <f t="shared" si="36"/>
        <v>35.311625813056054</v>
      </c>
      <c r="IT44" s="78">
        <f>IF(IS44&lt;22.673,"&lt;LOQ",IF(IS44&lt;7.126,"&lt;MDL",IS44))</f>
        <v>35.311625813056054</v>
      </c>
      <c r="IU44" s="78">
        <f>IF(IT44="&lt;MDL","&lt;MDL",IF(IT44="&lt;LOQ","&lt;LOQ",(IT44*0.25)))</f>
        <v>8.8279064532640135</v>
      </c>
      <c r="IV44" s="78"/>
      <c r="IW44" s="78" t="s">
        <v>51</v>
      </c>
      <c r="IX44" s="78">
        <v>13.9315833333333</v>
      </c>
      <c r="IY44" s="78">
        <v>2421152.1149494201</v>
      </c>
      <c r="IZ44" s="78">
        <v>15.691883333333299</v>
      </c>
      <c r="JA44" s="78">
        <v>7702.4171384497204</v>
      </c>
      <c r="JB44" s="78">
        <v>3.1813024431183298E-3</v>
      </c>
      <c r="JC44" s="78">
        <v>4.9473413594020599</v>
      </c>
      <c r="JD44" s="78">
        <f t="shared" si="37"/>
        <v>21.770152127440145</v>
      </c>
      <c r="JE44" s="78">
        <f t="shared" si="38"/>
        <v>21.770152127440145</v>
      </c>
      <c r="JF44" s="78" t="str">
        <f>IF(JE44&lt;201.126,"&lt;LOQ",IF(JE44&lt;63.21,"&lt;MDL",JE44))</f>
        <v>&lt;LOQ</v>
      </c>
      <c r="JG44" s="78" t="str">
        <f>IF(JF44="&lt;MDL","&lt;MDL",IF(JF44="&lt;LOQ","&lt;LOQ",(JF44*0.25)))</f>
        <v>&lt;LOQ</v>
      </c>
      <c r="JH44" s="78"/>
      <c r="JI44" s="78" t="s">
        <v>51</v>
      </c>
      <c r="JJ44" s="78">
        <v>13.9315833333333</v>
      </c>
      <c r="JK44" s="78">
        <v>2421152.1149494201</v>
      </c>
      <c r="JL44" s="78">
        <v>16.062633333333299</v>
      </c>
      <c r="JM44" s="78">
        <v>15258.097355516</v>
      </c>
      <c r="JN44" s="78">
        <v>6.3019986482075099E-3</v>
      </c>
      <c r="JO44" s="78">
        <v>8.5595403294062908</v>
      </c>
      <c r="JP44" s="78">
        <f t="shared" si="39"/>
        <v>37.665178441346853</v>
      </c>
      <c r="JQ44" s="78">
        <f t="shared" si="40"/>
        <v>37.665178441346853</v>
      </c>
      <c r="JR44" s="78">
        <f>IF(JQ44&lt;25.511,"&lt;LOQ",IF(JQ44&lt;8.018,"&lt;MDL",JQ44))</f>
        <v>37.665178441346853</v>
      </c>
      <c r="JS44" s="78">
        <f>IF(JR44="&lt;MDL","&lt;MDL",IF(JR44="&lt;LOQ","&lt;LOQ",(JR44*0.25)))</f>
        <v>9.4162946103367133</v>
      </c>
      <c r="JT44" s="78"/>
      <c r="JU44" s="78" t="s">
        <v>51</v>
      </c>
      <c r="JV44" s="78">
        <v>13.9315833333333</v>
      </c>
      <c r="JW44" s="78">
        <v>2421152.1149494201</v>
      </c>
    </row>
    <row r="45" spans="1:283" s="79" customFormat="1" x14ac:dyDescent="0.2">
      <c r="A45" s="76"/>
      <c r="B45" s="76"/>
      <c r="C45" s="76"/>
      <c r="D45" s="80" t="s">
        <v>178</v>
      </c>
      <c r="E45" s="76"/>
      <c r="F45" s="76"/>
      <c r="G45" s="77"/>
      <c r="H45" s="78"/>
      <c r="I45" s="78"/>
      <c r="J45" s="78"/>
      <c r="L45" s="78"/>
      <c r="M45" s="78"/>
      <c r="N45" s="78"/>
      <c r="O45" s="78"/>
      <c r="P45" s="78"/>
      <c r="R45" s="78"/>
      <c r="S45" s="78"/>
      <c r="T45" s="78"/>
      <c r="U45" s="78"/>
      <c r="V45" s="78"/>
      <c r="W45" s="78"/>
      <c r="X45" s="78"/>
      <c r="Z45" s="78"/>
      <c r="AA45" s="78"/>
      <c r="AB45" s="78"/>
      <c r="AC45" s="78"/>
      <c r="AD45" s="78"/>
      <c r="AE45" s="78"/>
      <c r="AF45" s="78"/>
      <c r="AH45" s="78"/>
      <c r="AI45" s="78"/>
      <c r="AJ45" s="78"/>
      <c r="AK45" s="78"/>
      <c r="AL45" s="78"/>
      <c r="AM45" s="78"/>
      <c r="AN45" s="78"/>
      <c r="AP45" s="78"/>
      <c r="AQ45" s="78"/>
      <c r="AR45" s="78"/>
      <c r="AS45" s="78"/>
      <c r="AT45" s="78"/>
      <c r="AU45" s="78"/>
      <c r="AV45" s="78"/>
      <c r="AX45" s="78"/>
      <c r="AY45" s="78"/>
      <c r="AZ45" s="78"/>
      <c r="BA45" s="78"/>
      <c r="BB45" s="78"/>
      <c r="BC45" s="78"/>
      <c r="BD45" s="78"/>
      <c r="BE45" s="78"/>
      <c r="BF45" s="78">
        <f>SUM(BF43:BF44)</f>
        <v>111.94109662655251</v>
      </c>
      <c r="BG45" s="78">
        <f>SUM(BG43:BG44)</f>
        <v>714.75170255179671</v>
      </c>
      <c r="BH45" s="78">
        <f>SUM(BH43:BH44)</f>
        <v>704.93040733731254</v>
      </c>
      <c r="BI45" s="78">
        <f>SUM(BI43:BI44)</f>
        <v>704.93040733731254</v>
      </c>
      <c r="BJ45" s="78" t="e">
        <f>SUM(BJ43:BJ44)</f>
        <v>#VALUE!</v>
      </c>
      <c r="BK45" s="78"/>
      <c r="BL45" s="78"/>
      <c r="BM45" s="78"/>
      <c r="BN45" s="78"/>
      <c r="BO45" s="78"/>
      <c r="BP45" s="78"/>
      <c r="BQ45" s="78"/>
      <c r="BR45" s="78">
        <f>SUM(BR43:BR44)</f>
        <v>91.208069601146704</v>
      </c>
      <c r="BS45" s="78">
        <f>SUM(BS43:BS44)</f>
        <v>583.78324251242839</v>
      </c>
      <c r="BT45" s="78">
        <f>SUM(BT43:BT44)</f>
        <v>572.45857156204329</v>
      </c>
      <c r="BU45" s="78">
        <f>SUM(BU43:BU44)</f>
        <v>572.45857156204329</v>
      </c>
      <c r="BV45" s="78" t="e">
        <f>SUM(BV43:BV44)</f>
        <v>#VALUE!</v>
      </c>
      <c r="BW45" s="78"/>
      <c r="BX45" s="78"/>
      <c r="BY45" s="78"/>
      <c r="BZ45" s="78"/>
      <c r="CA45" s="78"/>
      <c r="CB45" s="78"/>
      <c r="CC45" s="78"/>
      <c r="CD45" s="78">
        <f>SUM(CD43:CD44)</f>
        <v>95.369749207912008</v>
      </c>
      <c r="CE45" s="78">
        <f>SUM(CE43:CE44)</f>
        <v>607.19158692270889</v>
      </c>
      <c r="CF45" s="78">
        <f>SUM(CF43:CF44)</f>
        <v>602.94008779306387</v>
      </c>
      <c r="CG45" s="78">
        <f>SUM(CG43:CG44)</f>
        <v>602.94008779306387</v>
      </c>
      <c r="CH45" s="78" t="e">
        <f>SUM(CH43:CH44)</f>
        <v>#VALUE!</v>
      </c>
      <c r="CI45" s="78"/>
      <c r="CJ45" s="78"/>
      <c r="CK45" s="78"/>
      <c r="CL45" s="78"/>
      <c r="CM45" s="78"/>
      <c r="CN45" s="78"/>
      <c r="CO45" s="78"/>
      <c r="CP45" s="78">
        <f>SUM(CP43:CP44)</f>
        <v>127.49605596132507</v>
      </c>
      <c r="CQ45" s="78">
        <f>SUM(CQ43:CQ44)</f>
        <v>815.74156532842892</v>
      </c>
      <c r="CR45" s="78">
        <f>SUM(CR43:CR44)</f>
        <v>815.74156532842892</v>
      </c>
      <c r="CS45" s="78">
        <f>SUM(CS43:CS44)</f>
        <v>815.74156532842892</v>
      </c>
      <c r="CT45" s="78">
        <f>SUM(CT43:CT44)</f>
        <v>203.93539133210723</v>
      </c>
      <c r="CU45" s="78"/>
      <c r="CV45" s="78"/>
      <c r="CW45" s="78"/>
      <c r="CX45" s="78"/>
      <c r="CY45" s="78"/>
      <c r="CZ45" s="78"/>
      <c r="DA45" s="78"/>
      <c r="DB45" s="78">
        <f>SUM(DB43:DB44)</f>
        <v>115.079097918416</v>
      </c>
      <c r="DC45" s="78">
        <f>SUM(DC43:DC44)</f>
        <v>730.49293887464955</v>
      </c>
      <c r="DD45" s="78">
        <f>SUM(DD43:DD44)</f>
        <v>730.49293887464955</v>
      </c>
      <c r="DE45" s="78">
        <f>SUM(DE43:DE44)</f>
        <v>730.49293887464955</v>
      </c>
      <c r="DF45" s="78" t="e">
        <f>SUM(DF43:DF44)</f>
        <v>#VALUE!</v>
      </c>
      <c r="DG45" s="78"/>
      <c r="DH45" s="78"/>
      <c r="DI45" s="78"/>
      <c r="DJ45" s="78"/>
      <c r="DK45" s="78"/>
      <c r="DL45" s="78"/>
      <c r="DM45" s="78"/>
      <c r="DN45" s="78">
        <f>SUM(DN43:DN44)</f>
        <v>136.27641544614366</v>
      </c>
      <c r="DO45" s="78">
        <f>SUM(DO43:DO44)</f>
        <v>555.30435896611596</v>
      </c>
      <c r="DP45" s="78">
        <f>SUM(DP43:DP44)</f>
        <v>555.30435896611596</v>
      </c>
      <c r="DQ45" s="78">
        <f>SUM(DQ43:DQ44)</f>
        <v>544.6552625510443</v>
      </c>
      <c r="DR45" s="78">
        <f>SUM(DR43:DR44)</f>
        <v>136.16381563776108</v>
      </c>
      <c r="DS45" s="78"/>
      <c r="DT45" s="78"/>
      <c r="DU45" s="78"/>
      <c r="DV45" s="78"/>
      <c r="DW45" s="78"/>
      <c r="DX45" s="78"/>
      <c r="DY45" s="78"/>
      <c r="DZ45" s="78">
        <f>SUM(DZ43:DZ44)</f>
        <v>215.29786894369741</v>
      </c>
      <c r="EA45" s="78">
        <f>SUM(EA43:EA44)</f>
        <v>882.51081364041738</v>
      </c>
      <c r="EB45" s="78">
        <f>SUM(EB43:EB44)</f>
        <v>882.51081364041738</v>
      </c>
      <c r="EC45" s="78">
        <f>SUM(EC43:EC44)</f>
        <v>882.51081364041738</v>
      </c>
      <c r="ED45" s="78">
        <f>SUM(ED43:ED44)</f>
        <v>220.62770341010435</v>
      </c>
      <c r="EE45" s="78"/>
      <c r="EF45" s="78"/>
      <c r="EG45" s="78"/>
      <c r="EH45" s="78"/>
      <c r="EI45" s="78"/>
      <c r="EJ45" s="78"/>
      <c r="EK45" s="78"/>
      <c r="EL45" s="78">
        <f>SUM(EL43:EL44)</f>
        <v>170.28009018132272</v>
      </c>
      <c r="EM45" s="78">
        <f>SUM(EM43:EM44)</f>
        <v>695.51876346913173</v>
      </c>
      <c r="EN45" s="78">
        <f>SUM(EN43:EN44)</f>
        <v>695.51876346913173</v>
      </c>
      <c r="EO45" s="78">
        <f>SUM(EO43:EO44)</f>
        <v>673.37877856814316</v>
      </c>
      <c r="EP45" s="78">
        <f>SUM(EP43:EP44)</f>
        <v>168.34469464203579</v>
      </c>
      <c r="EQ45" s="78"/>
      <c r="ER45" s="78"/>
      <c r="ES45" s="78"/>
      <c r="ET45" s="78"/>
      <c r="EU45" s="78"/>
      <c r="EV45" s="78"/>
      <c r="EW45" s="78"/>
      <c r="EX45" s="78"/>
      <c r="EY45" s="78"/>
      <c r="EZ45" s="78"/>
      <c r="FA45" s="78"/>
      <c r="FB45" s="78"/>
      <c r="FC45" s="78"/>
      <c r="FD45" s="78"/>
      <c r="FE45" s="78"/>
      <c r="FF45" s="78">
        <f>SUM(FF43:FF44)</f>
        <v>161.44740700581502</v>
      </c>
      <c r="FG45" s="78">
        <f>SUM(FG43:FG44)</f>
        <v>642.5313317609274</v>
      </c>
      <c r="FH45" s="78">
        <f>SUM(FH43:FH44)</f>
        <v>642.5313317609274</v>
      </c>
      <c r="FI45" s="78">
        <f>SUM(FI43:FI44)</f>
        <v>642.5313317609274</v>
      </c>
      <c r="FJ45" s="78">
        <f>SUM(FJ43:FJ44)</f>
        <v>160.63283294023185</v>
      </c>
      <c r="FK45" s="78"/>
      <c r="FL45" s="78"/>
      <c r="FM45" s="78"/>
      <c r="FN45" s="78"/>
      <c r="FO45" s="78"/>
      <c r="FP45" s="78"/>
      <c r="FQ45" s="78"/>
      <c r="FR45" s="78">
        <f>SUM(FR43:FR44)</f>
        <v>154.75540435267618</v>
      </c>
      <c r="FS45" s="78">
        <f>SUM(FS43:FS44)</f>
        <v>637.87801642550312</v>
      </c>
      <c r="FT45" s="78">
        <f>SUM(FT43:FT44)</f>
        <v>637.87801642550312</v>
      </c>
      <c r="FU45" s="78">
        <f>SUM(FU43:FU44)</f>
        <v>637.87801642550312</v>
      </c>
      <c r="FV45" s="78">
        <f>SUM(FV43:FV44)</f>
        <v>159.46950410637578</v>
      </c>
      <c r="FW45" s="78"/>
      <c r="FX45" s="78"/>
      <c r="FY45" s="78"/>
      <c r="FZ45" s="78"/>
      <c r="GA45" s="78"/>
      <c r="GB45" s="78"/>
      <c r="GC45" s="78"/>
      <c r="GD45" s="78"/>
      <c r="GE45" s="78"/>
      <c r="GF45" s="78"/>
      <c r="GG45" s="78"/>
      <c r="GH45" s="78"/>
      <c r="GI45" s="78"/>
      <c r="GJ45" s="78"/>
      <c r="GK45" s="78"/>
      <c r="GL45" s="78"/>
      <c r="GM45" s="78"/>
      <c r="GN45" s="78"/>
      <c r="GO45" s="78"/>
      <c r="GP45" s="78"/>
      <c r="GQ45" s="78"/>
      <c r="GR45" s="78"/>
      <c r="GS45" s="78"/>
      <c r="GT45" s="78"/>
      <c r="GU45" s="78">
        <f>SUM(GU43:GU44)</f>
        <v>113.74075380826436</v>
      </c>
      <c r="GV45" s="78">
        <f>SUM(GV43:GV44)</f>
        <v>452.6066970252042</v>
      </c>
      <c r="GW45" s="78">
        <f>SUM(GW43:GW44)</f>
        <v>452.6066970252042</v>
      </c>
      <c r="GX45" s="78">
        <f>SUM(GX43:GX44)</f>
        <v>452.6066970252042</v>
      </c>
      <c r="GY45" s="78">
        <f>SUM(GY43:GY44)</f>
        <v>113.15167425630105</v>
      </c>
      <c r="GZ45" s="78"/>
      <c r="HA45" s="78"/>
      <c r="HB45" s="78"/>
      <c r="HC45" s="78"/>
      <c r="HD45" s="78"/>
      <c r="HE45" s="78"/>
      <c r="HF45" s="78"/>
      <c r="HG45" s="78">
        <f>SUM(HG43:HG44)</f>
        <v>115.56231800836923</v>
      </c>
      <c r="HH45" s="78">
        <f>SUM(HH43:HH44)</f>
        <v>461.06221477076684</v>
      </c>
      <c r="HI45" s="78">
        <f>SUM(HI43:HI44)</f>
        <v>461.06221477076684</v>
      </c>
      <c r="HJ45" s="78">
        <f>SUM(HJ43:HJ44)</f>
        <v>461.06221477076684</v>
      </c>
      <c r="HK45" s="78">
        <f>SUM(HK43:HK44)</f>
        <v>115.26555369269171</v>
      </c>
      <c r="HL45" s="78"/>
      <c r="HM45" s="78"/>
      <c r="HN45" s="78"/>
      <c r="HO45" s="78"/>
      <c r="HP45" s="78"/>
      <c r="HQ45" s="78"/>
      <c r="HR45" s="78"/>
      <c r="HS45" s="78">
        <f>SUM(HS43:HS44)</f>
        <v>160.6119396436155</v>
      </c>
      <c r="HT45" s="78">
        <f>SUM(HT43:HT44)</f>
        <v>1013.2647983820785</v>
      </c>
      <c r="HU45" s="78">
        <f>SUM(HU43:HU44)</f>
        <v>1013.2647983820785</v>
      </c>
      <c r="HV45" s="78">
        <f>SUM(HV43:HV44)</f>
        <v>1013.2647983820785</v>
      </c>
      <c r="HW45" s="78">
        <f>SUM(HW43:HW44)</f>
        <v>253.31619959551963</v>
      </c>
      <c r="HX45" s="78"/>
      <c r="HY45" s="78"/>
      <c r="HZ45" s="78"/>
      <c r="IA45" s="78"/>
      <c r="IB45" s="78"/>
      <c r="IC45" s="78"/>
      <c r="ID45" s="78"/>
      <c r="IE45" s="78">
        <f>SUM(IE43:IE44)</f>
        <v>166.00077943998673</v>
      </c>
      <c r="IF45" s="78">
        <f>SUM(IF43:IF44)</f>
        <v>1049.7960699656637</v>
      </c>
      <c r="IG45" s="78">
        <f>SUM(IG43:IG44)</f>
        <v>1049.7960699656637</v>
      </c>
      <c r="IH45" s="78">
        <f>SUM(IH43:IH44)</f>
        <v>1049.7960699656637</v>
      </c>
      <c r="II45" s="78">
        <f>SUM(II43:II44)</f>
        <v>262.44901749141593</v>
      </c>
      <c r="IJ45" s="78"/>
      <c r="IK45" s="78"/>
      <c r="IL45" s="78"/>
      <c r="IM45" s="78"/>
      <c r="IN45" s="78"/>
      <c r="IO45" s="78"/>
      <c r="IP45" s="78"/>
      <c r="IQ45" s="78">
        <f>SUM(IQ43:IQ44)</f>
        <v>163.332615931964</v>
      </c>
      <c r="IR45" s="78">
        <f>SUM(IR43:IR44)</f>
        <v>1032.8632681666791</v>
      </c>
      <c r="IS45" s="78">
        <f>SUM(IS43:IS44)</f>
        <v>1032.8632681666791</v>
      </c>
      <c r="IT45" s="78">
        <f>SUM(IT43:IT44)</f>
        <v>1032.8632681666791</v>
      </c>
      <c r="IU45" s="78">
        <f>SUM(IU43:IU44)</f>
        <v>258.21581704166977</v>
      </c>
      <c r="IV45" s="78"/>
      <c r="IW45" s="78"/>
      <c r="IX45" s="78"/>
      <c r="IY45" s="78"/>
      <c r="IZ45" s="78"/>
      <c r="JA45" s="78"/>
      <c r="JB45" s="78"/>
      <c r="JC45" s="78">
        <f>SUM(JC43:JC44)</f>
        <v>137.66389220164805</v>
      </c>
      <c r="JD45" s="78">
        <f>SUM(JD43:JD44)</f>
        <v>874.21609333359015</v>
      </c>
      <c r="JE45" s="78">
        <f>SUM(JE43:JE44)</f>
        <v>874.21609333359015</v>
      </c>
      <c r="JF45" s="78">
        <f>SUM(JF43:JF44)</f>
        <v>852.44594120615</v>
      </c>
      <c r="JG45" s="78">
        <f>SUM(JG43:JG44)</f>
        <v>213.1114853015375</v>
      </c>
      <c r="JH45" s="78"/>
      <c r="JI45" s="78"/>
      <c r="JJ45" s="78"/>
      <c r="JK45" s="78"/>
      <c r="JL45" s="78"/>
      <c r="JM45" s="78"/>
      <c r="JN45" s="78"/>
      <c r="JO45" s="78">
        <f>SUM(JO43:JO44)</f>
        <v>164.87575763334331</v>
      </c>
      <c r="JP45" s="78">
        <f>SUM(JP43:JP44)</f>
        <v>1041.6931172312052</v>
      </c>
      <c r="JQ45" s="78">
        <f>SUM(JQ43:JQ44)</f>
        <v>1041.6931172312052</v>
      </c>
      <c r="JR45" s="78">
        <f>SUM(JR43:JR44)</f>
        <v>1041.6931172312052</v>
      </c>
      <c r="JS45" s="78">
        <f>SUM(JS43:JS44)</f>
        <v>260.42327930780129</v>
      </c>
      <c r="JT45" s="78"/>
      <c r="JU45" s="78"/>
      <c r="JV45" s="78"/>
      <c r="JW45" s="78"/>
    </row>
    <row r="46" spans="1:283" s="79" customFormat="1" x14ac:dyDescent="0.2">
      <c r="A46" s="76"/>
      <c r="B46" s="76"/>
      <c r="C46" s="76"/>
      <c r="D46" s="80" t="s">
        <v>179</v>
      </c>
      <c r="E46" s="76"/>
      <c r="F46" s="76"/>
      <c r="G46" s="77"/>
      <c r="H46" s="78"/>
      <c r="I46" s="78"/>
      <c r="J46" s="78"/>
      <c r="L46" s="78"/>
      <c r="M46" s="78"/>
      <c r="N46" s="78"/>
      <c r="O46" s="78"/>
      <c r="P46" s="78"/>
      <c r="R46" s="78"/>
      <c r="S46" s="78"/>
      <c r="T46" s="78"/>
      <c r="U46" s="78"/>
      <c r="V46" s="78"/>
      <c r="W46" s="78"/>
      <c r="X46" s="78"/>
      <c r="Z46" s="78"/>
      <c r="AA46" s="78"/>
      <c r="AB46" s="78"/>
      <c r="AC46" s="78"/>
      <c r="AD46" s="78"/>
      <c r="AE46" s="78"/>
      <c r="AF46" s="78"/>
      <c r="AH46" s="78"/>
      <c r="AI46" s="78"/>
      <c r="AJ46" s="78"/>
      <c r="AK46" s="78"/>
      <c r="AL46" s="78"/>
      <c r="AM46" s="78"/>
      <c r="AN46" s="78"/>
      <c r="AP46" s="78"/>
      <c r="AQ46" s="78"/>
      <c r="AR46" s="78"/>
      <c r="AS46" s="78"/>
      <c r="AT46" s="78"/>
      <c r="AU46" s="78"/>
      <c r="AV46" s="78"/>
      <c r="AX46" s="78"/>
      <c r="AY46" s="78"/>
      <c r="AZ46" s="78"/>
      <c r="BA46" s="78"/>
      <c r="BB46" s="78"/>
      <c r="BC46" s="78"/>
      <c r="BD46" s="78"/>
      <c r="BE46" s="78"/>
      <c r="BF46" s="78">
        <f>(BF43/BF45)*100</f>
        <v>99.205811464564803</v>
      </c>
      <c r="BG46" s="78">
        <f>(BG43/BG45)*100</f>
        <v>98.625915100387957</v>
      </c>
      <c r="BH46" s="78">
        <f>(BH43/BH45)*100</f>
        <v>100</v>
      </c>
      <c r="BI46" s="78">
        <f>(BI43/BI45)*100</f>
        <v>100</v>
      </c>
      <c r="BJ46" s="78" t="e">
        <f>(BJ43/BJ45)*100</f>
        <v>#VALUE!</v>
      </c>
      <c r="BK46" s="78"/>
      <c r="BL46" s="78"/>
      <c r="BM46" s="78"/>
      <c r="BN46" s="78"/>
      <c r="BO46" s="78"/>
      <c r="BP46" s="78"/>
      <c r="BQ46" s="78"/>
      <c r="BR46" s="78">
        <f>(BR43/BR45)*100</f>
        <v>98.876076548908216</v>
      </c>
      <c r="BS46" s="78">
        <f>(BS43/BS45)*100</f>
        <v>98.06012401081486</v>
      </c>
      <c r="BT46" s="78">
        <f>(BT43/BT45)*100</f>
        <v>100</v>
      </c>
      <c r="BU46" s="78">
        <f>(BU43/BU45)*100</f>
        <v>100</v>
      </c>
      <c r="BV46" s="78" t="e">
        <f>(BV43/BV45)*100</f>
        <v>#VALUE!</v>
      </c>
      <c r="BW46" s="78"/>
      <c r="BX46" s="78"/>
      <c r="BY46" s="78"/>
      <c r="BZ46" s="78"/>
      <c r="CA46" s="78"/>
      <c r="CB46" s="78"/>
      <c r="CC46" s="78"/>
      <c r="CD46" s="78">
        <f>(CD43/CD45)*100</f>
        <v>99.596469970626927</v>
      </c>
      <c r="CE46" s="78">
        <f>(CE43/CE45)*100</f>
        <v>99.299809282405917</v>
      </c>
      <c r="CF46" s="78">
        <f>(CF43/CF45)*100</f>
        <v>100</v>
      </c>
      <c r="CG46" s="78">
        <f>(CG43/CG45)*100</f>
        <v>100</v>
      </c>
      <c r="CH46" s="78" t="e">
        <f>(CH43/CH45)*100</f>
        <v>#VALUE!</v>
      </c>
      <c r="CI46" s="78"/>
      <c r="CJ46" s="78"/>
      <c r="CK46" s="78"/>
      <c r="CL46" s="78"/>
      <c r="CM46" s="78"/>
      <c r="CN46" s="78"/>
      <c r="CO46" s="78"/>
      <c r="CP46" s="78">
        <f>(CP43/CP45)*100</f>
        <v>98.927033183391927</v>
      </c>
      <c r="CQ46" s="78">
        <f>(CQ43/CQ45)*100</f>
        <v>98.147381297225962</v>
      </c>
      <c r="CR46" s="78">
        <f>(CR43/CR45)*100</f>
        <v>98.147381297225962</v>
      </c>
      <c r="CS46" s="78">
        <f>(CS43/CS45)*100</f>
        <v>98.147381297225962</v>
      </c>
      <c r="CT46" s="78">
        <f>(CT43/CT45)*100</f>
        <v>98.147381297225962</v>
      </c>
      <c r="CU46" s="78"/>
      <c r="CV46" s="78"/>
      <c r="CW46" s="78"/>
      <c r="CX46" s="78"/>
      <c r="CY46" s="78"/>
      <c r="CZ46" s="78"/>
      <c r="DA46" s="78"/>
      <c r="DB46" s="78">
        <f>(DB43/DB45)*100</f>
        <v>100</v>
      </c>
      <c r="DC46" s="78">
        <f>(DC43/DC45)*100</f>
        <v>100</v>
      </c>
      <c r="DD46" s="78">
        <f>(DD43/DD45)*100</f>
        <v>100</v>
      </c>
      <c r="DE46" s="78">
        <f>(DE43/DE45)*100</f>
        <v>100</v>
      </c>
      <c r="DF46" s="78" t="e">
        <f>(DF43/DF45)*100</f>
        <v>#VALUE!</v>
      </c>
      <c r="DG46" s="78"/>
      <c r="DH46" s="78"/>
      <c r="DI46" s="78"/>
      <c r="DJ46" s="78"/>
      <c r="DK46" s="78"/>
      <c r="DL46" s="78"/>
      <c r="DM46" s="78"/>
      <c r="DN46" s="78">
        <f>(DN43/DN45)*100</f>
        <v>98.435942946405135</v>
      </c>
      <c r="DO46" s="78">
        <f>(DO43/DO45)*100</f>
        <v>98.082295547814795</v>
      </c>
      <c r="DP46" s="78">
        <f>(DP43/DP45)*100</f>
        <v>98.082295547814795</v>
      </c>
      <c r="DQ46" s="78">
        <f>(DQ43/DQ45)*100</f>
        <v>100</v>
      </c>
      <c r="DR46" s="78">
        <f>(DR43/DR45)*100</f>
        <v>100</v>
      </c>
      <c r="DS46" s="78"/>
      <c r="DT46" s="78"/>
      <c r="DU46" s="78"/>
      <c r="DV46" s="78"/>
      <c r="DW46" s="78"/>
      <c r="DX46" s="78"/>
      <c r="DY46" s="78"/>
      <c r="DZ46" s="78">
        <f>(DZ43/DZ45)*100</f>
        <v>95.852152381890619</v>
      </c>
      <c r="EA46" s="78">
        <f>(EA43/EA45)*100</f>
        <v>94.944292323028989</v>
      </c>
      <c r="EB46" s="78">
        <f>(EB43/EB45)*100</f>
        <v>94.944292323028989</v>
      </c>
      <c r="EC46" s="78">
        <f>(EC43/EC45)*100</f>
        <v>94.944292323028989</v>
      </c>
      <c r="ED46" s="78">
        <f>(ED43/ED45)*100</f>
        <v>94.944292323028989</v>
      </c>
      <c r="EE46" s="78"/>
      <c r="EF46" s="78"/>
      <c r="EG46" s="78"/>
      <c r="EH46" s="78"/>
      <c r="EI46" s="78"/>
      <c r="EJ46" s="78"/>
      <c r="EK46" s="78"/>
      <c r="EL46" s="78">
        <f>(EL43/EL45)*100</f>
        <v>97.397600406020473</v>
      </c>
      <c r="EM46" s="78">
        <f>(EM43/EM45)*100</f>
        <v>96.816766697916535</v>
      </c>
      <c r="EN46" s="78">
        <f>(EN43/EN45)*100</f>
        <v>96.816766697916535</v>
      </c>
      <c r="EO46" s="78">
        <f>(EO43/EO45)*100</f>
        <v>100</v>
      </c>
      <c r="EP46" s="78">
        <f>(EP43/EP45)*100</f>
        <v>100</v>
      </c>
      <c r="EQ46" s="78"/>
      <c r="ER46" s="78"/>
      <c r="ES46" s="78"/>
      <c r="ET46" s="78"/>
      <c r="EU46" s="78"/>
      <c r="EV46" s="78"/>
      <c r="EW46" s="78"/>
      <c r="EX46" s="78"/>
      <c r="EY46" s="78"/>
      <c r="EZ46" s="78"/>
      <c r="FA46" s="78"/>
      <c r="FB46" s="78"/>
      <c r="FC46" s="78"/>
      <c r="FD46" s="78"/>
      <c r="FE46" s="78"/>
      <c r="FF46" s="78">
        <f>(FF43/FF45)*100</f>
        <v>93.711720885264299</v>
      </c>
      <c r="FG46" s="78">
        <f>(FG43/FG45)*100</f>
        <v>92.658710918849749</v>
      </c>
      <c r="FH46" s="78">
        <f>(FH43/FH45)*100</f>
        <v>92.658710918849749</v>
      </c>
      <c r="FI46" s="78">
        <f>(FI43/FI45)*100</f>
        <v>92.658710918849749</v>
      </c>
      <c r="FJ46" s="78">
        <f>(FJ43/FJ45)*100</f>
        <v>92.658710918849749</v>
      </c>
      <c r="FK46" s="78"/>
      <c r="FL46" s="78"/>
      <c r="FM46" s="78"/>
      <c r="FN46" s="78"/>
      <c r="FO46" s="78"/>
      <c r="FP46" s="78"/>
      <c r="FQ46" s="78"/>
      <c r="FR46" s="78">
        <f>(FR43/FR45)*100</f>
        <v>93.413689564096359</v>
      </c>
      <c r="FS46" s="78">
        <f>(FS43/FS45)*100</f>
        <v>92.016563922249404</v>
      </c>
      <c r="FT46" s="78">
        <f>(FT43/FT45)*100</f>
        <v>92.016563922249404</v>
      </c>
      <c r="FU46" s="78">
        <f>(FU43/FU45)*100</f>
        <v>92.016563922249404</v>
      </c>
      <c r="FV46" s="78">
        <f>(FV43/FV45)*100</f>
        <v>92.016563922249404</v>
      </c>
      <c r="FW46" s="78"/>
      <c r="FX46" s="78"/>
      <c r="FY46" s="78"/>
      <c r="FZ46" s="78"/>
      <c r="GA46" s="78"/>
      <c r="GB46" s="78"/>
      <c r="GC46" s="78"/>
      <c r="GD46" s="78"/>
      <c r="GE46" s="78"/>
      <c r="GF46" s="78"/>
      <c r="GG46" s="78"/>
      <c r="GH46" s="78"/>
      <c r="GI46" s="78"/>
      <c r="GJ46" s="78"/>
      <c r="GK46" s="78"/>
      <c r="GL46" s="78"/>
      <c r="GM46" s="78"/>
      <c r="GN46" s="78"/>
      <c r="GO46" s="78"/>
      <c r="GP46" s="78"/>
      <c r="GQ46" s="78"/>
      <c r="GR46" s="78"/>
      <c r="GS46" s="78"/>
      <c r="GT46" s="78"/>
      <c r="GU46" s="78">
        <f>(GU43/GU45)*100</f>
        <v>93.786919811867037</v>
      </c>
      <c r="GV46" s="78">
        <f>(GV43/GV45)*100</f>
        <v>92.745527536134347</v>
      </c>
      <c r="GW46" s="78">
        <f>(GW43/GW45)*100</f>
        <v>92.745527536134347</v>
      </c>
      <c r="GX46" s="78">
        <f>(GX43/GX45)*100</f>
        <v>92.745527536134347</v>
      </c>
      <c r="GY46" s="78">
        <f>(GY43/GY45)*100</f>
        <v>92.745527536134347</v>
      </c>
      <c r="GZ46" s="78"/>
      <c r="HA46" s="78"/>
      <c r="HB46" s="78"/>
      <c r="HC46" s="78"/>
      <c r="HD46" s="78"/>
      <c r="HE46" s="78"/>
      <c r="HF46" s="78"/>
      <c r="HG46" s="78">
        <f>(HG43/HG45)*100</f>
        <v>92.318263641735427</v>
      </c>
      <c r="HH46" s="78">
        <f>(HH43/HH45)*100</f>
        <v>91.054186052560311</v>
      </c>
      <c r="HI46" s="78">
        <f>(HI43/HI45)*100</f>
        <v>91.054186052560311</v>
      </c>
      <c r="HJ46" s="78">
        <f>(HJ43/HJ45)*100</f>
        <v>91.054186052560311</v>
      </c>
      <c r="HK46" s="78">
        <f>(HK43/HK45)*100</f>
        <v>91.054186052560311</v>
      </c>
      <c r="HL46" s="78"/>
      <c r="HM46" s="78"/>
      <c r="HN46" s="78"/>
      <c r="HO46" s="78"/>
      <c r="HP46" s="78"/>
      <c r="HQ46" s="78"/>
      <c r="HR46" s="78"/>
      <c r="HS46" s="78">
        <f>(HS43/HS45)*100</f>
        <v>94.350054522881038</v>
      </c>
      <c r="HT46" s="78">
        <f>(HT43/HT45)*100</f>
        <v>96.059160792377057</v>
      </c>
      <c r="HU46" s="78">
        <f>(HU43/HU45)*100</f>
        <v>96.059160792377057</v>
      </c>
      <c r="HV46" s="78">
        <f>(HV43/HV45)*100</f>
        <v>96.059160792377057</v>
      </c>
      <c r="HW46" s="78">
        <f>(HW43/HW45)*100</f>
        <v>96.059160792377057</v>
      </c>
      <c r="HX46" s="78"/>
      <c r="HY46" s="78"/>
      <c r="HZ46" s="78"/>
      <c r="IA46" s="78"/>
      <c r="IB46" s="78"/>
      <c r="IC46" s="78"/>
      <c r="ID46" s="78"/>
      <c r="IE46" s="78">
        <f>(IE43/IE45)*100</f>
        <v>95.104830118038407</v>
      </c>
      <c r="IF46" s="78">
        <f>(IF43/IF45)*100</f>
        <v>96.59385964647133</v>
      </c>
      <c r="IG46" s="78">
        <f>(IG43/IG45)*100</f>
        <v>96.59385964647133</v>
      </c>
      <c r="IH46" s="78">
        <f>(IH43/IH45)*100</f>
        <v>96.59385964647133</v>
      </c>
      <c r="II46" s="78">
        <f>(II43/II45)*100</f>
        <v>96.59385964647133</v>
      </c>
      <c r="IJ46" s="78"/>
      <c r="IK46" s="78"/>
      <c r="IL46" s="78"/>
      <c r="IM46" s="78"/>
      <c r="IN46" s="78"/>
      <c r="IO46" s="78"/>
      <c r="IP46" s="78"/>
      <c r="IQ46" s="78">
        <f>(IQ43/IQ45)*100</f>
        <v>95.086904463276539</v>
      </c>
      <c r="IR46" s="78">
        <f>(IR43/IR45)*100</f>
        <v>96.581190666627748</v>
      </c>
      <c r="IS46" s="78">
        <f>(IS43/IS45)*100</f>
        <v>96.581190666627748</v>
      </c>
      <c r="IT46" s="78">
        <f>(IT43/IT45)*100</f>
        <v>96.581190666627748</v>
      </c>
      <c r="IU46" s="78">
        <f>(IU43/IU45)*100</f>
        <v>96.581190666627748</v>
      </c>
      <c r="IV46" s="78"/>
      <c r="IW46" s="78"/>
      <c r="IX46" s="78"/>
      <c r="IY46" s="78"/>
      <c r="IZ46" s="78"/>
      <c r="JA46" s="78"/>
      <c r="JB46" s="78"/>
      <c r="JC46" s="78">
        <f>(JC43/JC45)*100</f>
        <v>96.406217142142651</v>
      </c>
      <c r="JD46" s="78">
        <f>(JD43/JD45)*100</f>
        <v>97.509751617082969</v>
      </c>
      <c r="JE46" s="78">
        <f>(JE43/JE45)*100</f>
        <v>97.509751617082969</v>
      </c>
      <c r="JF46" s="78">
        <f>(JF43/JF45)*100</f>
        <v>100</v>
      </c>
      <c r="JG46" s="78">
        <f>(JG43/JG45)*100</f>
        <v>100</v>
      </c>
      <c r="JH46" s="78"/>
      <c r="JI46" s="78"/>
      <c r="JJ46" s="78"/>
      <c r="JK46" s="78"/>
      <c r="JL46" s="78"/>
      <c r="JM46" s="78"/>
      <c r="JN46" s="78"/>
      <c r="JO46" s="78">
        <f>(JO43/JO45)*100</f>
        <v>94.808490676694063</v>
      </c>
      <c r="JP46" s="78">
        <f>(JP43/JP45)*100</f>
        <v>96.384234683103216</v>
      </c>
      <c r="JQ46" s="78">
        <f>(JQ43/JQ45)*100</f>
        <v>96.384234683103216</v>
      </c>
      <c r="JR46" s="78">
        <f>(JR43/JR45)*100</f>
        <v>96.384234683103216</v>
      </c>
      <c r="JS46" s="78">
        <f>(JS43/JS45)*100</f>
        <v>96.384234683103216</v>
      </c>
      <c r="JT46" s="78"/>
      <c r="JU46" s="78"/>
      <c r="JV46" s="78"/>
      <c r="JW46" s="78"/>
    </row>
    <row r="47" spans="1:283" s="79" customFormat="1" x14ac:dyDescent="0.2">
      <c r="A47" s="76"/>
      <c r="B47" s="76"/>
      <c r="C47" s="76"/>
      <c r="D47" s="80" t="s">
        <v>180</v>
      </c>
      <c r="E47" s="76"/>
      <c r="F47" s="76"/>
      <c r="G47" s="77"/>
      <c r="H47" s="78"/>
      <c r="I47" s="78"/>
      <c r="J47" s="78"/>
      <c r="L47" s="78"/>
      <c r="M47" s="78"/>
      <c r="N47" s="78"/>
      <c r="O47" s="78"/>
      <c r="P47" s="78"/>
      <c r="R47" s="78"/>
      <c r="S47" s="78"/>
      <c r="T47" s="78"/>
      <c r="U47" s="78"/>
      <c r="V47" s="78"/>
      <c r="W47" s="78"/>
      <c r="X47" s="78"/>
      <c r="Z47" s="78"/>
      <c r="AA47" s="78"/>
      <c r="AB47" s="78"/>
      <c r="AC47" s="78"/>
      <c r="AD47" s="78"/>
      <c r="AE47" s="78"/>
      <c r="AF47" s="78"/>
      <c r="AH47" s="78"/>
      <c r="AI47" s="78"/>
      <c r="AJ47" s="78"/>
      <c r="AK47" s="78"/>
      <c r="AL47" s="78"/>
      <c r="AM47" s="78"/>
      <c r="AN47" s="78"/>
      <c r="AP47" s="78"/>
      <c r="AQ47" s="78"/>
      <c r="AR47" s="78"/>
      <c r="AS47" s="78"/>
      <c r="AT47" s="78"/>
      <c r="AU47" s="78"/>
      <c r="AV47" s="78"/>
      <c r="AX47" s="78"/>
      <c r="AY47" s="78"/>
      <c r="AZ47" s="78"/>
      <c r="BA47" s="78"/>
      <c r="BB47" s="78"/>
      <c r="BC47" s="78"/>
      <c r="BD47" s="78"/>
      <c r="BE47" s="78"/>
      <c r="BF47" s="78">
        <f>(BF44/BF45)*100</f>
        <v>0.79418853543519341</v>
      </c>
      <c r="BG47" s="78">
        <f>(BG44/BG45)*100</f>
        <v>1.3740848996120376</v>
      </c>
      <c r="BH47" s="78" t="e">
        <f>(BH44/BH45)*100</f>
        <v>#VALUE!</v>
      </c>
      <c r="BI47" s="78" t="e">
        <f>(BI44/BI45)*100</f>
        <v>#VALUE!</v>
      </c>
      <c r="BJ47" s="78" t="e">
        <f>(BJ44/BJ45)*100</f>
        <v>#VALUE!</v>
      </c>
      <c r="BK47" s="78"/>
      <c r="BL47" s="78"/>
      <c r="BM47" s="78"/>
      <c r="BN47" s="78"/>
      <c r="BO47" s="78"/>
      <c r="BP47" s="78"/>
      <c r="BQ47" s="78"/>
      <c r="BR47" s="78">
        <f>(BR44/BR45)*100</f>
        <v>1.1239234510917901</v>
      </c>
      <c r="BS47" s="78">
        <f>(BS44/BS45)*100</f>
        <v>1.9398759891851538</v>
      </c>
      <c r="BT47" s="78" t="e">
        <f>(BT44/BT45)*100</f>
        <v>#VALUE!</v>
      </c>
      <c r="BU47" s="78" t="e">
        <f>(BU44/BU45)*100</f>
        <v>#VALUE!</v>
      </c>
      <c r="BV47" s="78" t="e">
        <f>(BV44/BV45)*100</f>
        <v>#VALUE!</v>
      </c>
      <c r="BW47" s="78"/>
      <c r="BX47" s="78"/>
      <c r="BY47" s="78"/>
      <c r="BZ47" s="78"/>
      <c r="CA47" s="78"/>
      <c r="CB47" s="78"/>
      <c r="CC47" s="78"/>
      <c r="CD47" s="78">
        <f>(CD44/CD45)*100</f>
        <v>0.40353002937306948</v>
      </c>
      <c r="CE47" s="78">
        <f>(CE44/CE45)*100</f>
        <v>0.70019071759409179</v>
      </c>
      <c r="CF47" s="78" t="e">
        <f>(CF44/CF45)*100</f>
        <v>#VALUE!</v>
      </c>
      <c r="CG47" s="78" t="e">
        <f>(CG44/CG45)*100</f>
        <v>#VALUE!</v>
      </c>
      <c r="CH47" s="78" t="e">
        <f>(CH44/CH45)*100</f>
        <v>#VALUE!</v>
      </c>
      <c r="CI47" s="78"/>
      <c r="CJ47" s="78"/>
      <c r="CK47" s="78"/>
      <c r="CL47" s="78"/>
      <c r="CM47" s="78"/>
      <c r="CN47" s="78"/>
      <c r="CO47" s="78"/>
      <c r="CP47" s="78">
        <f>(CP44/CP45)*100</f>
        <v>1.0729668166080677</v>
      </c>
      <c r="CQ47" s="78">
        <f>(CQ44/CQ45)*100</f>
        <v>1.8526187027740386</v>
      </c>
      <c r="CR47" s="78">
        <f>(CR44/CR45)*100</f>
        <v>1.8526187027740386</v>
      </c>
      <c r="CS47" s="78">
        <f>(CS44/CS45)*100</f>
        <v>1.8526187027740386</v>
      </c>
      <c r="CT47" s="78">
        <f>(CT44/CT45)*100</f>
        <v>1.8526187027740386</v>
      </c>
      <c r="CU47" s="78"/>
      <c r="CV47" s="78"/>
      <c r="CW47" s="78"/>
      <c r="CX47" s="78"/>
      <c r="CY47" s="78"/>
      <c r="CZ47" s="78"/>
      <c r="DA47" s="78"/>
      <c r="DB47" s="78">
        <f>(DB44/DB45)*100</f>
        <v>0</v>
      </c>
      <c r="DC47" s="78">
        <f>(DC44/DC45)*100</f>
        <v>0</v>
      </c>
      <c r="DD47" s="78" t="e">
        <f>(DD44/DD45)*100</f>
        <v>#VALUE!</v>
      </c>
      <c r="DE47" s="78" t="e">
        <f>(DE44/DE45)*100</f>
        <v>#VALUE!</v>
      </c>
      <c r="DF47" s="78" t="e">
        <f>(DF44/DF45)*100</f>
        <v>#VALUE!</v>
      </c>
      <c r="DG47" s="78"/>
      <c r="DH47" s="78"/>
      <c r="DI47" s="78"/>
      <c r="DJ47" s="78"/>
      <c r="DK47" s="78"/>
      <c r="DL47" s="78"/>
      <c r="DM47" s="78"/>
      <c r="DN47" s="78">
        <f>(DN44/DN45)*100</f>
        <v>1.5640570535948708</v>
      </c>
      <c r="DO47" s="78">
        <f>(DO44/DO45)*100</f>
        <v>1.917704452185186</v>
      </c>
      <c r="DP47" s="78">
        <f>(DP44/DP45)*100</f>
        <v>1.917704452185186</v>
      </c>
      <c r="DQ47" s="78" t="e">
        <f>(DQ44/DQ45)*100</f>
        <v>#VALUE!</v>
      </c>
      <c r="DR47" s="78" t="e">
        <f>(DR44/DR45)*100</f>
        <v>#VALUE!</v>
      </c>
      <c r="DS47" s="78"/>
      <c r="DT47" s="78"/>
      <c r="DU47" s="78"/>
      <c r="DV47" s="78"/>
      <c r="DW47" s="78"/>
      <c r="DX47" s="78"/>
      <c r="DY47" s="78"/>
      <c r="DZ47" s="78">
        <f>(DZ44/DZ45)*100</f>
        <v>4.1478476181093811</v>
      </c>
      <c r="EA47" s="78">
        <f>(EA44/EA45)*100</f>
        <v>5.0557076769710028</v>
      </c>
      <c r="EB47" s="78">
        <f>(EB44/EB45)*100</f>
        <v>5.0557076769710028</v>
      </c>
      <c r="EC47" s="78">
        <f>(EC44/EC45)*100</f>
        <v>5.0557076769710028</v>
      </c>
      <c r="ED47" s="78">
        <f>(ED44/ED45)*100</f>
        <v>5.0557076769710028</v>
      </c>
      <c r="EE47" s="78"/>
      <c r="EF47" s="78"/>
      <c r="EG47" s="78"/>
      <c r="EH47" s="78"/>
      <c r="EI47" s="78"/>
      <c r="EJ47" s="78"/>
      <c r="EK47" s="78"/>
      <c r="EL47" s="78">
        <f>(EL44/EL45)*100</f>
        <v>2.6023995939795186</v>
      </c>
      <c r="EM47" s="78">
        <f>(EM44/EM45)*100</f>
        <v>3.1832333020834644</v>
      </c>
      <c r="EN47" s="78">
        <f>(EN44/EN45)*100</f>
        <v>3.1832333020834644</v>
      </c>
      <c r="EO47" s="78" t="e">
        <f>(EO44/EO45)*100</f>
        <v>#VALUE!</v>
      </c>
      <c r="EP47" s="78" t="e">
        <f>(EP44/EP45)*100</f>
        <v>#VALUE!</v>
      </c>
      <c r="EQ47" s="78"/>
      <c r="ER47" s="78"/>
      <c r="ES47" s="78"/>
      <c r="ET47" s="78"/>
      <c r="EU47" s="78"/>
      <c r="EV47" s="78"/>
      <c r="EW47" s="78"/>
      <c r="EX47" s="78"/>
      <c r="EY47" s="78"/>
      <c r="EZ47" s="78"/>
      <c r="FA47" s="78"/>
      <c r="FB47" s="78"/>
      <c r="FC47" s="78"/>
      <c r="FD47" s="78"/>
      <c r="FE47" s="78"/>
      <c r="FF47" s="78">
        <f>(FF44/FF45)*100</f>
        <v>6.2882791147356958</v>
      </c>
      <c r="FG47" s="78">
        <f>(FG44/FG45)*100</f>
        <v>7.3412890811502471</v>
      </c>
      <c r="FH47" s="78">
        <f>(FH44/FH45)*100</f>
        <v>7.3412890811502471</v>
      </c>
      <c r="FI47" s="78">
        <f>(FI44/FI45)*100</f>
        <v>7.3412890811502471</v>
      </c>
      <c r="FJ47" s="78">
        <f>(FJ44/FJ45)*100</f>
        <v>7.3412890811502471</v>
      </c>
      <c r="FK47" s="78"/>
      <c r="FL47" s="78"/>
      <c r="FM47" s="78"/>
      <c r="FN47" s="78"/>
      <c r="FO47" s="78"/>
      <c r="FP47" s="78"/>
      <c r="FQ47" s="78"/>
      <c r="FR47" s="78">
        <f>(FR44/FR45)*100</f>
        <v>6.5863104359036484</v>
      </c>
      <c r="FS47" s="78">
        <f>(FS44/FS45)*100</f>
        <v>7.9834360777505911</v>
      </c>
      <c r="FT47" s="78">
        <f>(FT44/FT45)*100</f>
        <v>7.9834360777505911</v>
      </c>
      <c r="FU47" s="78">
        <f>(FU44/FU45)*100</f>
        <v>7.9834360777505911</v>
      </c>
      <c r="FV47" s="78">
        <f>(FV44/FV45)*100</f>
        <v>7.9834360777505911</v>
      </c>
      <c r="FW47" s="78"/>
      <c r="FX47" s="78"/>
      <c r="FY47" s="78"/>
      <c r="FZ47" s="78"/>
      <c r="GA47" s="78"/>
      <c r="GB47" s="78"/>
      <c r="GC47" s="78"/>
      <c r="GD47" s="78"/>
      <c r="GE47" s="78"/>
      <c r="GF47" s="78"/>
      <c r="GG47" s="78"/>
      <c r="GH47" s="78"/>
      <c r="GI47" s="78"/>
      <c r="GJ47" s="78"/>
      <c r="GK47" s="78"/>
      <c r="GL47" s="78"/>
      <c r="GM47" s="78"/>
      <c r="GN47" s="78"/>
      <c r="GO47" s="78"/>
      <c r="GP47" s="78"/>
      <c r="GQ47" s="78"/>
      <c r="GR47" s="78"/>
      <c r="GS47" s="78"/>
      <c r="GT47" s="78"/>
      <c r="GU47" s="78">
        <f>(GU44/GU45)*100</f>
        <v>6.2130801881329534</v>
      </c>
      <c r="GV47" s="78">
        <f>(GV44/GV45)*100</f>
        <v>7.2544724638656453</v>
      </c>
      <c r="GW47" s="78">
        <f>(GW44/GW45)*100</f>
        <v>7.2544724638656453</v>
      </c>
      <c r="GX47" s="78">
        <f>(GX44/GX45)*100</f>
        <v>7.2544724638656453</v>
      </c>
      <c r="GY47" s="78">
        <f>(GY44/GY45)*100</f>
        <v>7.2544724638656453</v>
      </c>
      <c r="GZ47" s="78"/>
      <c r="HA47" s="78"/>
      <c r="HB47" s="78"/>
      <c r="HC47" s="78"/>
      <c r="HD47" s="78"/>
      <c r="HE47" s="78"/>
      <c r="HF47" s="78"/>
      <c r="HG47" s="78">
        <f>(HG44/HG45)*100</f>
        <v>7.6817363582645752</v>
      </c>
      <c r="HH47" s="78">
        <f>(HH44/HH45)*100</f>
        <v>8.9458139474396869</v>
      </c>
      <c r="HI47" s="78">
        <f>(HI44/HI45)*100</f>
        <v>8.9458139474396869</v>
      </c>
      <c r="HJ47" s="78">
        <f>(HJ44/HJ45)*100</f>
        <v>8.9458139474396869</v>
      </c>
      <c r="HK47" s="78">
        <f>(HK44/HK45)*100</f>
        <v>8.9458139474396869</v>
      </c>
      <c r="HL47" s="78"/>
      <c r="HM47" s="78"/>
      <c r="HN47" s="78"/>
      <c r="HO47" s="78"/>
      <c r="HP47" s="78"/>
      <c r="HQ47" s="78"/>
      <c r="HR47" s="78"/>
      <c r="HS47" s="78">
        <f>(HS44/HS45)*100</f>
        <v>5.6499454771189672</v>
      </c>
      <c r="HT47" s="78">
        <f>(HT44/HT45)*100</f>
        <v>3.9408392076229442</v>
      </c>
      <c r="HU47" s="78">
        <f>(HU44/HU45)*100</f>
        <v>3.9408392076229442</v>
      </c>
      <c r="HV47" s="78">
        <f>(HV44/HV45)*100</f>
        <v>3.9408392076229442</v>
      </c>
      <c r="HW47" s="78">
        <f>(HW44/HW45)*100</f>
        <v>3.9408392076229442</v>
      </c>
      <c r="HX47" s="78"/>
      <c r="HY47" s="78"/>
      <c r="HZ47" s="78"/>
      <c r="IA47" s="78"/>
      <c r="IB47" s="78"/>
      <c r="IC47" s="78"/>
      <c r="ID47" s="78"/>
      <c r="IE47" s="78">
        <f>(IE44/IE45)*100</f>
        <v>4.8951698819615972</v>
      </c>
      <c r="IF47" s="78">
        <f>(IF44/IF45)*100</f>
        <v>3.4061403535286625</v>
      </c>
      <c r="IG47" s="78">
        <f>(IG44/IG45)*100</f>
        <v>3.4061403535286625</v>
      </c>
      <c r="IH47" s="78">
        <f>(IH44/IH45)*100</f>
        <v>3.4061403535286625</v>
      </c>
      <c r="II47" s="78">
        <f>(II44/II45)*100</f>
        <v>3.4061403535286625</v>
      </c>
      <c r="IJ47" s="78"/>
      <c r="IK47" s="78"/>
      <c r="IL47" s="78"/>
      <c r="IM47" s="78"/>
      <c r="IN47" s="78"/>
      <c r="IO47" s="78"/>
      <c r="IP47" s="78"/>
      <c r="IQ47" s="78">
        <f>(IQ44/IQ45)*100</f>
        <v>4.9130955367234694</v>
      </c>
      <c r="IR47" s="78">
        <f>(IR44/IR45)*100</f>
        <v>3.4188093333722476</v>
      </c>
      <c r="IS47" s="78">
        <f>(IS44/IS45)*100</f>
        <v>3.4188093333722476</v>
      </c>
      <c r="IT47" s="78">
        <f>(IT44/IT45)*100</f>
        <v>3.4188093333722476</v>
      </c>
      <c r="IU47" s="78">
        <f>(IU44/IU45)*100</f>
        <v>3.4188093333722476</v>
      </c>
      <c r="IV47" s="78"/>
      <c r="IW47" s="78"/>
      <c r="IX47" s="78"/>
      <c r="IY47" s="78"/>
      <c r="IZ47" s="78"/>
      <c r="JA47" s="78"/>
      <c r="JB47" s="78"/>
      <c r="JC47" s="78">
        <f>(JC44/JC45)*100</f>
        <v>3.5937828578573576</v>
      </c>
      <c r="JD47" s="78">
        <f>(JD44/JD45)*100</f>
        <v>2.4902483829170281</v>
      </c>
      <c r="JE47" s="78">
        <f>(JE44/JE45)*100</f>
        <v>2.4902483829170281</v>
      </c>
      <c r="JF47" s="78" t="e">
        <f>(JF44/JF45)*100</f>
        <v>#VALUE!</v>
      </c>
      <c r="JG47" s="78" t="e">
        <f>(JG44/JG45)*100</f>
        <v>#VALUE!</v>
      </c>
      <c r="JH47" s="78"/>
      <c r="JI47" s="78"/>
      <c r="JJ47" s="78"/>
      <c r="JK47" s="78"/>
      <c r="JL47" s="78"/>
      <c r="JM47" s="78"/>
      <c r="JN47" s="78"/>
      <c r="JO47" s="78">
        <f>(JO44/JO45)*100</f>
        <v>5.1915093233059206</v>
      </c>
      <c r="JP47" s="78">
        <f>(JP44/JP45)*100</f>
        <v>3.6157653168967823</v>
      </c>
      <c r="JQ47" s="78">
        <f>(JQ44/JQ45)*100</f>
        <v>3.6157653168967823</v>
      </c>
      <c r="JR47" s="78">
        <f>(JR44/JR45)*100</f>
        <v>3.6157653168967823</v>
      </c>
      <c r="JS47" s="78">
        <f>(JS44/JS45)*100</f>
        <v>3.6157653168967823</v>
      </c>
      <c r="JT47" s="78"/>
      <c r="JU47" s="78"/>
      <c r="JV47" s="78"/>
      <c r="JW47" s="78"/>
    </row>
    <row r="48" spans="1:283" s="79" customFormat="1" x14ac:dyDescent="0.2">
      <c r="A48" s="76"/>
      <c r="B48" s="76"/>
      <c r="C48" s="76" t="s">
        <v>85</v>
      </c>
      <c r="D48" s="76" t="s">
        <v>38</v>
      </c>
      <c r="E48" s="76" t="s">
        <v>97</v>
      </c>
      <c r="F48" s="76" t="s">
        <v>51</v>
      </c>
      <c r="G48" s="77">
        <v>42564.660416666702</v>
      </c>
      <c r="H48" s="78">
        <v>4.2686166666666701</v>
      </c>
      <c r="I48" s="78">
        <v>58620.149538461403</v>
      </c>
      <c r="J48" s="78">
        <v>1.8349241677376501E-2</v>
      </c>
      <c r="K48" s="79">
        <f t="shared" si="1"/>
        <v>2.6704388746241355E-3</v>
      </c>
      <c r="L48" s="78">
        <v>4.9166999999999996</v>
      </c>
      <c r="M48" s="78">
        <v>3194690.5800873698</v>
      </c>
      <c r="N48" s="78">
        <v>5.9904833333333301</v>
      </c>
      <c r="O48" s="78">
        <v>816292.24458237796</v>
      </c>
      <c r="P48" s="78">
        <v>0.22172727410315601</v>
      </c>
      <c r="Q48" s="79">
        <f t="shared" si="2"/>
        <v>27.334883594964499</v>
      </c>
      <c r="R48" s="78"/>
      <c r="S48" s="78" t="s">
        <v>51</v>
      </c>
      <c r="T48" s="78">
        <v>8.1768000000000001</v>
      </c>
      <c r="U48" s="78">
        <v>3681514.81537002</v>
      </c>
      <c r="V48" s="78">
        <v>8.2333999999999996</v>
      </c>
      <c r="W48" s="78">
        <v>1366642.55859254</v>
      </c>
      <c r="X48" s="78">
        <v>0.37121745453445398</v>
      </c>
      <c r="Y48" s="79">
        <f t="shared" si="3"/>
        <v>37.118131546642331</v>
      </c>
      <c r="Z48" s="78"/>
      <c r="AA48" s="78" t="s">
        <v>51</v>
      </c>
      <c r="AB48" s="78">
        <v>8.1768000000000001</v>
      </c>
      <c r="AC48" s="78">
        <v>3681514.81537002</v>
      </c>
      <c r="AD48" s="78">
        <v>9.6783833333333291</v>
      </c>
      <c r="AE48" s="78">
        <v>1375532.8514129</v>
      </c>
      <c r="AF48" s="78">
        <v>0.373632300940406</v>
      </c>
      <c r="AG48" s="79">
        <f t="shared" si="4"/>
        <v>37.122036185786264</v>
      </c>
      <c r="AH48" s="78"/>
      <c r="AI48" s="78" t="s">
        <v>51</v>
      </c>
      <c r="AJ48" s="78">
        <v>8.1768000000000001</v>
      </c>
      <c r="AK48" s="78">
        <v>3681514.81537002</v>
      </c>
      <c r="AL48" s="78">
        <v>11.366400000000001</v>
      </c>
      <c r="AM48" s="78">
        <v>4474135.0776732201</v>
      </c>
      <c r="AN48" s="78">
        <v>0.99785222216315195</v>
      </c>
      <c r="AO48" s="79">
        <f t="shared" si="5"/>
        <v>100.31247007878726</v>
      </c>
      <c r="AP48" s="78"/>
      <c r="AQ48" s="78" t="s">
        <v>51</v>
      </c>
      <c r="AR48" s="78">
        <v>11.366400000000001</v>
      </c>
      <c r="AS48" s="78">
        <v>4483765.2092151996</v>
      </c>
      <c r="AT48" s="78">
        <v>9.8896666666666704</v>
      </c>
      <c r="AU48" s="78">
        <v>967237.55651520204</v>
      </c>
      <c r="AV48" s="78">
        <v>0.21571993879770901</v>
      </c>
      <c r="AW48" s="79">
        <f t="shared" si="6"/>
        <v>21.955118507871397</v>
      </c>
      <c r="AX48" s="78"/>
      <c r="AY48" s="78"/>
      <c r="AZ48" s="78" t="s">
        <v>51</v>
      </c>
      <c r="BA48" s="78">
        <v>11.366400000000001</v>
      </c>
      <c r="BB48" s="78">
        <v>4483765.2092151996</v>
      </c>
      <c r="BC48" s="78">
        <v>4.9421166666666698</v>
      </c>
      <c r="BD48" s="78">
        <v>448848.59669271199</v>
      </c>
      <c r="BE48" s="78">
        <v>0.14049830036448699</v>
      </c>
      <c r="BF48" s="78">
        <v>184.33351845442101</v>
      </c>
      <c r="BG48" s="78">
        <f t="shared" si="7"/>
        <v>674.35267398899055</v>
      </c>
      <c r="BH48" s="78">
        <f t="shared" si="8"/>
        <v>674.35267398899055</v>
      </c>
      <c r="BI48" s="78">
        <f>IF(BH48&lt;184.86,"&lt;LOQ",IF(BH48&lt;58.1085,"&lt;MDL",BH48))</f>
        <v>674.35267398899055</v>
      </c>
      <c r="BJ48" s="78">
        <f>IF(BI48="&lt;MDL","&lt;MDL",IF(BI48="&lt;LOQ","&lt;LOQ",(BI48*0.25)))</f>
        <v>168.58816849724764</v>
      </c>
      <c r="BK48" s="78"/>
      <c r="BL48" s="78" t="s">
        <v>51</v>
      </c>
      <c r="BM48" s="78">
        <v>4.9166999999999996</v>
      </c>
      <c r="BN48" s="78">
        <v>3194690.5800873698</v>
      </c>
      <c r="BO48" s="78">
        <v>5.6156166666666696</v>
      </c>
      <c r="BP48" s="78">
        <v>275153.08477761602</v>
      </c>
      <c r="BQ48" s="78">
        <v>8.6128242432195495E-2</v>
      </c>
      <c r="BR48" s="78">
        <v>156.26311355451099</v>
      </c>
      <c r="BS48" s="78">
        <f t="shared" si="9"/>
        <v>571.66189499814459</v>
      </c>
      <c r="BT48" s="78">
        <f t="shared" si="10"/>
        <v>571.66189499814459</v>
      </c>
      <c r="BU48" s="78">
        <f>IF(BT48&lt;16.03,"&lt;LOQ",IF(BT48&lt;5.038,"&lt;MDL",BT48))</f>
        <v>571.66189499814459</v>
      </c>
      <c r="BV48" s="78">
        <f>IF(BU48="&lt;MDL","&lt;MDL",IF(BU48="&lt;LOQ","&lt;LOQ",(BU48*0.25)))</f>
        <v>142.91547374953615</v>
      </c>
      <c r="BW48" s="78"/>
      <c r="BX48" s="78" t="s">
        <v>51</v>
      </c>
      <c r="BY48" s="78">
        <v>4.9166999999999996</v>
      </c>
      <c r="BZ48" s="78">
        <v>3194690.5800873698</v>
      </c>
      <c r="CA48" s="78">
        <v>5.7172666666666698</v>
      </c>
      <c r="CB48" s="78">
        <v>252512.15317042501</v>
      </c>
      <c r="CC48" s="78">
        <v>7.9041192516215206E-2</v>
      </c>
      <c r="CD48" s="78">
        <v>164.785178248069</v>
      </c>
      <c r="CE48" s="78">
        <f t="shared" si="11"/>
        <v>602.83841222731576</v>
      </c>
      <c r="CF48" s="78">
        <f t="shared" si="12"/>
        <v>602.83841222731576</v>
      </c>
      <c r="CG48" s="78">
        <f>IF(CF48&lt;265.875,"&lt;LOQ",IF(CF48&lt;83.56,"&lt;MDL",CF48))</f>
        <v>602.83841222731576</v>
      </c>
      <c r="CH48" s="78">
        <f>IF(CG48="&lt;MDL","&lt;MDL",IF(CG48="&lt;LOQ","&lt;LOQ",(CG48*0.25)))</f>
        <v>150.70960305682894</v>
      </c>
      <c r="CI48" s="78"/>
      <c r="CJ48" s="78" t="s">
        <v>51</v>
      </c>
      <c r="CK48" s="78">
        <v>4.9166999999999996</v>
      </c>
      <c r="CL48" s="78">
        <v>3194690.5800873698</v>
      </c>
      <c r="CM48" s="78">
        <v>6.5241833333333297</v>
      </c>
      <c r="CN48" s="78">
        <v>571335.06590456504</v>
      </c>
      <c r="CO48" s="78">
        <v>0.28472531903738602</v>
      </c>
      <c r="CP48" s="78">
        <v>214.457668060554</v>
      </c>
      <c r="CQ48" s="78">
        <f t="shared" si="13"/>
        <v>784.55672699502679</v>
      </c>
      <c r="CR48" s="78">
        <f t="shared" si="14"/>
        <v>784.55672699502679</v>
      </c>
      <c r="CS48" s="78">
        <f>IF(CR48&lt;11.93,"&lt;LOQ",IF(CR48&lt;3.75,"&lt;MDL",CR48))</f>
        <v>784.55672699502679</v>
      </c>
      <c r="CT48" s="78">
        <f>IF(CS48="&lt;MDL","&lt;MDL",IF(CS48="&lt;LOQ","&lt;LOQ",(CS48*0.25)))</f>
        <v>196.1391817487567</v>
      </c>
      <c r="CU48" s="78"/>
      <c r="CV48" s="78" t="s">
        <v>51</v>
      </c>
      <c r="CW48" s="78">
        <v>6.6703333333333301</v>
      </c>
      <c r="CX48" s="78">
        <v>2006618.4062455799</v>
      </c>
      <c r="CY48" s="78">
        <v>6.7020999999999997</v>
      </c>
      <c r="CZ48" s="78">
        <v>341050.04968761199</v>
      </c>
      <c r="DA48" s="78">
        <v>0.16996258412964599</v>
      </c>
      <c r="DB48" s="78">
        <v>192.02086551177101</v>
      </c>
      <c r="DC48" s="78">
        <f t="shared" si="15"/>
        <v>702.47551940240999</v>
      </c>
      <c r="DD48" s="78">
        <f t="shared" si="16"/>
        <v>702.47551940240999</v>
      </c>
      <c r="DE48" s="78">
        <f>IF(DD48&lt;125.128,"&lt;LOQ",IF(DD48&lt;7.897,"&lt;MDL",DD48))</f>
        <v>702.47551940240999</v>
      </c>
      <c r="DF48" s="78">
        <f>IF(DE48="&lt;MDL","&lt;MDL",IF(DE48="&lt;LOQ","&lt;LOQ",(DE48*0.25)))</f>
        <v>175.6188798506025</v>
      </c>
      <c r="DG48" s="78"/>
      <c r="DH48" s="78" t="s">
        <v>51</v>
      </c>
      <c r="DI48" s="78">
        <v>6.6703333333333301</v>
      </c>
      <c r="DJ48" s="78">
        <v>2006618.4062455799</v>
      </c>
      <c r="DK48" s="78">
        <v>7.2230999999999996</v>
      </c>
      <c r="DL48" s="78">
        <v>475369.27704746102</v>
      </c>
      <c r="DM48" s="78">
        <v>0.236900686033716</v>
      </c>
      <c r="DN48" s="78">
        <v>217.43917080192199</v>
      </c>
      <c r="DO48" s="78">
        <f t="shared" si="17"/>
        <v>585.80311492427825</v>
      </c>
      <c r="DP48" s="78">
        <f t="shared" si="18"/>
        <v>585.80311492427825</v>
      </c>
      <c r="DQ48" s="78">
        <f>IF(DP48&lt;59.59,"&lt;LOQ",IF(DP48&lt;18.73,"&lt;MDL",DP48))</f>
        <v>585.80311492427825</v>
      </c>
      <c r="DR48" s="78">
        <f>IF(DQ48="&lt;MDL","&lt;MDL",IF(DQ48="&lt;LOQ","&lt;LOQ",(DQ48*0.25)))</f>
        <v>146.45077873106956</v>
      </c>
      <c r="DS48" s="78"/>
      <c r="DT48" s="78" t="s">
        <v>51</v>
      </c>
      <c r="DU48" s="78">
        <v>6.6703333333333301</v>
      </c>
      <c r="DV48" s="78">
        <v>2006618.4062455799</v>
      </c>
      <c r="DW48" s="78">
        <v>8.1994500000000006</v>
      </c>
      <c r="DX48" s="78">
        <v>852785.478107773</v>
      </c>
      <c r="DY48" s="78">
        <v>0.23163983329564899</v>
      </c>
      <c r="DZ48" s="78">
        <v>264.11211345504398</v>
      </c>
      <c r="EA48" s="78">
        <f t="shared" si="19"/>
        <v>711.54474228629465</v>
      </c>
      <c r="EB48" s="78">
        <f t="shared" si="20"/>
        <v>711.54474228629465</v>
      </c>
      <c r="EC48" s="78">
        <f>IF(EB48&lt;16.09,"&lt;LOQ",IF(EB48&lt;5.06,"&lt;MDL",EB48))</f>
        <v>711.54474228629465</v>
      </c>
      <c r="ED48" s="78">
        <f>IF(EC48="&lt;MDL","&lt;MDL",IF(EC48="&lt;LOQ","&lt;LOQ",(EC48*0.25)))</f>
        <v>177.88618557157366</v>
      </c>
      <c r="EE48" s="78"/>
      <c r="EF48" s="78" t="s">
        <v>51</v>
      </c>
      <c r="EG48" s="78">
        <v>8.1768000000000001</v>
      </c>
      <c r="EH48" s="78">
        <v>3681514.81537002</v>
      </c>
      <c r="EI48" s="78">
        <v>8.2522666666666709</v>
      </c>
      <c r="EJ48" s="78">
        <v>655121.39357096201</v>
      </c>
      <c r="EK48" s="78">
        <v>0.177948867905104</v>
      </c>
      <c r="EL48" s="78">
        <v>245.721451069712</v>
      </c>
      <c r="EM48" s="78">
        <f t="shared" si="21"/>
        <v>661.9984380435219</v>
      </c>
      <c r="EN48" s="78">
        <f t="shared" si="22"/>
        <v>661.9984380435219</v>
      </c>
      <c r="EO48" s="78">
        <f>IF(EN48&lt;56.77,"&lt;LOQ",IF(EN48&lt;17.84,"&lt;MDL",EN48))</f>
        <v>661.9984380435219</v>
      </c>
      <c r="EP48" s="78">
        <f>IF(EO48="&lt;MDL","&lt;MDL",IF(EO48="&lt;LOQ","&lt;LOQ",(EO48*0.25)))</f>
        <v>165.49960951088048</v>
      </c>
      <c r="EQ48" s="78"/>
      <c r="ER48" s="78" t="s">
        <v>51</v>
      </c>
      <c r="ES48" s="78">
        <v>8.1768000000000001</v>
      </c>
      <c r="ET48" s="78">
        <v>3681514.81537002</v>
      </c>
      <c r="EU48" s="78">
        <v>8.7540499999999994</v>
      </c>
      <c r="EV48" s="78">
        <v>28432.002715641502</v>
      </c>
      <c r="EW48" s="78">
        <v>7.7229086779551197E-3</v>
      </c>
      <c r="EX48" s="78">
        <v>0</v>
      </c>
      <c r="EY48" s="78">
        <v>0</v>
      </c>
      <c r="EZ48" s="78" t="s">
        <v>51</v>
      </c>
      <c r="FA48" s="78">
        <v>8.1768000000000001</v>
      </c>
      <c r="FB48" s="78">
        <v>3681514.81537002</v>
      </c>
      <c r="FC48" s="78">
        <v>9.4369166666666704</v>
      </c>
      <c r="FD48" s="78">
        <v>779638.63535847305</v>
      </c>
      <c r="FE48" s="78">
        <v>0.173880343635329</v>
      </c>
      <c r="FF48" s="78">
        <v>216.959185342994</v>
      </c>
      <c r="FG48" s="78">
        <f t="shared" si="23"/>
        <v>584.44850454099276</v>
      </c>
      <c r="FH48" s="78">
        <f t="shared" si="24"/>
        <v>584.44850454099276</v>
      </c>
      <c r="FI48" s="78">
        <f>IF(FH48&lt;12.39,"&lt;LOQ",IF(FH48&lt;3.9,"&lt;MDL",FH48))</f>
        <v>584.44850454099276</v>
      </c>
      <c r="FJ48" s="78">
        <f>IF(FI48="&lt;MDL","&lt;MDL",IF(FI48="&lt;LOQ","&lt;LOQ",(FI48*0.25)))</f>
        <v>146.11212613524819</v>
      </c>
      <c r="FK48" s="78"/>
      <c r="FL48" s="78" t="s">
        <v>51</v>
      </c>
      <c r="FM48" s="78">
        <v>11.366400000000001</v>
      </c>
      <c r="FN48" s="78">
        <v>4483765.2092151996</v>
      </c>
      <c r="FO48" s="78">
        <v>9.7010166666666695</v>
      </c>
      <c r="FP48" s="78">
        <v>781772.23092507501</v>
      </c>
      <c r="FQ48" s="78">
        <v>0.17435619271909</v>
      </c>
      <c r="FR48" s="78">
        <v>208.238707599517</v>
      </c>
      <c r="FS48" s="78">
        <f t="shared" si="25"/>
        <v>561.01613664967488</v>
      </c>
      <c r="FT48" s="78">
        <f t="shared" si="26"/>
        <v>561.01613664967488</v>
      </c>
      <c r="FU48" s="78">
        <f>IF(FT48&lt;17.42,"&lt;LOQ",IF(FT48&lt;5.48,"&lt;MDL",FT48))</f>
        <v>561.01613664967488</v>
      </c>
      <c r="FV48" s="78">
        <f>IF(FU48="&lt;MDL","&lt;MDL",IF(FU48="&lt;LOQ","&lt;LOQ",(FU48*0.25)))</f>
        <v>140.25403416241872</v>
      </c>
      <c r="FW48" s="78"/>
      <c r="FX48" s="78" t="s">
        <v>51</v>
      </c>
      <c r="FY48" s="78">
        <v>11.366400000000001</v>
      </c>
      <c r="FZ48" s="78">
        <v>4483765.2092151996</v>
      </c>
      <c r="GA48" s="78">
        <v>10.0254833333333</v>
      </c>
      <c r="GB48" s="78">
        <v>15694.1214888824</v>
      </c>
      <c r="GC48" s="78">
        <v>4.2629521476759196E-3</v>
      </c>
      <c r="GD48" s="78">
        <v>22206.842507425601</v>
      </c>
      <c r="GE48" s="78">
        <v>22206.842507425601</v>
      </c>
      <c r="GF48" s="78"/>
      <c r="GG48" s="78" t="s">
        <v>51</v>
      </c>
      <c r="GH48" s="78">
        <v>8.1768000000000001</v>
      </c>
      <c r="GI48" s="78">
        <v>3681514.81537002</v>
      </c>
      <c r="GJ48" s="78" t="s">
        <v>51</v>
      </c>
      <c r="GK48" s="78" t="s">
        <v>51</v>
      </c>
      <c r="GL48" s="78" t="s">
        <v>51</v>
      </c>
      <c r="GM48" s="78" t="s">
        <v>51</v>
      </c>
      <c r="GN48" s="78" t="s">
        <v>51</v>
      </c>
      <c r="GO48" s="78" t="s">
        <v>51</v>
      </c>
      <c r="GP48" s="78">
        <v>8.1768000000000001</v>
      </c>
      <c r="GQ48" s="78">
        <v>3681514.81537002</v>
      </c>
      <c r="GR48" s="78">
        <v>11.3463666666667</v>
      </c>
      <c r="GS48" s="78">
        <v>485977.434728886</v>
      </c>
      <c r="GT48" s="78">
        <v>0.10838601310570101</v>
      </c>
      <c r="GU48" s="78">
        <v>130.80925204262499</v>
      </c>
      <c r="GV48" s="78">
        <f t="shared" si="27"/>
        <v>352.37628503985678</v>
      </c>
      <c r="GW48" s="78">
        <f t="shared" si="28"/>
        <v>352.37628503985678</v>
      </c>
      <c r="GX48" s="78">
        <f>IF(GW48&lt;13.381,"&lt;LOQ",IF(GW48&lt;4.21,"&lt;MDL",GW48))</f>
        <v>352.37628503985678</v>
      </c>
      <c r="GY48" s="78">
        <f>IF(GX48="&lt;MDL","&lt;MDL",IF(GX48="&lt;LOQ","&lt;LOQ",(GX48*0.25)))</f>
        <v>88.094071259964196</v>
      </c>
      <c r="GZ48" s="78"/>
      <c r="HA48" s="78" t="s">
        <v>51</v>
      </c>
      <c r="HB48" s="78">
        <v>11.366400000000001</v>
      </c>
      <c r="HC48" s="78">
        <v>4483765.2092151996</v>
      </c>
      <c r="HD48" s="78">
        <v>11.4064833333333</v>
      </c>
      <c r="HE48" s="78">
        <v>496167.18440400099</v>
      </c>
      <c r="HF48" s="78">
        <v>0.110658600808147</v>
      </c>
      <c r="HG48" s="78">
        <v>133.028877301042</v>
      </c>
      <c r="HH48" s="78">
        <f t="shared" si="29"/>
        <v>358.35555095972273</v>
      </c>
      <c r="HI48" s="78">
        <f t="shared" si="30"/>
        <v>358.35555095972273</v>
      </c>
      <c r="HJ48" s="78">
        <f>IF(HI48&lt;19.57,"&lt;LOQ",IF(HI48&lt;6.15,"&lt;MDL",HI48))</f>
        <v>358.35555095972273</v>
      </c>
      <c r="HK48" s="78">
        <f>IF(HJ48="&lt;MDL","&lt;MDL",IF(HJ48="&lt;LOQ","&lt;LOQ",(HJ48*0.25)))</f>
        <v>89.588887739930684</v>
      </c>
      <c r="HL48" s="78"/>
      <c r="HM48" s="78" t="s">
        <v>51</v>
      </c>
      <c r="HN48" s="78">
        <v>11.366400000000001</v>
      </c>
      <c r="HO48" s="78">
        <v>4483765.2092151996</v>
      </c>
      <c r="HP48" s="78">
        <v>13.2235666666667</v>
      </c>
      <c r="HQ48" s="78">
        <v>993785.145865459</v>
      </c>
      <c r="HR48" s="78">
        <v>0.23009614455636601</v>
      </c>
      <c r="HS48" s="78">
        <v>164.91238834485901</v>
      </c>
      <c r="HT48" s="78">
        <f t="shared" si="31"/>
        <v>751.1341297735845</v>
      </c>
      <c r="HU48" s="78">
        <f t="shared" si="32"/>
        <v>751.1341297735845</v>
      </c>
      <c r="HV48" s="78">
        <f>IF(HU48&lt;26.06,"&lt;LOQ",IF(HU48&lt;8.19,"&lt;MDL",HU48))</f>
        <v>751.1341297735845</v>
      </c>
      <c r="HW48" s="78">
        <f>IF(HV48="&lt;MDL","&lt;MDL",IF(HV48="&lt;LOQ","&lt;LOQ",(HV48*0.25)))</f>
        <v>187.78353244339613</v>
      </c>
      <c r="HX48" s="78"/>
      <c r="HY48" s="78" t="s">
        <v>51</v>
      </c>
      <c r="HZ48" s="78">
        <v>13.9149833333333</v>
      </c>
      <c r="IA48" s="78">
        <v>4318999.5546492701</v>
      </c>
      <c r="IB48" s="78">
        <v>13.814783333333301</v>
      </c>
      <c r="IC48" s="78">
        <v>414837.96273247199</v>
      </c>
      <c r="ID48" s="78">
        <v>9.6049549781942398E-2</v>
      </c>
      <c r="IE48" s="78">
        <v>161.523711801735</v>
      </c>
      <c r="IF48" s="78">
        <f t="shared" si="33"/>
        <v>735.69956702272032</v>
      </c>
      <c r="IG48" s="78">
        <f t="shared" si="34"/>
        <v>735.69956702272032</v>
      </c>
      <c r="IH48" s="78">
        <f>IF(IG48&lt;18.87,"&lt;LOQ",IF(IG48&lt;5.93,"&lt;MDL",IG48))</f>
        <v>735.69956702272032</v>
      </c>
      <c r="II48" s="78">
        <f>IF(IH48="&lt;MDL","&lt;MDL",IF(IH48="&lt;LOQ","&lt;LOQ",(IH48*0.25)))</f>
        <v>183.92489175568008</v>
      </c>
      <c r="IJ48" s="78"/>
      <c r="IK48" s="78" t="s">
        <v>51</v>
      </c>
      <c r="IL48" s="78">
        <v>13.9149833333333</v>
      </c>
      <c r="IM48" s="78">
        <v>4318999.5546492701</v>
      </c>
      <c r="IN48" s="78">
        <v>15.6285166666667</v>
      </c>
      <c r="IO48" s="78">
        <v>466975.10858642397</v>
      </c>
      <c r="IP48" s="78">
        <v>0.108121129135968</v>
      </c>
      <c r="IQ48" s="78">
        <v>140.89113669969501</v>
      </c>
      <c r="IR48" s="78">
        <f t="shared" si="35"/>
        <v>641.72341702087556</v>
      </c>
      <c r="IS48" s="78">
        <f t="shared" si="36"/>
        <v>641.72341702087556</v>
      </c>
      <c r="IT48" s="78">
        <f>IF(IS48&lt;22.673,"&lt;LOQ",IF(IS48&lt;7.126,"&lt;MDL",IS48))</f>
        <v>641.72341702087556</v>
      </c>
      <c r="IU48" s="78">
        <f>IF(IT48="&lt;MDL","&lt;MDL",IF(IT48="&lt;LOQ","&lt;LOQ",(IT48*0.25)))</f>
        <v>160.43085425521889</v>
      </c>
      <c r="IV48" s="78"/>
      <c r="IW48" s="78" t="s">
        <v>51</v>
      </c>
      <c r="IX48" s="78">
        <v>13.9149833333333</v>
      </c>
      <c r="IY48" s="78">
        <v>4318999.5546492701</v>
      </c>
      <c r="IZ48" s="78">
        <v>15.6786166666667</v>
      </c>
      <c r="JA48" s="78">
        <v>363214.06420689099</v>
      </c>
      <c r="JB48" s="78">
        <v>8.4096805200153696E-2</v>
      </c>
      <c r="JC48" s="78">
        <v>120.39636246547499</v>
      </c>
      <c r="JD48" s="78">
        <f t="shared" si="37"/>
        <v>548.37491504457262</v>
      </c>
      <c r="JE48" s="78">
        <f t="shared" si="38"/>
        <v>548.37491504457262</v>
      </c>
      <c r="JF48" s="78">
        <f>IF(JE48&lt;201.126,"&lt;LOQ",IF(JE48&lt;63.21,"&lt;MDL",JE48))</f>
        <v>548.37491504457262</v>
      </c>
      <c r="JG48" s="78">
        <f>IF(JF48="&lt;MDL","&lt;MDL",IF(JF48="&lt;LOQ","&lt;LOQ",(JF48*0.25)))</f>
        <v>137.09372876114315</v>
      </c>
      <c r="JH48" s="78"/>
      <c r="JI48" s="78" t="s">
        <v>51</v>
      </c>
      <c r="JJ48" s="78">
        <v>13.9149833333333</v>
      </c>
      <c r="JK48" s="78">
        <v>4318999.5546492701</v>
      </c>
      <c r="JL48" s="78">
        <v>16.0427</v>
      </c>
      <c r="JM48" s="78">
        <v>442978.49117001699</v>
      </c>
      <c r="JN48" s="78">
        <v>0.10256506988827201</v>
      </c>
      <c r="JO48" s="78">
        <v>146.33270372588501</v>
      </c>
      <c r="JP48" s="78">
        <f t="shared" si="39"/>
        <v>666.50837559096522</v>
      </c>
      <c r="JQ48" s="78">
        <f t="shared" si="40"/>
        <v>666.50837559096522</v>
      </c>
      <c r="JR48" s="78">
        <f>IF(JQ48&lt;25.511,"&lt;LOQ",IF(JQ48&lt;8.018,"&lt;MDL",JQ48))</f>
        <v>666.50837559096522</v>
      </c>
      <c r="JS48" s="78">
        <f>IF(JR48="&lt;MDL","&lt;MDL",IF(JR48="&lt;LOQ","&lt;LOQ",(JR48*0.25)))</f>
        <v>166.6270938977413</v>
      </c>
      <c r="JT48" s="78"/>
      <c r="JU48" s="78" t="s">
        <v>51</v>
      </c>
      <c r="JV48" s="78">
        <v>13.9149833333333</v>
      </c>
      <c r="JW48" s="78">
        <v>4318999.5546492701</v>
      </c>
    </row>
    <row r="49" spans="1:283" s="79" customFormat="1" x14ac:dyDescent="0.2">
      <c r="A49" s="76"/>
      <c r="B49" s="76"/>
      <c r="C49" s="76" t="s">
        <v>160</v>
      </c>
      <c r="D49" s="76" t="s">
        <v>158</v>
      </c>
      <c r="E49" s="76" t="s">
        <v>97</v>
      </c>
      <c r="F49" s="76" t="s">
        <v>51</v>
      </c>
      <c r="G49" s="77">
        <v>42564.838888888902</v>
      </c>
      <c r="H49" s="78">
        <v>4.25566666666667</v>
      </c>
      <c r="I49" s="78">
        <v>45495.558730769</v>
      </c>
      <c r="J49" s="78">
        <v>2.8088062237233698E-2</v>
      </c>
      <c r="K49" s="79">
        <f t="shared" si="1"/>
        <v>4.0877685644988074E-3</v>
      </c>
      <c r="L49" s="78">
        <v>4.9291499999999999</v>
      </c>
      <c r="M49" s="78">
        <v>1619747.1490382799</v>
      </c>
      <c r="N49" s="78">
        <v>5.99658333333333</v>
      </c>
      <c r="O49" s="78">
        <v>244958.70251582601</v>
      </c>
      <c r="P49" s="78">
        <v>0.116027127341123</v>
      </c>
      <c r="Q49" s="79">
        <f t="shared" si="2"/>
        <v>14.304004920261528</v>
      </c>
      <c r="R49" s="78"/>
      <c r="S49" s="78" t="s">
        <v>51</v>
      </c>
      <c r="T49" s="78">
        <v>8.1841000000000008</v>
      </c>
      <c r="U49" s="78">
        <v>2111219.23061699</v>
      </c>
      <c r="V49" s="78">
        <v>8.2407000000000004</v>
      </c>
      <c r="W49" s="78">
        <v>500145.888786975</v>
      </c>
      <c r="X49" s="78">
        <v>0.23689907780956099</v>
      </c>
      <c r="Y49" s="79">
        <f t="shared" si="3"/>
        <v>23.687601501500541</v>
      </c>
      <c r="Z49" s="78"/>
      <c r="AA49" s="78" t="s">
        <v>51</v>
      </c>
      <c r="AB49" s="78">
        <v>8.1841000000000008</v>
      </c>
      <c r="AC49" s="78">
        <v>2111219.23061699</v>
      </c>
      <c r="AD49" s="78">
        <v>9.6856833333333299</v>
      </c>
      <c r="AE49" s="78">
        <v>545307.16928425001</v>
      </c>
      <c r="AF49" s="78">
        <v>0.25829016777423303</v>
      </c>
      <c r="AG49" s="79">
        <f t="shared" si="4"/>
        <v>25.662280617641787</v>
      </c>
      <c r="AH49" s="78"/>
      <c r="AI49" s="78" t="s">
        <v>51</v>
      </c>
      <c r="AJ49" s="78">
        <v>8.1841000000000008</v>
      </c>
      <c r="AK49" s="78">
        <v>2111219.23061699</v>
      </c>
      <c r="AL49" s="78">
        <v>11.3761833333333</v>
      </c>
      <c r="AM49" s="78">
        <v>2566712.5750940898</v>
      </c>
      <c r="AN49" s="78">
        <v>0.999851529763917</v>
      </c>
      <c r="AO49" s="79">
        <f t="shared" si="5"/>
        <v>100.51345723843428</v>
      </c>
      <c r="AP49" s="78"/>
      <c r="AQ49" s="78" t="s">
        <v>51</v>
      </c>
      <c r="AR49" s="78">
        <v>11.3761833333333</v>
      </c>
      <c r="AS49" s="78">
        <v>2567093.7121035699</v>
      </c>
      <c r="AT49" s="78">
        <v>9.8969500000000004</v>
      </c>
      <c r="AU49" s="78">
        <v>766995.40788084501</v>
      </c>
      <c r="AV49" s="78">
        <v>0.298779668332537</v>
      </c>
      <c r="AW49" s="79">
        <f t="shared" si="6"/>
        <v>30.408607857685087</v>
      </c>
      <c r="AX49" s="78"/>
      <c r="AY49" s="78"/>
      <c r="AZ49" s="78" t="s">
        <v>51</v>
      </c>
      <c r="BA49" s="78">
        <v>11.3761833333333</v>
      </c>
      <c r="BB49" s="78">
        <v>2567093.7121035699</v>
      </c>
      <c r="BC49" s="78">
        <v>4.9482166666666698</v>
      </c>
      <c r="BD49" s="78">
        <v>4533.1064118129498</v>
      </c>
      <c r="BE49" s="78">
        <v>2.7986506501983901E-3</v>
      </c>
      <c r="BF49" s="78">
        <v>2.6146996426258</v>
      </c>
      <c r="BG49" s="78">
        <f t="shared" si="7"/>
        <v>18.27949345097117</v>
      </c>
      <c r="BH49" s="78">
        <f t="shared" si="8"/>
        <v>18.27949345097117</v>
      </c>
      <c r="BI49" s="78" t="str">
        <f>IF(BH49&lt;184.86,"&lt;LOQ",IF(BH49&lt;58.1085,"&lt;MDL",BH49))</f>
        <v>&lt;LOQ</v>
      </c>
      <c r="BJ49" s="78" t="str">
        <f>IF(BI49="&lt;MDL","&lt;MDL",IF(BI49="&lt;LOQ","&lt;LOQ",(BI49*0.25)))</f>
        <v>&lt;LOQ</v>
      </c>
      <c r="BK49" s="78"/>
      <c r="BL49" s="78" t="s">
        <v>51</v>
      </c>
      <c r="BM49" s="78">
        <v>4.9291499999999999</v>
      </c>
      <c r="BN49" s="78">
        <v>1619747.1490382799</v>
      </c>
      <c r="BO49" s="78">
        <v>5.64713333333333</v>
      </c>
      <c r="BP49" s="78">
        <v>5953.4277687939903</v>
      </c>
      <c r="BQ49" s="78">
        <v>3.6755290925060999E-3</v>
      </c>
      <c r="BR49" s="78">
        <v>6.1294070708004202</v>
      </c>
      <c r="BS49" s="78">
        <f t="shared" si="9"/>
        <v>42.850985475530393</v>
      </c>
      <c r="BT49" s="78">
        <f t="shared" si="10"/>
        <v>42.850985475530393</v>
      </c>
      <c r="BU49" s="78">
        <f>IF(BT49&lt;16.03,"&lt;LOQ",IF(BT49&lt;5.038,"&lt;MDL",BT49))</f>
        <v>42.850985475530393</v>
      </c>
      <c r="BV49" s="78">
        <f>IF(BU49="&lt;MDL","&lt;MDL",IF(BU49="&lt;LOQ","&lt;LOQ",(BU49*0.25)))</f>
        <v>10.712746368882598</v>
      </c>
      <c r="BW49" s="78"/>
      <c r="BX49" s="78" t="s">
        <v>51</v>
      </c>
      <c r="BY49" s="78">
        <v>4.9291499999999999</v>
      </c>
      <c r="BZ49" s="78">
        <v>1619747.1490382799</v>
      </c>
      <c r="CA49" s="78">
        <v>5.7233666666666698</v>
      </c>
      <c r="CB49" s="78">
        <v>2111.7978751714099</v>
      </c>
      <c r="CC49" s="78">
        <v>1.30378243074871E-3</v>
      </c>
      <c r="CD49" s="78">
        <v>2.2300942894490299</v>
      </c>
      <c r="CE49" s="78">
        <f t="shared" si="11"/>
        <v>15.59069856226151</v>
      </c>
      <c r="CF49" s="78">
        <f t="shared" si="12"/>
        <v>15.59069856226151</v>
      </c>
      <c r="CG49" s="78" t="str">
        <f>IF(CF49&lt;265.875,"&lt;LOQ",IF(CF49&lt;83.56,"&lt;MDL",CF49))</f>
        <v>&lt;LOQ</v>
      </c>
      <c r="CH49" s="78" t="str">
        <f>IF(CG49="&lt;MDL","&lt;MDL",IF(CG49="&lt;LOQ","&lt;LOQ",(CG49*0.25)))</f>
        <v>&lt;LOQ</v>
      </c>
      <c r="CI49" s="78"/>
      <c r="CJ49" s="78" t="s">
        <v>51</v>
      </c>
      <c r="CK49" s="78">
        <v>4.9291499999999999</v>
      </c>
      <c r="CL49" s="78">
        <v>1619747.1490382799</v>
      </c>
      <c r="CM49" s="78">
        <v>6.5303000000000004</v>
      </c>
      <c r="CN49" s="78">
        <v>3786.1100000000101</v>
      </c>
      <c r="CO49" s="78">
        <v>3.31684694010137E-3</v>
      </c>
      <c r="CP49" s="78">
        <v>2.3660388162955002</v>
      </c>
      <c r="CQ49" s="78">
        <f t="shared" si="13"/>
        <v>16.541093417438791</v>
      </c>
      <c r="CR49" s="78">
        <f t="shared" si="14"/>
        <v>16.541093417438791</v>
      </c>
      <c r="CS49" s="78">
        <f>IF(CR49&lt;11.93,"&lt;LOQ",IF(CR49&lt;3.75,"&lt;MDL",CR49))</f>
        <v>16.541093417438791</v>
      </c>
      <c r="CT49" s="78">
        <f>IF(CS49="&lt;MDL","&lt;MDL",IF(CS49="&lt;LOQ","&lt;LOQ",(CS49*0.25)))</f>
        <v>4.1352733543596978</v>
      </c>
      <c r="CU49" s="78"/>
      <c r="CV49" s="78" t="s">
        <v>51</v>
      </c>
      <c r="CW49" s="78">
        <v>6.6764333333333301</v>
      </c>
      <c r="CX49" s="78">
        <v>1141478.65981548</v>
      </c>
      <c r="CY49" s="78">
        <v>6.7081999999999997</v>
      </c>
      <c r="CZ49" s="78">
        <v>2265.82571074627</v>
      </c>
      <c r="DA49" s="78">
        <v>1.9849917396725799E-3</v>
      </c>
      <c r="DB49" s="78">
        <v>1.9107498338976201</v>
      </c>
      <c r="DC49" s="78">
        <f t="shared" si="15"/>
        <v>13.358145809856758</v>
      </c>
      <c r="DD49" s="78">
        <f t="shared" si="16"/>
        <v>13.358145809856758</v>
      </c>
      <c r="DE49" s="78" t="str">
        <f>IF(DD49&lt;125.128,"&lt;LOQ",IF(DD49&lt;7.897,"&lt;MDL",DD49))</f>
        <v>&lt;LOQ</v>
      </c>
      <c r="DF49" s="78" t="str">
        <f>IF(DE49="&lt;MDL","&lt;MDL",IF(DE49="&lt;LOQ","&lt;LOQ",(DE49*0.25)))</f>
        <v>&lt;LOQ</v>
      </c>
      <c r="DG49" s="78"/>
      <c r="DH49" s="78" t="s">
        <v>51</v>
      </c>
      <c r="DI49" s="78">
        <v>6.6764333333333301</v>
      </c>
      <c r="DJ49" s="78">
        <v>1141478.65981548</v>
      </c>
      <c r="DK49" s="78">
        <v>7.2355499999999999</v>
      </c>
      <c r="DL49" s="78">
        <v>4419.8438374492098</v>
      </c>
      <c r="DM49" s="78">
        <v>3.8720336989599602E-3</v>
      </c>
      <c r="DN49" s="78">
        <v>3.3398972873503401</v>
      </c>
      <c r="DO49" s="78">
        <f t="shared" si="17"/>
        <v>14.099769818986388</v>
      </c>
      <c r="DP49" s="78">
        <f t="shared" si="18"/>
        <v>14.099769818986388</v>
      </c>
      <c r="DQ49" s="78" t="str">
        <f>IF(DP49&lt;59.59,"&lt;LOQ",IF(DP49&lt;18.73,"&lt;MDL",DP49))</f>
        <v>&lt;LOQ</v>
      </c>
      <c r="DR49" s="78" t="str">
        <f>IF(DQ49="&lt;MDL","&lt;MDL",IF(DQ49="&lt;LOQ","&lt;LOQ",(DQ49*0.25)))</f>
        <v>&lt;LOQ</v>
      </c>
      <c r="DS49" s="78"/>
      <c r="DT49" s="78" t="s">
        <v>51</v>
      </c>
      <c r="DU49" s="78">
        <v>6.6764333333333301</v>
      </c>
      <c r="DV49" s="78">
        <v>1141478.65981548</v>
      </c>
      <c r="DW49" s="78">
        <v>8.2067333333333305</v>
      </c>
      <c r="DX49" s="78">
        <v>22970.952999999801</v>
      </c>
      <c r="DY49" s="78">
        <v>1.08804205015159E-2</v>
      </c>
      <c r="DZ49" s="78">
        <v>11.875656102958899</v>
      </c>
      <c r="EA49" s="78">
        <f t="shared" si="19"/>
        <v>50.134481121723574</v>
      </c>
      <c r="EB49" s="78">
        <f t="shared" si="20"/>
        <v>50.134481121723574</v>
      </c>
      <c r="EC49" s="78">
        <f>IF(EB49&lt;16.09,"&lt;LOQ",IF(EB49&lt;5.06,"&lt;MDL",EB49))</f>
        <v>50.134481121723574</v>
      </c>
      <c r="ED49" s="78">
        <f>IF(EC49="&lt;MDL","&lt;MDL",IF(EC49="&lt;LOQ","&lt;LOQ",(EC49*0.25)))</f>
        <v>12.533620280430894</v>
      </c>
      <c r="EE49" s="78"/>
      <c r="EF49" s="78" t="s">
        <v>51</v>
      </c>
      <c r="EG49" s="78">
        <v>8.1841000000000008</v>
      </c>
      <c r="EH49" s="78">
        <v>2111219.23061699</v>
      </c>
      <c r="EI49" s="78">
        <v>8.2595500000000008</v>
      </c>
      <c r="EJ49" s="78">
        <v>14068.450905591701</v>
      </c>
      <c r="EK49" s="78">
        <v>6.66366178441841E-3</v>
      </c>
      <c r="EL49" s="78">
        <v>8.6443855223214996</v>
      </c>
      <c r="EM49" s="78">
        <f t="shared" si="21"/>
        <v>36.493291740718888</v>
      </c>
      <c r="EN49" s="78">
        <f t="shared" si="22"/>
        <v>36.493291740718888</v>
      </c>
      <c r="EO49" s="78" t="str">
        <f>IF(EN49&lt;56.77,"&lt;LOQ",IF(EN49&lt;17.84,"&lt;MDL",EN49))</f>
        <v>&lt;LOQ</v>
      </c>
      <c r="EP49" s="78" t="str">
        <f>IF(EO49="&lt;MDL","&lt;MDL",IF(EO49="&lt;LOQ","&lt;LOQ",(EO49*0.25)))</f>
        <v>&lt;LOQ</v>
      </c>
      <c r="EQ49" s="78"/>
      <c r="ER49" s="78" t="s">
        <v>51</v>
      </c>
      <c r="ES49" s="78">
        <v>8.1841000000000008</v>
      </c>
      <c r="ET49" s="78">
        <v>2111219.23061699</v>
      </c>
      <c r="EU49" s="78">
        <v>8.9047000000000001</v>
      </c>
      <c r="EV49" s="78">
        <v>742.33371559953105</v>
      </c>
      <c r="EW49" s="78">
        <v>3.5161375229733502E-4</v>
      </c>
      <c r="EX49" s="78">
        <v>3811.9930143291799</v>
      </c>
      <c r="EY49" s="78">
        <v>3811.9930143291799</v>
      </c>
      <c r="EZ49" s="78" t="s">
        <v>51</v>
      </c>
      <c r="FA49" s="78">
        <v>8.1841000000000008</v>
      </c>
      <c r="FB49" s="78">
        <v>2111219.23061699</v>
      </c>
      <c r="FC49" s="78">
        <v>9.4480000000000004</v>
      </c>
      <c r="FD49" s="78">
        <v>29335.924073995899</v>
      </c>
      <c r="FE49" s="78">
        <v>1.14276794554403E-2</v>
      </c>
      <c r="FF49" s="78">
        <v>14.488914340823699</v>
      </c>
      <c r="FG49" s="78">
        <f t="shared" si="23"/>
        <v>56.459963776029923</v>
      </c>
      <c r="FH49" s="78">
        <f t="shared" si="24"/>
        <v>56.459963776029923</v>
      </c>
      <c r="FI49" s="78">
        <f>IF(FH49&lt;12.39,"&lt;LOQ",IF(FH49&lt;3.9,"&lt;MDL",FH49))</f>
        <v>56.459963776029923</v>
      </c>
      <c r="FJ49" s="78">
        <f>IF(FI49="&lt;MDL","&lt;MDL",IF(FI49="&lt;LOQ","&lt;LOQ",(FI49*0.25)))</f>
        <v>14.114990944007481</v>
      </c>
      <c r="FK49" s="78"/>
      <c r="FL49" s="78" t="s">
        <v>51</v>
      </c>
      <c r="FM49" s="78">
        <v>11.3761833333333</v>
      </c>
      <c r="FN49" s="78">
        <v>2567093.7121035699</v>
      </c>
      <c r="FO49" s="78">
        <v>9.7083166666666703</v>
      </c>
      <c r="FP49" s="78">
        <v>35904.259198986503</v>
      </c>
      <c r="FQ49" s="78">
        <v>1.3986345348322E-2</v>
      </c>
      <c r="FR49" s="78">
        <v>16.966385245578302</v>
      </c>
      <c r="FS49" s="78">
        <f t="shared" si="25"/>
        <v>71.625593855517749</v>
      </c>
      <c r="FT49" s="78">
        <f t="shared" si="26"/>
        <v>71.625593855517749</v>
      </c>
      <c r="FU49" s="78">
        <f>IF(FT49&lt;17.42,"&lt;LOQ",IF(FT49&lt;5.48,"&lt;MDL",FT49))</f>
        <v>71.625593855517749</v>
      </c>
      <c r="FV49" s="78">
        <f>IF(FU49="&lt;MDL","&lt;MDL",IF(FU49="&lt;LOQ","&lt;LOQ",(FU49*0.25)))</f>
        <v>17.906398463879437</v>
      </c>
      <c r="FW49" s="78"/>
      <c r="FX49" s="78" t="s">
        <v>51</v>
      </c>
      <c r="FY49" s="78">
        <v>11.3761833333333</v>
      </c>
      <c r="FZ49" s="78">
        <v>2567093.7121035699</v>
      </c>
      <c r="GA49" s="78">
        <v>9.8931833333333294</v>
      </c>
      <c r="GB49" s="78">
        <v>8059.3692320005102</v>
      </c>
      <c r="GC49" s="78">
        <v>3.81740044573449E-3</v>
      </c>
      <c r="GD49" s="78">
        <v>19876.192770086898</v>
      </c>
      <c r="GE49" s="78">
        <v>19876.192770086898</v>
      </c>
      <c r="GF49" s="78"/>
      <c r="GG49" s="78" t="s">
        <v>51</v>
      </c>
      <c r="GH49" s="78">
        <v>8.1841000000000008</v>
      </c>
      <c r="GI49" s="78">
        <v>2111219.23061699</v>
      </c>
      <c r="GJ49" s="78" t="s">
        <v>51</v>
      </c>
      <c r="GK49" s="78" t="s">
        <v>51</v>
      </c>
      <c r="GL49" s="78" t="s">
        <v>51</v>
      </c>
      <c r="GM49" s="78" t="s">
        <v>51</v>
      </c>
      <c r="GN49" s="78" t="s">
        <v>51</v>
      </c>
      <c r="GO49" s="78" t="s">
        <v>51</v>
      </c>
      <c r="GP49" s="78">
        <v>8.1841000000000008</v>
      </c>
      <c r="GQ49" s="78">
        <v>2111219.23061699</v>
      </c>
      <c r="GR49" s="78">
        <v>11.3594833333333</v>
      </c>
      <c r="GS49" s="78">
        <v>17936.933973108898</v>
      </c>
      <c r="GT49" s="78">
        <v>6.9872532851208997E-3</v>
      </c>
      <c r="GU49" s="78">
        <v>7.2791866156818896</v>
      </c>
      <c r="GV49" s="78">
        <f t="shared" si="27"/>
        <v>28.365314541365201</v>
      </c>
      <c r="GW49" s="78">
        <f t="shared" si="28"/>
        <v>28.365314541365201</v>
      </c>
      <c r="GX49" s="78">
        <f>IF(GW49&lt;13.381,"&lt;LOQ",IF(GW49&lt;4.21,"&lt;MDL",GW49))</f>
        <v>28.365314541365201</v>
      </c>
      <c r="GY49" s="78">
        <f>IF(GX49="&lt;MDL","&lt;MDL",IF(GX49="&lt;LOQ","&lt;LOQ",(GX49*0.25)))</f>
        <v>7.0913286353413003</v>
      </c>
      <c r="GZ49" s="78"/>
      <c r="HA49" s="78" t="s">
        <v>51</v>
      </c>
      <c r="HB49" s="78">
        <v>11.3761833333333</v>
      </c>
      <c r="HC49" s="78">
        <v>2567093.7121035699</v>
      </c>
      <c r="HD49" s="78">
        <v>11.416266666666701</v>
      </c>
      <c r="HE49" s="78">
        <v>29080.718801612598</v>
      </c>
      <c r="HF49" s="78">
        <v>1.1328265370484999E-2</v>
      </c>
      <c r="HG49" s="78">
        <v>13.897230017783301</v>
      </c>
      <c r="HH49" s="78">
        <f t="shared" si="29"/>
        <v>54.154306177407761</v>
      </c>
      <c r="HI49" s="78">
        <f t="shared" si="30"/>
        <v>54.154306177407761</v>
      </c>
      <c r="HJ49" s="78">
        <f>IF(HI49&lt;19.57,"&lt;LOQ",IF(HI49&lt;6.15,"&lt;MDL",HI49))</f>
        <v>54.154306177407761</v>
      </c>
      <c r="HK49" s="78">
        <f>IF(HJ49="&lt;MDL","&lt;MDL",IF(HJ49="&lt;LOQ","&lt;LOQ",(HJ49*0.25)))</f>
        <v>13.53857654435194</v>
      </c>
      <c r="HL49" s="78"/>
      <c r="HM49" s="78" t="s">
        <v>51</v>
      </c>
      <c r="HN49" s="78">
        <v>11.3761833333333</v>
      </c>
      <c r="HO49" s="78">
        <v>2567093.7121035699</v>
      </c>
      <c r="HP49" s="78">
        <v>13.24335</v>
      </c>
      <c r="HQ49" s="78">
        <v>47060.189743650299</v>
      </c>
      <c r="HR49" s="78">
        <v>1.8906085261744001E-2</v>
      </c>
      <c r="HS49" s="78">
        <v>13.174271374070001</v>
      </c>
      <c r="HT49" s="78">
        <f t="shared" si="31"/>
        <v>43.324151620905269</v>
      </c>
      <c r="HU49" s="78">
        <f t="shared" si="32"/>
        <v>43.324151620905269</v>
      </c>
      <c r="HV49" s="78">
        <f>IF(HU49&lt;26.06,"&lt;LOQ",IF(HU49&lt;8.19,"&lt;MDL",HU49))</f>
        <v>43.324151620905269</v>
      </c>
      <c r="HW49" s="78">
        <f>IF(HV49="&lt;MDL","&lt;MDL",IF(HV49="&lt;LOQ","&lt;LOQ",(HV49*0.25)))</f>
        <v>10.831037905226317</v>
      </c>
      <c r="HX49" s="78"/>
      <c r="HY49" s="78" t="s">
        <v>51</v>
      </c>
      <c r="HZ49" s="78">
        <v>13.931433333333301</v>
      </c>
      <c r="IA49" s="78">
        <v>2489155.6920498698</v>
      </c>
      <c r="IB49" s="78">
        <v>13.8312333333333</v>
      </c>
      <c r="IC49" s="78">
        <v>18438.882550735001</v>
      </c>
      <c r="ID49" s="78">
        <v>7.4076855094388104E-3</v>
      </c>
      <c r="IE49" s="78">
        <v>12.8134430739252</v>
      </c>
      <c r="IF49" s="78">
        <f t="shared" si="33"/>
        <v>42.137552412439334</v>
      </c>
      <c r="IG49" s="78">
        <f t="shared" si="34"/>
        <v>42.137552412439334</v>
      </c>
      <c r="IH49" s="78">
        <f>IF(IG49&lt;18.87,"&lt;LOQ",IF(IG49&lt;5.93,"&lt;MDL",IG49))</f>
        <v>42.137552412439334</v>
      </c>
      <c r="II49" s="78">
        <f>IF(IH49="&lt;MDL","&lt;MDL",IF(IH49="&lt;LOQ","&lt;LOQ",(IH49*0.25)))</f>
        <v>10.534388103109833</v>
      </c>
      <c r="IJ49" s="78"/>
      <c r="IK49" s="78" t="s">
        <v>51</v>
      </c>
      <c r="IL49" s="78">
        <v>13.931433333333301</v>
      </c>
      <c r="IM49" s="78">
        <v>2489155.6920498698</v>
      </c>
      <c r="IN49" s="78">
        <v>15.6483166666667</v>
      </c>
      <c r="IO49" s="78">
        <v>24829.250367709101</v>
      </c>
      <c r="IP49" s="78">
        <v>9.9749688004697103E-3</v>
      </c>
      <c r="IQ49" s="78">
        <v>13.088136394596701</v>
      </c>
      <c r="IR49" s="78">
        <f t="shared" si="35"/>
        <v>43.040893078204398</v>
      </c>
      <c r="IS49" s="78">
        <f t="shared" si="36"/>
        <v>43.040893078204398</v>
      </c>
      <c r="IT49" s="78">
        <f>IF(IS49&lt;22.673,"&lt;LOQ",IF(IS49&lt;7.126,"&lt;MDL",IS49))</f>
        <v>43.040893078204398</v>
      </c>
      <c r="IU49" s="78">
        <f>IF(IT49="&lt;MDL","&lt;MDL",IF(IT49="&lt;LOQ","&lt;LOQ",(IT49*0.25)))</f>
        <v>10.7602232695511</v>
      </c>
      <c r="IV49" s="78"/>
      <c r="IW49" s="78" t="s">
        <v>51</v>
      </c>
      <c r="IX49" s="78">
        <v>13.931433333333301</v>
      </c>
      <c r="IY49" s="78">
        <v>2489155.6920498698</v>
      </c>
      <c r="IZ49" s="78">
        <v>15.695066666666699</v>
      </c>
      <c r="JA49" s="78">
        <v>10364.796349271401</v>
      </c>
      <c r="JB49" s="78">
        <v>4.1639807354660798E-3</v>
      </c>
      <c r="JC49" s="78">
        <v>6.3494119521584098</v>
      </c>
      <c r="JD49" s="78">
        <f t="shared" si="37"/>
        <v>20.880311199625471</v>
      </c>
      <c r="JE49" s="78">
        <f t="shared" si="38"/>
        <v>20.880311199625471</v>
      </c>
      <c r="JF49" s="78" t="str">
        <f>IF(JE49&lt;201.126,"&lt;LOQ",IF(JE49&lt;63.21,"&lt;MDL",JE49))</f>
        <v>&lt;LOQ</v>
      </c>
      <c r="JG49" s="78" t="str">
        <f>IF(JF49="&lt;MDL","&lt;MDL",IF(JF49="&lt;LOQ","&lt;LOQ",(JF49*0.25)))</f>
        <v>&lt;LOQ</v>
      </c>
      <c r="JH49" s="78"/>
      <c r="JI49" s="78" t="s">
        <v>51</v>
      </c>
      <c r="JJ49" s="78">
        <v>13.931433333333301</v>
      </c>
      <c r="JK49" s="78">
        <v>2489155.6920498698</v>
      </c>
      <c r="JL49" s="78">
        <v>16.069183333333299</v>
      </c>
      <c r="JM49" s="78">
        <v>33323.508747537198</v>
      </c>
      <c r="JN49" s="78">
        <v>1.33874746581619E-2</v>
      </c>
      <c r="JO49" s="78">
        <v>18.700380752280701</v>
      </c>
      <c r="JP49" s="78">
        <f t="shared" si="39"/>
        <v>61.496997296949928</v>
      </c>
      <c r="JQ49" s="78">
        <f t="shared" si="40"/>
        <v>61.496997296949928</v>
      </c>
      <c r="JR49" s="78">
        <f>IF(JQ49&lt;25.511,"&lt;LOQ",IF(JQ49&lt;8.018,"&lt;MDL",JQ49))</f>
        <v>61.496997296949928</v>
      </c>
      <c r="JS49" s="78">
        <f>IF(JR49="&lt;MDL","&lt;MDL",IF(JR49="&lt;LOQ","&lt;LOQ",(JR49*0.25)))</f>
        <v>15.374249324237482</v>
      </c>
      <c r="JT49" s="78"/>
      <c r="JU49" s="78" t="s">
        <v>51</v>
      </c>
      <c r="JV49" s="78">
        <v>13.931433333333301</v>
      </c>
      <c r="JW49" s="78">
        <v>2489155.6920498698</v>
      </c>
    </row>
    <row r="50" spans="1:283" s="79" customFormat="1" x14ac:dyDescent="0.2">
      <c r="A50" s="76"/>
      <c r="B50" s="76"/>
      <c r="C50" s="76"/>
      <c r="D50" s="80" t="s">
        <v>178</v>
      </c>
      <c r="E50" s="76"/>
      <c r="F50" s="76"/>
      <c r="G50" s="77"/>
      <c r="H50" s="78"/>
      <c r="I50" s="78"/>
      <c r="J50" s="78"/>
      <c r="L50" s="78"/>
      <c r="M50" s="78"/>
      <c r="N50" s="78"/>
      <c r="O50" s="78"/>
      <c r="P50" s="78"/>
      <c r="R50" s="78"/>
      <c r="S50" s="78"/>
      <c r="T50" s="78"/>
      <c r="U50" s="78"/>
      <c r="V50" s="78"/>
      <c r="W50" s="78"/>
      <c r="X50" s="78"/>
      <c r="Z50" s="78"/>
      <c r="AA50" s="78"/>
      <c r="AB50" s="78"/>
      <c r="AC50" s="78"/>
      <c r="AD50" s="78"/>
      <c r="AE50" s="78"/>
      <c r="AF50" s="78"/>
      <c r="AH50" s="78"/>
      <c r="AI50" s="78"/>
      <c r="AJ50" s="78"/>
      <c r="AK50" s="78"/>
      <c r="AL50" s="78"/>
      <c r="AM50" s="78"/>
      <c r="AN50" s="78"/>
      <c r="AP50" s="78"/>
      <c r="AQ50" s="78"/>
      <c r="AR50" s="78"/>
      <c r="AS50" s="78"/>
      <c r="AT50" s="78"/>
      <c r="AU50" s="78"/>
      <c r="AV50" s="78"/>
      <c r="AX50" s="78"/>
      <c r="AY50" s="78"/>
      <c r="AZ50" s="78"/>
      <c r="BA50" s="78"/>
      <c r="BB50" s="78"/>
      <c r="BC50" s="78"/>
      <c r="BD50" s="78"/>
      <c r="BE50" s="78"/>
      <c r="BF50" s="78">
        <f>SUM(BF48:BF49)</f>
        <v>186.94821809704681</v>
      </c>
      <c r="BG50" s="78">
        <f>SUM(BG48:BG49)</f>
        <v>692.63216743996168</v>
      </c>
      <c r="BH50" s="78">
        <f>SUM(BH48:BH49)</f>
        <v>692.63216743996168</v>
      </c>
      <c r="BI50" s="78">
        <f>SUM(BI48:BI49)</f>
        <v>674.35267398899055</v>
      </c>
      <c r="BJ50" s="78">
        <f>SUM(BJ48:BJ49)</f>
        <v>168.58816849724764</v>
      </c>
      <c r="BK50" s="78"/>
      <c r="BL50" s="78"/>
      <c r="BM50" s="78"/>
      <c r="BN50" s="78"/>
      <c r="BO50" s="78"/>
      <c r="BP50" s="78"/>
      <c r="BQ50" s="78"/>
      <c r="BR50" s="78">
        <f>SUM(BR48:BR49)</f>
        <v>162.39252062531142</v>
      </c>
      <c r="BS50" s="78">
        <f>SUM(BS48:BS49)</f>
        <v>614.51288047367495</v>
      </c>
      <c r="BT50" s="78">
        <f>SUM(BT48:BT49)</f>
        <v>614.51288047367495</v>
      </c>
      <c r="BU50" s="78">
        <f>SUM(BU48:BU49)</f>
        <v>614.51288047367495</v>
      </c>
      <c r="BV50" s="78">
        <f>SUM(BV48:BV49)</f>
        <v>153.62822011841874</v>
      </c>
      <c r="BW50" s="78"/>
      <c r="BX50" s="78"/>
      <c r="BY50" s="78"/>
      <c r="BZ50" s="78"/>
      <c r="CA50" s="78"/>
      <c r="CB50" s="78"/>
      <c r="CC50" s="78"/>
      <c r="CD50" s="78">
        <f>SUM(CD48:CD49)</f>
        <v>167.01527253751803</v>
      </c>
      <c r="CE50" s="78">
        <f>SUM(CE48:CE49)</f>
        <v>618.42911078957729</v>
      </c>
      <c r="CF50" s="78">
        <f>SUM(CF48:CF49)</f>
        <v>618.42911078957729</v>
      </c>
      <c r="CG50" s="78">
        <f>SUM(CG48:CG49)</f>
        <v>602.83841222731576</v>
      </c>
      <c r="CH50" s="78">
        <f>SUM(CH48:CH49)</f>
        <v>150.70960305682894</v>
      </c>
      <c r="CI50" s="78"/>
      <c r="CJ50" s="78"/>
      <c r="CK50" s="78"/>
      <c r="CL50" s="78"/>
      <c r="CM50" s="78"/>
      <c r="CN50" s="78"/>
      <c r="CO50" s="78"/>
      <c r="CP50" s="78">
        <f>SUM(CP48:CP49)</f>
        <v>216.82370687684949</v>
      </c>
      <c r="CQ50" s="78">
        <f>SUM(CQ48:CQ49)</f>
        <v>801.09782041246558</v>
      </c>
      <c r="CR50" s="78">
        <f>SUM(CR48:CR49)</f>
        <v>801.09782041246558</v>
      </c>
      <c r="CS50" s="78">
        <f>SUM(CS48:CS49)</f>
        <v>801.09782041246558</v>
      </c>
      <c r="CT50" s="78">
        <f>SUM(CT48:CT49)</f>
        <v>200.2744551031164</v>
      </c>
      <c r="CU50" s="78"/>
      <c r="CV50" s="78"/>
      <c r="CW50" s="78"/>
      <c r="CX50" s="78"/>
      <c r="CY50" s="78"/>
      <c r="CZ50" s="78"/>
      <c r="DA50" s="78"/>
      <c r="DB50" s="78">
        <f>SUM(DB48:DB49)</f>
        <v>193.93161534566863</v>
      </c>
      <c r="DC50" s="78">
        <f>SUM(DC48:DC49)</f>
        <v>715.83366521226674</v>
      </c>
      <c r="DD50" s="78">
        <f>SUM(DD48:DD49)</f>
        <v>715.83366521226674</v>
      </c>
      <c r="DE50" s="78">
        <f>SUM(DE48:DE49)</f>
        <v>702.47551940240999</v>
      </c>
      <c r="DF50" s="78">
        <f>SUM(DF48:DF49)</f>
        <v>175.6188798506025</v>
      </c>
      <c r="DG50" s="78"/>
      <c r="DH50" s="78"/>
      <c r="DI50" s="78"/>
      <c r="DJ50" s="78"/>
      <c r="DK50" s="78"/>
      <c r="DL50" s="78"/>
      <c r="DM50" s="78"/>
      <c r="DN50" s="78">
        <f>SUM(DN48:DN49)</f>
        <v>220.77906808927233</v>
      </c>
      <c r="DO50" s="78">
        <f>SUM(DO48:DO49)</f>
        <v>599.90288474326462</v>
      </c>
      <c r="DP50" s="78">
        <f>SUM(DP48:DP49)</f>
        <v>599.90288474326462</v>
      </c>
      <c r="DQ50" s="78">
        <f>SUM(DQ48:DQ49)</f>
        <v>585.80311492427825</v>
      </c>
      <c r="DR50" s="78">
        <f>SUM(DR48:DR49)</f>
        <v>146.45077873106956</v>
      </c>
      <c r="DS50" s="78"/>
      <c r="DT50" s="78"/>
      <c r="DU50" s="78"/>
      <c r="DV50" s="78"/>
      <c r="DW50" s="78"/>
      <c r="DX50" s="78"/>
      <c r="DY50" s="78"/>
      <c r="DZ50" s="78">
        <f>SUM(DZ48:DZ49)</f>
        <v>275.98776955800287</v>
      </c>
      <c r="EA50" s="78">
        <f>SUM(EA48:EA49)</f>
        <v>761.67922340801817</v>
      </c>
      <c r="EB50" s="78">
        <f>SUM(EB48:EB49)</f>
        <v>761.67922340801817</v>
      </c>
      <c r="EC50" s="78">
        <f>SUM(EC48:EC49)</f>
        <v>761.67922340801817</v>
      </c>
      <c r="ED50" s="78">
        <f>SUM(ED48:ED49)</f>
        <v>190.41980585200454</v>
      </c>
      <c r="EE50" s="78"/>
      <c r="EF50" s="78"/>
      <c r="EG50" s="78"/>
      <c r="EH50" s="78"/>
      <c r="EI50" s="78"/>
      <c r="EJ50" s="78"/>
      <c r="EK50" s="78"/>
      <c r="EL50" s="78">
        <f>SUM(EL48:EL49)</f>
        <v>254.3658365920335</v>
      </c>
      <c r="EM50" s="78">
        <f>SUM(EM48:EM49)</f>
        <v>698.49172978424076</v>
      </c>
      <c r="EN50" s="78">
        <f>SUM(EN48:EN49)</f>
        <v>698.49172978424076</v>
      </c>
      <c r="EO50" s="78">
        <f>SUM(EO48:EO49)</f>
        <v>661.9984380435219</v>
      </c>
      <c r="EP50" s="78">
        <f>SUM(EP48:EP49)</f>
        <v>165.49960951088048</v>
      </c>
      <c r="EQ50" s="78"/>
      <c r="ER50" s="78"/>
      <c r="ES50" s="78"/>
      <c r="ET50" s="78"/>
      <c r="EU50" s="78"/>
      <c r="EV50" s="78"/>
      <c r="EW50" s="78"/>
      <c r="EX50" s="78"/>
      <c r="EY50" s="78"/>
      <c r="EZ50" s="78"/>
      <c r="FA50" s="78"/>
      <c r="FB50" s="78"/>
      <c r="FC50" s="78"/>
      <c r="FD50" s="78"/>
      <c r="FE50" s="78"/>
      <c r="FF50" s="78">
        <f>SUM(FF48:FF49)</f>
        <v>231.4480996838177</v>
      </c>
      <c r="FG50" s="78">
        <f>SUM(FG48:FG49)</f>
        <v>640.90846831702265</v>
      </c>
      <c r="FH50" s="78">
        <f>SUM(FH48:FH49)</f>
        <v>640.90846831702265</v>
      </c>
      <c r="FI50" s="78">
        <f>SUM(FI48:FI49)</f>
        <v>640.90846831702265</v>
      </c>
      <c r="FJ50" s="78">
        <f>SUM(FJ48:FJ49)</f>
        <v>160.22711707925566</v>
      </c>
      <c r="FK50" s="78"/>
      <c r="FL50" s="78"/>
      <c r="FM50" s="78"/>
      <c r="FN50" s="78"/>
      <c r="FO50" s="78"/>
      <c r="FP50" s="78"/>
      <c r="FQ50" s="78"/>
      <c r="FR50" s="78">
        <f>SUM(FR48:FR49)</f>
        <v>225.20509284509529</v>
      </c>
      <c r="FS50" s="78">
        <f>SUM(FS48:FS49)</f>
        <v>632.64173050519264</v>
      </c>
      <c r="FT50" s="78">
        <f>SUM(FT48:FT49)</f>
        <v>632.64173050519264</v>
      </c>
      <c r="FU50" s="78">
        <f>SUM(FU48:FU49)</f>
        <v>632.64173050519264</v>
      </c>
      <c r="FV50" s="78">
        <f>SUM(FV48:FV49)</f>
        <v>158.16043262629816</v>
      </c>
      <c r="FW50" s="78"/>
      <c r="FX50" s="78"/>
      <c r="FY50" s="78"/>
      <c r="FZ50" s="78"/>
      <c r="GA50" s="78"/>
      <c r="GB50" s="78"/>
      <c r="GC50" s="78"/>
      <c r="GD50" s="78"/>
      <c r="GE50" s="78"/>
      <c r="GF50" s="78"/>
      <c r="GG50" s="78"/>
      <c r="GH50" s="78"/>
      <c r="GI50" s="78"/>
      <c r="GJ50" s="78"/>
      <c r="GK50" s="78"/>
      <c r="GL50" s="78"/>
      <c r="GM50" s="78"/>
      <c r="GN50" s="78"/>
      <c r="GO50" s="78"/>
      <c r="GP50" s="78"/>
      <c r="GQ50" s="78"/>
      <c r="GR50" s="78"/>
      <c r="GS50" s="78"/>
      <c r="GT50" s="78"/>
      <c r="GU50" s="78">
        <f>SUM(GU48:GU49)</f>
        <v>138.08843865830687</v>
      </c>
      <c r="GV50" s="78">
        <f>SUM(GV48:GV49)</f>
        <v>380.74159958122198</v>
      </c>
      <c r="GW50" s="78">
        <f>SUM(GW48:GW49)</f>
        <v>380.74159958122198</v>
      </c>
      <c r="GX50" s="78">
        <f>SUM(GX48:GX49)</f>
        <v>380.74159958122198</v>
      </c>
      <c r="GY50" s="78">
        <f>SUM(GY48:GY49)</f>
        <v>95.185399895305494</v>
      </c>
      <c r="GZ50" s="78"/>
      <c r="HA50" s="78"/>
      <c r="HB50" s="78"/>
      <c r="HC50" s="78"/>
      <c r="HD50" s="78"/>
      <c r="HE50" s="78"/>
      <c r="HF50" s="78"/>
      <c r="HG50" s="78">
        <f>SUM(HG48:HG49)</f>
        <v>146.9261073188253</v>
      </c>
      <c r="HH50" s="78">
        <f>SUM(HH48:HH49)</f>
        <v>412.5098571371305</v>
      </c>
      <c r="HI50" s="78">
        <f>SUM(HI48:HI49)</f>
        <v>412.5098571371305</v>
      </c>
      <c r="HJ50" s="78">
        <f>SUM(HJ48:HJ49)</f>
        <v>412.5098571371305</v>
      </c>
      <c r="HK50" s="78">
        <f>SUM(HK48:HK49)</f>
        <v>103.12746428428262</v>
      </c>
      <c r="HL50" s="78"/>
      <c r="HM50" s="78"/>
      <c r="HN50" s="78"/>
      <c r="HO50" s="78"/>
      <c r="HP50" s="78"/>
      <c r="HQ50" s="78"/>
      <c r="HR50" s="78"/>
      <c r="HS50" s="78">
        <f>SUM(HS48:HS49)</f>
        <v>178.08665971892901</v>
      </c>
      <c r="HT50" s="78">
        <f>SUM(HT48:HT49)</f>
        <v>794.45828139448975</v>
      </c>
      <c r="HU50" s="78">
        <f>SUM(HU48:HU49)</f>
        <v>794.45828139448975</v>
      </c>
      <c r="HV50" s="78">
        <f>SUM(HV48:HV49)</f>
        <v>794.45828139448975</v>
      </c>
      <c r="HW50" s="78">
        <f>SUM(HW48:HW49)</f>
        <v>198.61457034862244</v>
      </c>
      <c r="HX50" s="78"/>
      <c r="HY50" s="78"/>
      <c r="HZ50" s="78"/>
      <c r="IA50" s="78"/>
      <c r="IB50" s="78"/>
      <c r="IC50" s="78"/>
      <c r="ID50" s="78"/>
      <c r="IE50" s="78">
        <f>SUM(IE48:IE49)</f>
        <v>174.33715487566019</v>
      </c>
      <c r="IF50" s="78">
        <f>SUM(IF48:IF49)</f>
        <v>777.83711943515959</v>
      </c>
      <c r="IG50" s="78">
        <f>SUM(IG48:IG49)</f>
        <v>777.83711943515959</v>
      </c>
      <c r="IH50" s="78">
        <f>SUM(IH48:IH49)</f>
        <v>777.83711943515959</v>
      </c>
      <c r="II50" s="78">
        <f>SUM(II48:II49)</f>
        <v>194.4592798587899</v>
      </c>
      <c r="IJ50" s="78"/>
      <c r="IK50" s="78"/>
      <c r="IL50" s="78"/>
      <c r="IM50" s="78"/>
      <c r="IN50" s="78"/>
      <c r="IO50" s="78"/>
      <c r="IP50" s="78"/>
      <c r="IQ50" s="78">
        <f>SUM(IQ48:IQ49)</f>
        <v>153.9792730942917</v>
      </c>
      <c r="IR50" s="78">
        <f>SUM(IR48:IR49)</f>
        <v>684.76431009907992</v>
      </c>
      <c r="IS50" s="78">
        <f>SUM(IS48:IS49)</f>
        <v>684.76431009907992</v>
      </c>
      <c r="IT50" s="78">
        <f>SUM(IT48:IT49)</f>
        <v>684.76431009907992</v>
      </c>
      <c r="IU50" s="78">
        <f>SUM(IU48:IU49)</f>
        <v>171.19107752476998</v>
      </c>
      <c r="IV50" s="78"/>
      <c r="IW50" s="78"/>
      <c r="IX50" s="78"/>
      <c r="IY50" s="78"/>
      <c r="IZ50" s="78"/>
      <c r="JA50" s="78"/>
      <c r="JB50" s="78"/>
      <c r="JC50" s="78">
        <f>SUM(JC48:JC49)</f>
        <v>126.7457744176334</v>
      </c>
      <c r="JD50" s="78">
        <f>SUM(JD48:JD49)</f>
        <v>569.25522624419807</v>
      </c>
      <c r="JE50" s="78">
        <f>SUM(JE48:JE49)</f>
        <v>569.25522624419807</v>
      </c>
      <c r="JF50" s="78">
        <f>SUM(JF48:JF49)</f>
        <v>548.37491504457262</v>
      </c>
      <c r="JG50" s="78">
        <f>SUM(JG48:JG49)</f>
        <v>137.09372876114315</v>
      </c>
      <c r="JH50" s="78"/>
      <c r="JI50" s="78"/>
      <c r="JJ50" s="78"/>
      <c r="JK50" s="78"/>
      <c r="JL50" s="78"/>
      <c r="JM50" s="78"/>
      <c r="JN50" s="78"/>
      <c r="JO50" s="78">
        <f>SUM(JO48:JO49)</f>
        <v>165.0330844781657</v>
      </c>
      <c r="JP50" s="78">
        <f>SUM(JP48:JP49)</f>
        <v>728.0053728879152</v>
      </c>
      <c r="JQ50" s="78">
        <f>SUM(JQ48:JQ49)</f>
        <v>728.0053728879152</v>
      </c>
      <c r="JR50" s="78">
        <f>SUM(JR48:JR49)</f>
        <v>728.0053728879152</v>
      </c>
      <c r="JS50" s="78">
        <f>SUM(JS48:JS49)</f>
        <v>182.0013432219788</v>
      </c>
      <c r="JT50" s="78"/>
      <c r="JU50" s="78"/>
      <c r="JV50" s="78"/>
      <c r="JW50" s="78"/>
    </row>
    <row r="51" spans="1:283" s="79" customFormat="1" x14ac:dyDescent="0.2">
      <c r="A51" s="76"/>
      <c r="B51" s="76"/>
      <c r="C51" s="76"/>
      <c r="D51" s="80" t="s">
        <v>179</v>
      </c>
      <c r="E51" s="76"/>
      <c r="F51" s="76"/>
      <c r="G51" s="77"/>
      <c r="H51" s="78"/>
      <c r="I51" s="78"/>
      <c r="J51" s="78"/>
      <c r="L51" s="78"/>
      <c r="M51" s="78"/>
      <c r="N51" s="78"/>
      <c r="O51" s="78"/>
      <c r="P51" s="78"/>
      <c r="R51" s="78"/>
      <c r="S51" s="78"/>
      <c r="T51" s="78"/>
      <c r="U51" s="78"/>
      <c r="V51" s="78"/>
      <c r="W51" s="78"/>
      <c r="X51" s="78"/>
      <c r="Z51" s="78"/>
      <c r="AA51" s="78"/>
      <c r="AB51" s="78"/>
      <c r="AC51" s="78"/>
      <c r="AD51" s="78"/>
      <c r="AE51" s="78"/>
      <c r="AF51" s="78"/>
      <c r="AH51" s="78"/>
      <c r="AI51" s="78"/>
      <c r="AJ51" s="78"/>
      <c r="AK51" s="78"/>
      <c r="AL51" s="78"/>
      <c r="AM51" s="78"/>
      <c r="AN51" s="78"/>
      <c r="AP51" s="78"/>
      <c r="AQ51" s="78"/>
      <c r="AR51" s="78"/>
      <c r="AS51" s="78"/>
      <c r="AT51" s="78"/>
      <c r="AU51" s="78"/>
      <c r="AV51" s="78"/>
      <c r="AX51" s="78"/>
      <c r="AY51" s="78"/>
      <c r="AZ51" s="78"/>
      <c r="BA51" s="78"/>
      <c r="BB51" s="78"/>
      <c r="BC51" s="78"/>
      <c r="BD51" s="78"/>
      <c r="BE51" s="78"/>
      <c r="BF51" s="78">
        <f>(BF48/BF50)*100</f>
        <v>98.601377606461867</v>
      </c>
      <c r="BG51" s="78">
        <f>(BG48/BG50)*100</f>
        <v>97.360865649868103</v>
      </c>
      <c r="BH51" s="78">
        <f>(BH48/BH50)*100</f>
        <v>97.360865649868103</v>
      </c>
      <c r="BI51" s="78">
        <f>(BI48/BI50)*100</f>
        <v>100</v>
      </c>
      <c r="BJ51" s="78">
        <f>(BJ48/BJ50)*100</f>
        <v>100</v>
      </c>
      <c r="BK51" s="78"/>
      <c r="BL51" s="78"/>
      <c r="BM51" s="78"/>
      <c r="BN51" s="78"/>
      <c r="BO51" s="78"/>
      <c r="BP51" s="78"/>
      <c r="BQ51" s="78"/>
      <c r="BR51" s="78">
        <f>(BR48/BR50)*100</f>
        <v>96.225560729522257</v>
      </c>
      <c r="BS51" s="78">
        <f>(BS48/BS50)*100</f>
        <v>93.026836891929705</v>
      </c>
      <c r="BT51" s="78">
        <f>(BT48/BT50)*100</f>
        <v>93.026836891929705</v>
      </c>
      <c r="BU51" s="78">
        <f>(BU48/BU50)*100</f>
        <v>93.026836891929705</v>
      </c>
      <c r="BV51" s="78">
        <f>(BV48/BV50)*100</f>
        <v>93.026836891929705</v>
      </c>
      <c r="BW51" s="78"/>
      <c r="BX51" s="78"/>
      <c r="BY51" s="78"/>
      <c r="BZ51" s="78"/>
      <c r="CA51" s="78"/>
      <c r="CB51" s="78"/>
      <c r="CC51" s="78"/>
      <c r="CD51" s="78">
        <f>(CD48/CD50)*100</f>
        <v>98.66473631089751</v>
      </c>
      <c r="CE51" s="78">
        <f>(CE48/CE50)*100</f>
        <v>97.478983720162176</v>
      </c>
      <c r="CF51" s="78">
        <f>(CF48/CF50)*100</f>
        <v>97.478983720162176</v>
      </c>
      <c r="CG51" s="78">
        <f>(CG48/CG50)*100</f>
        <v>100</v>
      </c>
      <c r="CH51" s="78">
        <f>(CH48/CH50)*100</f>
        <v>100</v>
      </c>
      <c r="CI51" s="78"/>
      <c r="CJ51" s="78"/>
      <c r="CK51" s="78"/>
      <c r="CL51" s="78"/>
      <c r="CM51" s="78"/>
      <c r="CN51" s="78"/>
      <c r="CO51" s="78"/>
      <c r="CP51" s="78">
        <f>(CP48/CP50)*100</f>
        <v>98.908773007169671</v>
      </c>
      <c r="CQ51" s="78">
        <f>(CQ48/CQ50)*100</f>
        <v>97.935196801693678</v>
      </c>
      <c r="CR51" s="78">
        <f>(CR48/CR50)*100</f>
        <v>97.935196801693678</v>
      </c>
      <c r="CS51" s="78">
        <f>(CS48/CS50)*100</f>
        <v>97.935196801693678</v>
      </c>
      <c r="CT51" s="78">
        <f>(CT48/CT50)*100</f>
        <v>97.935196801693678</v>
      </c>
      <c r="CU51" s="78"/>
      <c r="CV51" s="78"/>
      <c r="CW51" s="78"/>
      <c r="CX51" s="78"/>
      <c r="CY51" s="78"/>
      <c r="CZ51" s="78"/>
      <c r="DA51" s="78"/>
      <c r="DB51" s="78">
        <f>(DB48/DB50)*100</f>
        <v>99.014730099322961</v>
      </c>
      <c r="DC51" s="78">
        <f>(DC48/DC50)*100</f>
        <v>98.133903662396818</v>
      </c>
      <c r="DD51" s="78">
        <f>(DD48/DD50)*100</f>
        <v>98.133903662396818</v>
      </c>
      <c r="DE51" s="78">
        <f>(DE48/DE50)*100</f>
        <v>100</v>
      </c>
      <c r="DF51" s="78">
        <f>(DF48/DF50)*100</f>
        <v>100</v>
      </c>
      <c r="DG51" s="78"/>
      <c r="DH51" s="78"/>
      <c r="DI51" s="78"/>
      <c r="DJ51" s="78"/>
      <c r="DK51" s="78"/>
      <c r="DL51" s="78"/>
      <c r="DM51" s="78"/>
      <c r="DN51" s="78">
        <f>(DN48/DN50)*100</f>
        <v>98.487221947145883</v>
      </c>
      <c r="DO51" s="78">
        <f>(DO48/DO50)*100</f>
        <v>97.649657940048002</v>
      </c>
      <c r="DP51" s="78">
        <f>(DP48/DP50)*100</f>
        <v>97.649657940048002</v>
      </c>
      <c r="DQ51" s="78">
        <f>(DQ48/DQ50)*100</f>
        <v>100</v>
      </c>
      <c r="DR51" s="78">
        <f>(DR48/DR50)*100</f>
        <v>100</v>
      </c>
      <c r="DS51" s="78"/>
      <c r="DT51" s="78"/>
      <c r="DU51" s="78"/>
      <c r="DV51" s="78"/>
      <c r="DW51" s="78"/>
      <c r="DX51" s="78"/>
      <c r="DY51" s="78"/>
      <c r="DZ51" s="78">
        <f>(DZ48/DZ50)*100</f>
        <v>95.697035371539158</v>
      </c>
      <c r="EA51" s="78">
        <f>(EA48/EA50)*100</f>
        <v>93.417900924564492</v>
      </c>
      <c r="EB51" s="78">
        <f>(EB48/EB50)*100</f>
        <v>93.417900924564492</v>
      </c>
      <c r="EC51" s="78">
        <f>(EC48/EC50)*100</f>
        <v>93.417900924564492</v>
      </c>
      <c r="ED51" s="78">
        <f>(ED48/ED50)*100</f>
        <v>93.417900924564492</v>
      </c>
      <c r="EE51" s="78"/>
      <c r="EF51" s="78"/>
      <c r="EG51" s="78"/>
      <c r="EH51" s="78"/>
      <c r="EI51" s="78"/>
      <c r="EJ51" s="78"/>
      <c r="EK51" s="78"/>
      <c r="EL51" s="78">
        <f>(EL48/EL50)*100</f>
        <v>96.601593343611682</v>
      </c>
      <c r="EM51" s="78">
        <f>(EM48/EM50)*100</f>
        <v>94.775415343573016</v>
      </c>
      <c r="EN51" s="78">
        <f>(EN48/EN50)*100</f>
        <v>94.775415343573016</v>
      </c>
      <c r="EO51" s="78">
        <f>(EO48/EO50)*100</f>
        <v>100</v>
      </c>
      <c r="EP51" s="78">
        <f>(EP48/EP50)*100</f>
        <v>100</v>
      </c>
      <c r="EQ51" s="78"/>
      <c r="ER51" s="78"/>
      <c r="ES51" s="78"/>
      <c r="ET51" s="78"/>
      <c r="EU51" s="78"/>
      <c r="EV51" s="78"/>
      <c r="EW51" s="78"/>
      <c r="EX51" s="78"/>
      <c r="EY51" s="78"/>
      <c r="EZ51" s="78"/>
      <c r="FA51" s="78"/>
      <c r="FB51" s="78"/>
      <c r="FC51" s="78"/>
      <c r="FD51" s="78"/>
      <c r="FE51" s="78"/>
      <c r="FF51" s="78">
        <f>(FF48/FF50)*100</f>
        <v>93.739886237728001</v>
      </c>
      <c r="FG51" s="78">
        <f>(FG48/FG50)*100</f>
        <v>91.190635392244161</v>
      </c>
      <c r="FH51" s="78">
        <f>(FH48/FH50)*100</f>
        <v>91.190635392244161</v>
      </c>
      <c r="FI51" s="78">
        <f>(FI48/FI50)*100</f>
        <v>91.190635392244161</v>
      </c>
      <c r="FJ51" s="78">
        <f>(FJ48/FJ50)*100</f>
        <v>91.190635392244161</v>
      </c>
      <c r="FK51" s="78"/>
      <c r="FL51" s="78"/>
      <c r="FM51" s="78"/>
      <c r="FN51" s="78"/>
      <c r="FO51" s="78"/>
      <c r="FP51" s="78"/>
      <c r="FQ51" s="78"/>
      <c r="FR51" s="78">
        <f>(FR48/FR50)*100</f>
        <v>92.466251526004157</v>
      </c>
      <c r="FS51" s="78">
        <f>(FS48/FS50)*100</f>
        <v>88.678332395442595</v>
      </c>
      <c r="FT51" s="78">
        <f>(FT48/FT50)*100</f>
        <v>88.678332395442595</v>
      </c>
      <c r="FU51" s="78">
        <f>(FU48/FU50)*100</f>
        <v>88.678332395442595</v>
      </c>
      <c r="FV51" s="78">
        <f>(FV48/FV50)*100</f>
        <v>88.678332395442595</v>
      </c>
      <c r="FW51" s="78"/>
      <c r="FX51" s="78"/>
      <c r="FY51" s="78"/>
      <c r="FZ51" s="78"/>
      <c r="GA51" s="78"/>
      <c r="GB51" s="78"/>
      <c r="GC51" s="78"/>
      <c r="GD51" s="78"/>
      <c r="GE51" s="78"/>
      <c r="GF51" s="78"/>
      <c r="GG51" s="78"/>
      <c r="GH51" s="78"/>
      <c r="GI51" s="78"/>
      <c r="GJ51" s="78"/>
      <c r="GK51" s="78"/>
      <c r="GL51" s="78"/>
      <c r="GM51" s="78"/>
      <c r="GN51" s="78"/>
      <c r="GO51" s="78"/>
      <c r="GP51" s="78"/>
      <c r="GQ51" s="78"/>
      <c r="GR51" s="78"/>
      <c r="GS51" s="78"/>
      <c r="GT51" s="78"/>
      <c r="GU51" s="78">
        <f>(GU48/GU50)*100</f>
        <v>94.728605315254612</v>
      </c>
      <c r="GV51" s="78">
        <f>(GV48/GV50)*100</f>
        <v>92.549982830201841</v>
      </c>
      <c r="GW51" s="78">
        <f>(GW48/GW50)*100</f>
        <v>92.549982830201841</v>
      </c>
      <c r="GX51" s="78">
        <f>(GX48/GX50)*100</f>
        <v>92.549982830201841</v>
      </c>
      <c r="GY51" s="78">
        <f>(GY48/GY50)*100</f>
        <v>92.549982830201841</v>
      </c>
      <c r="GZ51" s="78"/>
      <c r="HA51" s="78"/>
      <c r="HB51" s="78"/>
      <c r="HC51" s="78"/>
      <c r="HD51" s="78"/>
      <c r="HE51" s="78"/>
      <c r="HF51" s="78"/>
      <c r="HG51" s="78">
        <f>(HG48/HG50)*100</f>
        <v>90.541347435533197</v>
      </c>
      <c r="HH51" s="78">
        <f>(HH48/HH50)*100</f>
        <v>86.871997058871429</v>
      </c>
      <c r="HI51" s="78">
        <f>(HI48/HI50)*100</f>
        <v>86.871997058871429</v>
      </c>
      <c r="HJ51" s="78">
        <f>(HJ48/HJ50)*100</f>
        <v>86.871997058871429</v>
      </c>
      <c r="HK51" s="78">
        <f>(HK48/HK50)*100</f>
        <v>86.871997058871429</v>
      </c>
      <c r="HL51" s="78"/>
      <c r="HM51" s="78"/>
      <c r="HN51" s="78"/>
      <c r="HO51" s="78"/>
      <c r="HP51" s="78"/>
      <c r="HQ51" s="78"/>
      <c r="HR51" s="78"/>
      <c r="HS51" s="78">
        <f>(HS48/HS50)*100</f>
        <v>92.60232552238179</v>
      </c>
      <c r="HT51" s="78">
        <f>(HT48/HT50)*100</f>
        <v>94.54670526627784</v>
      </c>
      <c r="HU51" s="78">
        <f>(HU48/HU50)*100</f>
        <v>94.54670526627784</v>
      </c>
      <c r="HV51" s="78">
        <f>(HV48/HV50)*100</f>
        <v>94.54670526627784</v>
      </c>
      <c r="HW51" s="78">
        <f>(HW48/HW50)*100</f>
        <v>94.54670526627784</v>
      </c>
      <c r="HX51" s="78"/>
      <c r="HY51" s="78"/>
      <c r="HZ51" s="78"/>
      <c r="IA51" s="78"/>
      <c r="IB51" s="78"/>
      <c r="IC51" s="78"/>
      <c r="ID51" s="78"/>
      <c r="IE51" s="78">
        <f>(IE48/IE50)*100</f>
        <v>92.65019376789536</v>
      </c>
      <c r="IF51" s="78">
        <f>(IF48/IF50)*100</f>
        <v>94.582728008270138</v>
      </c>
      <c r="IG51" s="78">
        <f>(IG48/IG50)*100</f>
        <v>94.582728008270138</v>
      </c>
      <c r="IH51" s="78">
        <f>(IH48/IH50)*100</f>
        <v>94.582728008270138</v>
      </c>
      <c r="II51" s="78">
        <f>(II48/II50)*100</f>
        <v>94.582728008270138</v>
      </c>
      <c r="IJ51" s="78"/>
      <c r="IK51" s="78"/>
      <c r="IL51" s="78"/>
      <c r="IM51" s="78"/>
      <c r="IN51" s="78"/>
      <c r="IO51" s="78"/>
      <c r="IP51" s="78"/>
      <c r="IQ51" s="78">
        <f>(IQ48/IQ50)*100</f>
        <v>91.500066124755662</v>
      </c>
      <c r="IR51" s="78">
        <f>(IR48/IR50)*100</f>
        <v>93.714495273274878</v>
      </c>
      <c r="IS51" s="78">
        <f>(IS48/IS50)*100</f>
        <v>93.714495273274878</v>
      </c>
      <c r="IT51" s="78">
        <f>(IT48/IT50)*100</f>
        <v>93.714495273274878</v>
      </c>
      <c r="IU51" s="78">
        <f>(IU48/IU50)*100</f>
        <v>93.714495273274878</v>
      </c>
      <c r="IV51" s="78"/>
      <c r="IW51" s="78"/>
      <c r="IX51" s="78"/>
      <c r="IY51" s="78"/>
      <c r="IZ51" s="78"/>
      <c r="JA51" s="78"/>
      <c r="JB51" s="78"/>
      <c r="JC51" s="78">
        <f>(JC48/JC50)*100</f>
        <v>94.9904350016145</v>
      </c>
      <c r="JD51" s="78">
        <f>(JD48/JD50)*100</f>
        <v>96.331994817616618</v>
      </c>
      <c r="JE51" s="78">
        <f>(JE48/JE50)*100</f>
        <v>96.331994817616618</v>
      </c>
      <c r="JF51" s="78">
        <f>(JF48/JF50)*100</f>
        <v>100</v>
      </c>
      <c r="JG51" s="78">
        <f>(JG48/JG50)*100</f>
        <v>100</v>
      </c>
      <c r="JH51" s="78"/>
      <c r="JI51" s="78"/>
      <c r="JJ51" s="78"/>
      <c r="JK51" s="78"/>
      <c r="JL51" s="78"/>
      <c r="JM51" s="78"/>
      <c r="JN51" s="78"/>
      <c r="JO51" s="78">
        <f>(JO48/JO50)*100</f>
        <v>88.6687079676107</v>
      </c>
      <c r="JP51" s="78">
        <f>(JP48/JP50)*100</f>
        <v>91.552672605560815</v>
      </c>
      <c r="JQ51" s="78">
        <f>(JQ48/JQ50)*100</f>
        <v>91.552672605560815</v>
      </c>
      <c r="JR51" s="78">
        <f>(JR48/JR50)*100</f>
        <v>91.552672605560815</v>
      </c>
      <c r="JS51" s="78">
        <f>(JS48/JS50)*100</f>
        <v>91.552672605560815</v>
      </c>
      <c r="JT51" s="78"/>
      <c r="JU51" s="78"/>
      <c r="JV51" s="78"/>
      <c r="JW51" s="78"/>
    </row>
    <row r="52" spans="1:283" s="79" customFormat="1" x14ac:dyDescent="0.2">
      <c r="A52" s="76"/>
      <c r="B52" s="76"/>
      <c r="C52" s="76"/>
      <c r="D52" s="80" t="s">
        <v>180</v>
      </c>
      <c r="E52" s="76"/>
      <c r="F52" s="76"/>
      <c r="G52" s="77"/>
      <c r="H52" s="78"/>
      <c r="I52" s="78"/>
      <c r="J52" s="78"/>
      <c r="L52" s="78"/>
      <c r="M52" s="78"/>
      <c r="N52" s="78"/>
      <c r="O52" s="78"/>
      <c r="P52" s="78"/>
      <c r="R52" s="78"/>
      <c r="S52" s="78"/>
      <c r="T52" s="78"/>
      <c r="U52" s="78"/>
      <c r="V52" s="78"/>
      <c r="W52" s="78"/>
      <c r="X52" s="78"/>
      <c r="Z52" s="78"/>
      <c r="AA52" s="78"/>
      <c r="AB52" s="78"/>
      <c r="AC52" s="78"/>
      <c r="AD52" s="78"/>
      <c r="AE52" s="78"/>
      <c r="AF52" s="78"/>
      <c r="AH52" s="78"/>
      <c r="AI52" s="78"/>
      <c r="AJ52" s="78"/>
      <c r="AK52" s="78"/>
      <c r="AL52" s="78"/>
      <c r="AM52" s="78"/>
      <c r="AN52" s="78"/>
      <c r="AP52" s="78"/>
      <c r="AQ52" s="78"/>
      <c r="AR52" s="78"/>
      <c r="AS52" s="78"/>
      <c r="AT52" s="78"/>
      <c r="AU52" s="78"/>
      <c r="AV52" s="78"/>
      <c r="AX52" s="78"/>
      <c r="AY52" s="78"/>
      <c r="AZ52" s="78"/>
      <c r="BA52" s="78"/>
      <c r="BB52" s="78"/>
      <c r="BC52" s="78"/>
      <c r="BD52" s="78"/>
      <c r="BE52" s="78"/>
      <c r="BF52" s="78">
        <f>(BF49/BF50)*100</f>
        <v>1.3986223935381303</v>
      </c>
      <c r="BG52" s="78">
        <f>(BG49/BG50)*100</f>
        <v>2.6391343501319064</v>
      </c>
      <c r="BH52" s="78">
        <f>(BH49/BH50)*100</f>
        <v>2.6391343501319064</v>
      </c>
      <c r="BI52" s="78" t="e">
        <f>(BI49/BI50)*100</f>
        <v>#VALUE!</v>
      </c>
      <c r="BJ52" s="78" t="e">
        <f>(BJ49/BJ50)*100</f>
        <v>#VALUE!</v>
      </c>
      <c r="BK52" s="78"/>
      <c r="BL52" s="78"/>
      <c r="BM52" s="78"/>
      <c r="BN52" s="78"/>
      <c r="BO52" s="78"/>
      <c r="BP52" s="78"/>
      <c r="BQ52" s="78"/>
      <c r="BR52" s="78">
        <f>(BR49/BR50)*100</f>
        <v>3.7744392704777412</v>
      </c>
      <c r="BS52" s="78">
        <f>(BS49/BS50)*100</f>
        <v>6.9731631080702918</v>
      </c>
      <c r="BT52" s="78">
        <f>(BT49/BT50)*100</f>
        <v>6.9731631080702918</v>
      </c>
      <c r="BU52" s="78">
        <f>(BU49/BU50)*100</f>
        <v>6.9731631080702918</v>
      </c>
      <c r="BV52" s="78">
        <f>(BV49/BV50)*100</f>
        <v>6.9731631080702918</v>
      </c>
      <c r="BW52" s="78"/>
      <c r="BX52" s="78"/>
      <c r="BY52" s="78"/>
      <c r="BZ52" s="78"/>
      <c r="CA52" s="78"/>
      <c r="CB52" s="78"/>
      <c r="CC52" s="78"/>
      <c r="CD52" s="78">
        <f>(CD49/CD50)*100</f>
        <v>1.3352636891024834</v>
      </c>
      <c r="CE52" s="78">
        <f>(CE49/CE50)*100</f>
        <v>2.52101627983782</v>
      </c>
      <c r="CF52" s="78">
        <f>(CF49/CF50)*100</f>
        <v>2.52101627983782</v>
      </c>
      <c r="CG52" s="78" t="e">
        <f>(CG49/CG50)*100</f>
        <v>#VALUE!</v>
      </c>
      <c r="CH52" s="78" t="e">
        <f>(CH49/CH50)*100</f>
        <v>#VALUE!</v>
      </c>
      <c r="CI52" s="78"/>
      <c r="CJ52" s="78"/>
      <c r="CK52" s="78"/>
      <c r="CL52" s="78"/>
      <c r="CM52" s="78"/>
      <c r="CN52" s="78"/>
      <c r="CO52" s="78"/>
      <c r="CP52" s="78">
        <f>(CP49/CP50)*100</f>
        <v>1.0912269928303329</v>
      </c>
      <c r="CQ52" s="78">
        <f>(CQ49/CQ50)*100</f>
        <v>2.0648031983063175</v>
      </c>
      <c r="CR52" s="78">
        <f>(CR49/CR50)*100</f>
        <v>2.0648031983063175</v>
      </c>
      <c r="CS52" s="78">
        <f>(CS49/CS50)*100</f>
        <v>2.0648031983063175</v>
      </c>
      <c r="CT52" s="78">
        <f>(CT49/CT50)*100</f>
        <v>2.0648031983063175</v>
      </c>
      <c r="CU52" s="78"/>
      <c r="CV52" s="78"/>
      <c r="CW52" s="78"/>
      <c r="CX52" s="78"/>
      <c r="CY52" s="78"/>
      <c r="CZ52" s="78"/>
      <c r="DA52" s="78"/>
      <c r="DB52" s="78">
        <f>(DB49/DB50)*100</f>
        <v>0.98526990067702525</v>
      </c>
      <c r="DC52" s="78">
        <f>(DC49/DC50)*100</f>
        <v>1.8660963376031854</v>
      </c>
      <c r="DD52" s="78">
        <f>(DD49/DD50)*100</f>
        <v>1.8660963376031854</v>
      </c>
      <c r="DE52" s="78" t="e">
        <f>(DE49/DE50)*100</f>
        <v>#VALUE!</v>
      </c>
      <c r="DF52" s="78" t="e">
        <f>(DF49/DF50)*100</f>
        <v>#VALUE!</v>
      </c>
      <c r="DG52" s="78"/>
      <c r="DH52" s="78"/>
      <c r="DI52" s="78"/>
      <c r="DJ52" s="78"/>
      <c r="DK52" s="78"/>
      <c r="DL52" s="78"/>
      <c r="DM52" s="78"/>
      <c r="DN52" s="78">
        <f>(DN49/DN50)*100</f>
        <v>1.5127780528541084</v>
      </c>
      <c r="DO52" s="78">
        <f>(DO49/DO50)*100</f>
        <v>2.3503420599520117</v>
      </c>
      <c r="DP52" s="78">
        <f>(DP49/DP50)*100</f>
        <v>2.3503420599520117</v>
      </c>
      <c r="DQ52" s="78" t="e">
        <f>(DQ49/DQ50)*100</f>
        <v>#VALUE!</v>
      </c>
      <c r="DR52" s="78" t="e">
        <f>(DR49/DR50)*100</f>
        <v>#VALUE!</v>
      </c>
      <c r="DS52" s="78"/>
      <c r="DT52" s="78"/>
      <c r="DU52" s="78"/>
      <c r="DV52" s="78"/>
      <c r="DW52" s="78"/>
      <c r="DX52" s="78"/>
      <c r="DY52" s="78"/>
      <c r="DZ52" s="78">
        <f>(DZ49/DZ50)*100</f>
        <v>4.302964628460848</v>
      </c>
      <c r="EA52" s="78">
        <f>(EA49/EA50)*100</f>
        <v>6.5820990754355142</v>
      </c>
      <c r="EB52" s="78">
        <f>(EB49/EB50)*100</f>
        <v>6.5820990754355142</v>
      </c>
      <c r="EC52" s="78">
        <f>(EC49/EC50)*100</f>
        <v>6.5820990754355142</v>
      </c>
      <c r="ED52" s="78">
        <f>(ED49/ED50)*100</f>
        <v>6.5820990754355142</v>
      </c>
      <c r="EE52" s="78"/>
      <c r="EF52" s="78"/>
      <c r="EG52" s="78"/>
      <c r="EH52" s="78"/>
      <c r="EI52" s="78"/>
      <c r="EJ52" s="78"/>
      <c r="EK52" s="78"/>
      <c r="EL52" s="78">
        <f>(EL49/EL50)*100</f>
        <v>3.3984066563883184</v>
      </c>
      <c r="EM52" s="78">
        <f>(EM49/EM50)*100</f>
        <v>5.2245846564269867</v>
      </c>
      <c r="EN52" s="78">
        <f>(EN49/EN50)*100</f>
        <v>5.2245846564269867</v>
      </c>
      <c r="EO52" s="78" t="e">
        <f>(EO49/EO50)*100</f>
        <v>#VALUE!</v>
      </c>
      <c r="EP52" s="78" t="e">
        <f>(EP49/EP50)*100</f>
        <v>#VALUE!</v>
      </c>
      <c r="EQ52" s="78"/>
      <c r="ER52" s="78"/>
      <c r="ES52" s="78"/>
      <c r="ET52" s="78"/>
      <c r="EU52" s="78"/>
      <c r="EV52" s="78"/>
      <c r="EW52" s="78"/>
      <c r="EX52" s="78"/>
      <c r="EY52" s="78"/>
      <c r="EZ52" s="78"/>
      <c r="FA52" s="78"/>
      <c r="FB52" s="78"/>
      <c r="FC52" s="78"/>
      <c r="FD52" s="78"/>
      <c r="FE52" s="78"/>
      <c r="FF52" s="78">
        <f>(FF49/FF50)*100</f>
        <v>6.2601137622720042</v>
      </c>
      <c r="FG52" s="78">
        <f>(FG49/FG50)*100</f>
        <v>8.8093646077558532</v>
      </c>
      <c r="FH52" s="78">
        <f>(FH49/FH50)*100</f>
        <v>8.8093646077558532</v>
      </c>
      <c r="FI52" s="78">
        <f>(FI49/FI50)*100</f>
        <v>8.8093646077558532</v>
      </c>
      <c r="FJ52" s="78">
        <f>(FJ49/FJ50)*100</f>
        <v>8.8093646077558532</v>
      </c>
      <c r="FK52" s="78"/>
      <c r="FL52" s="78"/>
      <c r="FM52" s="78"/>
      <c r="FN52" s="78"/>
      <c r="FO52" s="78"/>
      <c r="FP52" s="78"/>
      <c r="FQ52" s="78"/>
      <c r="FR52" s="78">
        <f>(FR49/FR50)*100</f>
        <v>7.5337484739958498</v>
      </c>
      <c r="FS52" s="78">
        <f>(FS49/FS50)*100</f>
        <v>11.321667604557403</v>
      </c>
      <c r="FT52" s="78">
        <f>(FT49/FT50)*100</f>
        <v>11.321667604557403</v>
      </c>
      <c r="FU52" s="78">
        <f>(FU49/FU50)*100</f>
        <v>11.321667604557403</v>
      </c>
      <c r="FV52" s="78">
        <f>(FV49/FV50)*100</f>
        <v>11.321667604557403</v>
      </c>
      <c r="FW52" s="78"/>
      <c r="FX52" s="78"/>
      <c r="FY52" s="78"/>
      <c r="FZ52" s="78"/>
      <c r="GA52" s="78"/>
      <c r="GB52" s="78"/>
      <c r="GC52" s="78"/>
      <c r="GD52" s="78"/>
      <c r="GE52" s="78"/>
      <c r="GF52" s="78"/>
      <c r="GG52" s="78"/>
      <c r="GH52" s="78"/>
      <c r="GI52" s="78"/>
      <c r="GJ52" s="78"/>
      <c r="GK52" s="78"/>
      <c r="GL52" s="78"/>
      <c r="GM52" s="78"/>
      <c r="GN52" s="78"/>
      <c r="GO52" s="78"/>
      <c r="GP52" s="78"/>
      <c r="GQ52" s="78"/>
      <c r="GR52" s="78"/>
      <c r="GS52" s="78"/>
      <c r="GT52" s="78"/>
      <c r="GU52" s="78">
        <f>(GU49/GU50)*100</f>
        <v>5.2713946847453927</v>
      </c>
      <c r="GV52" s="78">
        <f>(GV49/GV50)*100</f>
        <v>7.4500171697981603</v>
      </c>
      <c r="GW52" s="78">
        <f>(GW49/GW50)*100</f>
        <v>7.4500171697981603</v>
      </c>
      <c r="GX52" s="78">
        <f>(GX49/GX50)*100</f>
        <v>7.4500171697981603</v>
      </c>
      <c r="GY52" s="78">
        <f>(GY49/GY50)*100</f>
        <v>7.4500171697981603</v>
      </c>
      <c r="GZ52" s="78"/>
      <c r="HA52" s="78"/>
      <c r="HB52" s="78"/>
      <c r="HC52" s="78"/>
      <c r="HD52" s="78"/>
      <c r="HE52" s="78"/>
      <c r="HF52" s="78"/>
      <c r="HG52" s="78">
        <f>(HG49/HG50)*100</f>
        <v>9.4586525644667923</v>
      </c>
      <c r="HH52" s="78">
        <f>(HH49/HH50)*100</f>
        <v>13.128002941128573</v>
      </c>
      <c r="HI52" s="78">
        <f>(HI49/HI50)*100</f>
        <v>13.128002941128573</v>
      </c>
      <c r="HJ52" s="78">
        <f>(HJ49/HJ50)*100</f>
        <v>13.128002941128573</v>
      </c>
      <c r="HK52" s="78">
        <f>(HK49/HK50)*100</f>
        <v>13.128002941128573</v>
      </c>
      <c r="HL52" s="78"/>
      <c r="HM52" s="78"/>
      <c r="HN52" s="78"/>
      <c r="HO52" s="78"/>
      <c r="HP52" s="78"/>
      <c r="HQ52" s="78"/>
      <c r="HR52" s="78"/>
      <c r="HS52" s="78">
        <f>(HS49/HS50)*100</f>
        <v>7.3976744776182102</v>
      </c>
      <c r="HT52" s="78">
        <f>(HT49/HT50)*100</f>
        <v>5.4532947337221573</v>
      </c>
      <c r="HU52" s="78">
        <f>(HU49/HU50)*100</f>
        <v>5.4532947337221573</v>
      </c>
      <c r="HV52" s="78">
        <f>(HV49/HV50)*100</f>
        <v>5.4532947337221573</v>
      </c>
      <c r="HW52" s="78">
        <f>(HW49/HW50)*100</f>
        <v>5.4532947337221573</v>
      </c>
      <c r="HX52" s="78"/>
      <c r="HY52" s="78"/>
      <c r="HZ52" s="78"/>
      <c r="IA52" s="78"/>
      <c r="IB52" s="78"/>
      <c r="IC52" s="78"/>
      <c r="ID52" s="78"/>
      <c r="IE52" s="78">
        <f>(IE49/IE50)*100</f>
        <v>7.3498062321046458</v>
      </c>
      <c r="IF52" s="78">
        <f>(IF49/IF50)*100</f>
        <v>5.4172719917298719</v>
      </c>
      <c r="IG52" s="78">
        <f>(IG49/IG50)*100</f>
        <v>5.4172719917298719</v>
      </c>
      <c r="IH52" s="78">
        <f>(IH49/IH50)*100</f>
        <v>5.4172719917298719</v>
      </c>
      <c r="II52" s="78">
        <f>(II49/II50)*100</f>
        <v>5.4172719917298719</v>
      </c>
      <c r="IJ52" s="78"/>
      <c r="IK52" s="78"/>
      <c r="IL52" s="78"/>
      <c r="IM52" s="78"/>
      <c r="IN52" s="78"/>
      <c r="IO52" s="78"/>
      <c r="IP52" s="78"/>
      <c r="IQ52" s="78">
        <f>(IQ49/IQ50)*100</f>
        <v>8.499933875244345</v>
      </c>
      <c r="IR52" s="78">
        <f>(IR49/IR50)*100</f>
        <v>6.2855047267251303</v>
      </c>
      <c r="IS52" s="78">
        <f>(IS49/IS50)*100</f>
        <v>6.2855047267251303</v>
      </c>
      <c r="IT52" s="78">
        <f>(IT49/IT50)*100</f>
        <v>6.2855047267251303</v>
      </c>
      <c r="IU52" s="78">
        <f>(IU49/IU50)*100</f>
        <v>6.2855047267251303</v>
      </c>
      <c r="IV52" s="78"/>
      <c r="IW52" s="78"/>
      <c r="IX52" s="78"/>
      <c r="IY52" s="78"/>
      <c r="IZ52" s="78"/>
      <c r="JA52" s="78"/>
      <c r="JB52" s="78"/>
      <c r="JC52" s="78">
        <f>(JC49/JC50)*100</f>
        <v>5.0095649983855033</v>
      </c>
      <c r="JD52" s="78">
        <f>(JD49/JD50)*100</f>
        <v>3.6680051823833888</v>
      </c>
      <c r="JE52" s="78">
        <f>(JE49/JE50)*100</f>
        <v>3.6680051823833888</v>
      </c>
      <c r="JF52" s="78" t="e">
        <f>(JF49/JF50)*100</f>
        <v>#VALUE!</v>
      </c>
      <c r="JG52" s="78" t="e">
        <f>(JG49/JG50)*100</f>
        <v>#VALUE!</v>
      </c>
      <c r="JH52" s="78"/>
      <c r="JI52" s="78"/>
      <c r="JJ52" s="78"/>
      <c r="JK52" s="78"/>
      <c r="JL52" s="78"/>
      <c r="JM52" s="78"/>
      <c r="JN52" s="78"/>
      <c r="JO52" s="78">
        <f>(JO49/JO50)*100</f>
        <v>11.331292032389305</v>
      </c>
      <c r="JP52" s="78">
        <f>(JP49/JP50)*100</f>
        <v>8.4473273944391742</v>
      </c>
      <c r="JQ52" s="78">
        <f>(JQ49/JQ50)*100</f>
        <v>8.4473273944391742</v>
      </c>
      <c r="JR52" s="78">
        <f>(JR49/JR50)*100</f>
        <v>8.4473273944391742</v>
      </c>
      <c r="JS52" s="78">
        <f>(JS49/JS50)*100</f>
        <v>8.4473273944391742</v>
      </c>
      <c r="JT52" s="78"/>
      <c r="JU52" s="78"/>
      <c r="JV52" s="78"/>
      <c r="JW52" s="78"/>
    </row>
    <row r="53" spans="1:283" x14ac:dyDescent="0.2">
      <c r="A53" s="2"/>
      <c r="B53" s="2"/>
      <c r="C53" s="2"/>
      <c r="D53" s="6"/>
      <c r="E53" s="2"/>
      <c r="F53" s="2"/>
      <c r="G53" s="3"/>
      <c r="H53" s="4"/>
      <c r="I53" s="4"/>
      <c r="J53" s="4"/>
      <c r="L53" s="4"/>
      <c r="M53" s="4"/>
      <c r="N53" s="4"/>
      <c r="O53" s="4"/>
      <c r="P53" s="4"/>
      <c r="R53" s="4"/>
      <c r="S53" s="4"/>
      <c r="T53" s="4"/>
      <c r="U53" s="4"/>
      <c r="V53" s="4"/>
      <c r="W53" s="4"/>
      <c r="X53" s="4"/>
      <c r="Z53" s="4"/>
      <c r="AA53" s="4"/>
      <c r="AB53" s="4"/>
      <c r="AC53" s="4"/>
      <c r="AD53" s="4"/>
      <c r="AE53" s="4"/>
      <c r="AF53" s="4"/>
      <c r="AH53" s="4"/>
      <c r="AI53" s="4"/>
      <c r="AJ53" s="4"/>
      <c r="AK53" s="4"/>
      <c r="AL53" s="4"/>
      <c r="AM53" s="4"/>
      <c r="AN53" s="4"/>
      <c r="AP53" s="4"/>
      <c r="AQ53" s="4"/>
      <c r="AR53" s="4"/>
      <c r="AS53" s="4"/>
      <c r="AT53" s="4"/>
      <c r="AU53" s="4"/>
      <c r="AV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</row>
    <row r="54" spans="1:283" s="61" customFormat="1" x14ac:dyDescent="0.2">
      <c r="A54" s="58"/>
      <c r="B54" s="58"/>
      <c r="C54" s="58" t="s">
        <v>76</v>
      </c>
      <c r="D54" s="58" t="s">
        <v>115</v>
      </c>
      <c r="E54" s="58" t="s">
        <v>97</v>
      </c>
      <c r="F54" s="58" t="s">
        <v>51</v>
      </c>
      <c r="G54" s="59">
        <v>42564.675000000003</v>
      </c>
      <c r="H54" s="60">
        <v>4.2686333333333302</v>
      </c>
      <c r="I54" s="60">
        <v>14114.1880657701</v>
      </c>
      <c r="J54" s="60">
        <v>8.2074159685633693E-3</v>
      </c>
      <c r="K54" s="61">
        <f t="shared" si="1"/>
        <v>1.1944582260140673E-3</v>
      </c>
      <c r="L54" s="60">
        <v>4.9167166666666704</v>
      </c>
      <c r="M54" s="60">
        <v>1719687.18532499</v>
      </c>
      <c r="N54" s="60">
        <v>5.9904833333333301</v>
      </c>
      <c r="O54" s="60">
        <v>85488.767531257603</v>
      </c>
      <c r="P54" s="60">
        <v>4.4325655300963898E-2</v>
      </c>
      <c r="Q54" s="61">
        <f t="shared" si="2"/>
        <v>5.4645358033791984</v>
      </c>
      <c r="R54" s="60"/>
      <c r="S54" s="60" t="s">
        <v>51</v>
      </c>
      <c r="T54" s="60">
        <v>8.1768166666666708</v>
      </c>
      <c r="U54" s="60">
        <v>1928652.0853623699</v>
      </c>
      <c r="V54" s="60">
        <v>8.2334166666666704</v>
      </c>
      <c r="W54" s="60">
        <v>121813.92831272401</v>
      </c>
      <c r="X54" s="60">
        <v>6.3160136157909705E-2</v>
      </c>
      <c r="Y54" s="61">
        <f t="shared" si="3"/>
        <v>6.3153987340203113</v>
      </c>
      <c r="Z54" s="60"/>
      <c r="AA54" s="60" t="s">
        <v>51</v>
      </c>
      <c r="AB54" s="60">
        <v>8.1768166666666708</v>
      </c>
      <c r="AC54" s="60">
        <v>1928652.0853623699</v>
      </c>
      <c r="AD54" s="60">
        <v>9.6783999999999999</v>
      </c>
      <c r="AE54" s="60">
        <v>105133.218114594</v>
      </c>
      <c r="AF54" s="60">
        <v>5.4511240732587E-2</v>
      </c>
      <c r="AG54" s="61">
        <f t="shared" si="4"/>
        <v>5.4159349871893392</v>
      </c>
      <c r="AH54" s="60"/>
      <c r="AI54" s="60" t="s">
        <v>51</v>
      </c>
      <c r="AJ54" s="60">
        <v>8.1768166666666708</v>
      </c>
      <c r="AK54" s="60">
        <v>1928652.0853623699</v>
      </c>
      <c r="AL54" s="60">
        <v>11.3664166666667</v>
      </c>
      <c r="AM54" s="60">
        <v>2266786.9234255501</v>
      </c>
      <c r="AN54" s="60">
        <v>0.99225091025007905</v>
      </c>
      <c r="AO54" s="61">
        <f t="shared" si="5"/>
        <v>99.749379251105353</v>
      </c>
      <c r="AP54" s="60"/>
      <c r="AQ54" s="60" t="s">
        <v>51</v>
      </c>
      <c r="AR54" s="60">
        <v>11.3664166666667</v>
      </c>
      <c r="AS54" s="60">
        <v>2284489.6386683602</v>
      </c>
      <c r="AT54" s="60">
        <v>9.8896666666666704</v>
      </c>
      <c r="AU54" s="60">
        <v>61333.800696721803</v>
      </c>
      <c r="AV54" s="60">
        <v>2.6847922467476599E-2</v>
      </c>
      <c r="AW54" s="61">
        <f t="shared" si="6"/>
        <v>2.7324749058840911</v>
      </c>
      <c r="AX54" s="60"/>
      <c r="AY54" s="60"/>
      <c r="AZ54" s="60" t="s">
        <v>51</v>
      </c>
      <c r="BA54" s="60">
        <v>11.3664166666667</v>
      </c>
      <c r="BB54" s="60">
        <v>2284489.6386683602</v>
      </c>
      <c r="BC54" s="60">
        <v>4.9421333333333299</v>
      </c>
      <c r="BD54" s="60">
        <v>41884.207568039397</v>
      </c>
      <c r="BE54" s="60">
        <v>2.43557130188908E-2</v>
      </c>
      <c r="BF54" s="60">
        <v>31.063021180254999</v>
      </c>
      <c r="BG54" s="60">
        <f t="shared" si="7"/>
        <v>568.44757355320144</v>
      </c>
      <c r="BH54" s="60">
        <f t="shared" si="8"/>
        <v>568.44757355320144</v>
      </c>
      <c r="BI54" s="60">
        <f>IF(BH54&lt;184.86,"&lt;LOQ",IF(BH54&lt;58.1085,"&lt;MDL",BH54))</f>
        <v>568.44757355320144</v>
      </c>
      <c r="BJ54" s="60">
        <f>IF(BI54="&lt;MDL","&lt;MDL",IF(BI54="&lt;LOQ","&lt;LOQ",(BI54*0.25)))</f>
        <v>142.11189338830036</v>
      </c>
      <c r="BK54" s="60"/>
      <c r="BL54" s="60" t="s">
        <v>51</v>
      </c>
      <c r="BM54" s="60">
        <v>4.9167166666666704</v>
      </c>
      <c r="BN54" s="60">
        <v>1719687.18532499</v>
      </c>
      <c r="BO54" s="60">
        <v>5.6156166666666696</v>
      </c>
      <c r="BP54" s="60">
        <v>15718.2633371908</v>
      </c>
      <c r="BQ54" s="60">
        <v>9.1401875127774101E-3</v>
      </c>
      <c r="BR54" s="60">
        <v>16.079709372226699</v>
      </c>
      <c r="BS54" s="60">
        <f t="shared" si="9"/>
        <v>294.25572364780214</v>
      </c>
      <c r="BT54" s="60">
        <f t="shared" si="10"/>
        <v>294.25572364780214</v>
      </c>
      <c r="BU54" s="60">
        <f>IF(BT54&lt;16.03,"&lt;LOQ",IF(BT54&lt;5.038,"&lt;MDL",BT54))</f>
        <v>294.25572364780214</v>
      </c>
      <c r="BV54" s="60">
        <f>IF(BU54="&lt;MDL","&lt;MDL",IF(BU54="&lt;LOQ","&lt;LOQ",(BU54*0.25)))</f>
        <v>73.563930911950536</v>
      </c>
      <c r="BW54" s="60"/>
      <c r="BX54" s="60" t="s">
        <v>51</v>
      </c>
      <c r="BY54" s="60">
        <v>4.9167166666666704</v>
      </c>
      <c r="BZ54" s="60">
        <v>1719687.18532499</v>
      </c>
      <c r="CA54" s="60">
        <v>5.7172833333333299</v>
      </c>
      <c r="CB54" s="60">
        <v>10417.3363688054</v>
      </c>
      <c r="CC54" s="60">
        <v>6.0576926185774401E-3</v>
      </c>
      <c r="CD54" s="60">
        <v>12.1708971649839</v>
      </c>
      <c r="CE54" s="60">
        <f t="shared" si="11"/>
        <v>222.72517928160659</v>
      </c>
      <c r="CF54" s="60">
        <f t="shared" si="12"/>
        <v>222.72517928160659</v>
      </c>
      <c r="CG54" s="60" t="str">
        <f>IF(CF54&lt;265.875,"&lt;LOQ",IF(CF54&lt;83.56,"&lt;MDL",CF54))</f>
        <v>&lt;LOQ</v>
      </c>
      <c r="CH54" s="60" t="str">
        <f>IF(CG54="&lt;MDL","&lt;MDL",IF(CG54="&lt;LOQ","&lt;LOQ",(CG54*0.25)))</f>
        <v>&lt;LOQ</v>
      </c>
      <c r="CI54" s="60"/>
      <c r="CJ54" s="60" t="s">
        <v>51</v>
      </c>
      <c r="CK54" s="60">
        <v>4.9167166666666704</v>
      </c>
      <c r="CL54" s="60">
        <v>1719687.18532499</v>
      </c>
      <c r="CM54" s="60">
        <v>6.5305499999999999</v>
      </c>
      <c r="CN54" s="60">
        <v>12637.0487983725</v>
      </c>
      <c r="CO54" s="60">
        <v>1.1575981746576499E-2</v>
      </c>
      <c r="CP54" s="60">
        <v>8.5907744974860503</v>
      </c>
      <c r="CQ54" s="60">
        <f t="shared" si="13"/>
        <v>157.20959303027396</v>
      </c>
      <c r="CR54" s="60">
        <f t="shared" si="14"/>
        <v>157.20959303027396</v>
      </c>
      <c r="CS54" s="60">
        <f>IF(CR54&lt;11.93,"&lt;LOQ",IF(CR54&lt;3.75,"&lt;MDL",CR54))</f>
        <v>157.20959303027396</v>
      </c>
      <c r="CT54" s="60">
        <f>IF(CS54="&lt;MDL","&lt;MDL",IF(CS54="&lt;LOQ","&lt;LOQ",(CS54*0.25)))</f>
        <v>39.302398257568491</v>
      </c>
      <c r="CU54" s="60"/>
      <c r="CV54" s="60" t="s">
        <v>51</v>
      </c>
      <c r="CW54" s="60">
        <v>6.6703333333333301</v>
      </c>
      <c r="CX54" s="60">
        <v>1091661.0854288701</v>
      </c>
      <c r="CY54" s="60">
        <v>6.7020999999999997</v>
      </c>
      <c r="CZ54" s="60">
        <v>30504.000800918599</v>
      </c>
      <c r="DA54" s="60">
        <v>2.7942739013120398E-2</v>
      </c>
      <c r="DB54" s="60">
        <v>31.288658319664901</v>
      </c>
      <c r="DC54" s="60">
        <f t="shared" si="15"/>
        <v>572.5766916984312</v>
      </c>
      <c r="DD54" s="60">
        <f t="shared" si="16"/>
        <v>572.5766916984312</v>
      </c>
      <c r="DE54" s="60">
        <f>IF(DD54&lt;125.128,"&lt;LOQ",IF(DD54&lt;7.897,"&lt;MDL",DD54))</f>
        <v>572.5766916984312</v>
      </c>
      <c r="DF54" s="60">
        <f>IF(DE54="&lt;MDL","&lt;MDL",IF(DE54="&lt;LOQ","&lt;LOQ",(DE54*0.25)))</f>
        <v>143.1441729246078</v>
      </c>
      <c r="DG54" s="60"/>
      <c r="DH54" s="60" t="s">
        <v>51</v>
      </c>
      <c r="DI54" s="60">
        <v>6.6703333333333301</v>
      </c>
      <c r="DJ54" s="60">
        <v>1091661.0854288701</v>
      </c>
      <c r="DK54" s="60">
        <v>7.2231166666666704</v>
      </c>
      <c r="DL54" s="60">
        <v>31417.959881776402</v>
      </c>
      <c r="DM54" s="60">
        <v>2.8779957718684801E-2</v>
      </c>
      <c r="DN54" s="60">
        <v>26.224501321872602</v>
      </c>
      <c r="DO54" s="60">
        <f t="shared" si="17"/>
        <v>415.24696106049947</v>
      </c>
      <c r="DP54" s="60">
        <f t="shared" si="18"/>
        <v>415.24696106049947</v>
      </c>
      <c r="DQ54" s="60">
        <f>IF(DP54&lt;59.59,"&lt;LOQ",IF(DP54&lt;18.73,"&lt;MDL",DP54))</f>
        <v>415.24696106049947</v>
      </c>
      <c r="DR54" s="60">
        <f>IF(DQ54="&lt;MDL","&lt;MDL",IF(DQ54="&lt;LOQ","&lt;LOQ",(DQ54*0.25)))</f>
        <v>103.81174026512487</v>
      </c>
      <c r="DS54" s="60"/>
      <c r="DT54" s="60" t="s">
        <v>51</v>
      </c>
      <c r="DU54" s="60">
        <v>6.6703333333333301</v>
      </c>
      <c r="DV54" s="60">
        <v>1091661.0854288701</v>
      </c>
      <c r="DW54" s="60">
        <v>8.1994500000000006</v>
      </c>
      <c r="DX54" s="60">
        <v>273309.86574131798</v>
      </c>
      <c r="DY54" s="60">
        <v>0.14171030006688101</v>
      </c>
      <c r="DZ54" s="60">
        <v>161.359951787971</v>
      </c>
      <c r="EA54" s="60">
        <f t="shared" si="19"/>
        <v>2555.023975267688</v>
      </c>
      <c r="EB54" s="60">
        <f t="shared" si="20"/>
        <v>2555.023975267688</v>
      </c>
      <c r="EC54" s="60">
        <f>IF(EB54&lt;16.09,"&lt;LOQ",IF(EB54&lt;5.06,"&lt;MDL",EB54))</f>
        <v>2555.023975267688</v>
      </c>
      <c r="ED54" s="60">
        <f>IF(EC54="&lt;MDL","&lt;MDL",IF(EC54="&lt;LOQ","&lt;LOQ",(EC54*0.25)))</f>
        <v>638.755993816922</v>
      </c>
      <c r="EE54" s="60"/>
      <c r="EF54" s="60" t="s">
        <v>51</v>
      </c>
      <c r="EG54" s="60">
        <v>8.1768166666666708</v>
      </c>
      <c r="EH54" s="60">
        <v>1928652.0853623699</v>
      </c>
      <c r="EI54" s="60">
        <v>8.2371833333333306</v>
      </c>
      <c r="EJ54" s="60">
        <v>65201.298813035901</v>
      </c>
      <c r="EK54" s="60">
        <v>3.3806667002247499E-2</v>
      </c>
      <c r="EL54" s="60">
        <v>46.213211067280902</v>
      </c>
      <c r="EM54" s="60">
        <f t="shared" si="21"/>
        <v>731.75444676732388</v>
      </c>
      <c r="EN54" s="60">
        <f t="shared" si="22"/>
        <v>731.75444676732388</v>
      </c>
      <c r="EO54" s="60">
        <f>IF(EN54&lt;56.77,"&lt;LOQ",IF(EN54&lt;17.84,"&lt;MDL",EN54))</f>
        <v>731.75444676732388</v>
      </c>
      <c r="EP54" s="60">
        <f>IF(EO54="&lt;MDL","&lt;MDL",IF(EO54="&lt;LOQ","&lt;LOQ",(EO54*0.25)))</f>
        <v>182.93861169183097</v>
      </c>
      <c r="EQ54" s="60"/>
      <c r="ER54" s="60" t="s">
        <v>51</v>
      </c>
      <c r="ES54" s="60">
        <v>8.1768166666666708</v>
      </c>
      <c r="ET54" s="60">
        <v>1928652.0853623699</v>
      </c>
      <c r="EU54" s="60">
        <v>8.7276500000000006</v>
      </c>
      <c r="EV54" s="60">
        <v>10495.739820766001</v>
      </c>
      <c r="EW54" s="60">
        <v>5.4420078667501001E-3</v>
      </c>
      <c r="EX54" s="60">
        <v>0</v>
      </c>
      <c r="EY54" s="60">
        <v>0</v>
      </c>
      <c r="EZ54" s="60" t="s">
        <v>51</v>
      </c>
      <c r="FA54" s="60">
        <v>8.1768166666666708</v>
      </c>
      <c r="FB54" s="60">
        <v>1928652.0853623699</v>
      </c>
      <c r="FC54" s="60">
        <v>9.4369333333333305</v>
      </c>
      <c r="FD54" s="60">
        <v>258406.94787022501</v>
      </c>
      <c r="FE54" s="60">
        <v>0.113113644070127</v>
      </c>
      <c r="FF54" s="60">
        <v>141.22358450821801</v>
      </c>
      <c r="FG54" s="60">
        <f t="shared" si="23"/>
        <v>2607.5568639997209</v>
      </c>
      <c r="FH54" s="60">
        <f t="shared" si="24"/>
        <v>2607.5568639997209</v>
      </c>
      <c r="FI54" s="60">
        <f>IF(FH54&lt;12.39,"&lt;LOQ",IF(FH54&lt;3.9,"&lt;MDL",FH54))</f>
        <v>2607.5568639997209</v>
      </c>
      <c r="FJ54" s="60">
        <f>IF(FI54="&lt;MDL","&lt;MDL",IF(FI54="&lt;LOQ","&lt;LOQ",(FI54*0.25)))</f>
        <v>651.88921599993023</v>
      </c>
      <c r="FK54" s="60"/>
      <c r="FL54" s="60" t="s">
        <v>51</v>
      </c>
      <c r="FM54" s="60">
        <v>11.3664166666667</v>
      </c>
      <c r="FN54" s="60">
        <v>2284489.6386683602</v>
      </c>
      <c r="FO54" s="60">
        <v>9.6972666666666694</v>
      </c>
      <c r="FP54" s="60">
        <v>173974.64256802801</v>
      </c>
      <c r="FQ54" s="60">
        <v>7.6154708528001297E-2</v>
      </c>
      <c r="FR54" s="60">
        <v>91.114283976370999</v>
      </c>
      <c r="FS54" s="60">
        <f t="shared" si="25"/>
        <v>1442.7320872955977</v>
      </c>
      <c r="FT54" s="60">
        <f t="shared" si="26"/>
        <v>1442.7320872955977</v>
      </c>
      <c r="FU54" s="60">
        <f>IF(FT54&lt;17.42,"&lt;LOQ",IF(FT54&lt;5.48,"&lt;MDL",FT54))</f>
        <v>1442.7320872955977</v>
      </c>
      <c r="FV54" s="60">
        <f>IF(FU54="&lt;MDL","&lt;MDL",IF(FU54="&lt;LOQ","&lt;LOQ",(FU54*0.25)))</f>
        <v>360.68302182389942</v>
      </c>
      <c r="FW54" s="60"/>
      <c r="FX54" s="60" t="s">
        <v>51</v>
      </c>
      <c r="FY54" s="60">
        <v>11.3664166666667</v>
      </c>
      <c r="FZ54" s="60">
        <v>2284489.6386683602</v>
      </c>
      <c r="GA54" s="60">
        <v>9.9500333333333302</v>
      </c>
      <c r="GB54" s="60">
        <v>1320.6721731426901</v>
      </c>
      <c r="GC54" s="60">
        <v>6.8476434042511695E-4</v>
      </c>
      <c r="GD54" s="60">
        <v>3489.5927768574102</v>
      </c>
      <c r="GE54" s="60">
        <v>3489.5927768574102</v>
      </c>
      <c r="GF54" s="60"/>
      <c r="GG54" s="60" t="s">
        <v>51</v>
      </c>
      <c r="GH54" s="60">
        <v>8.1768166666666708</v>
      </c>
      <c r="GI54" s="60">
        <v>1928652.0853623699</v>
      </c>
      <c r="GJ54" s="60" t="s">
        <v>51</v>
      </c>
      <c r="GK54" s="60" t="s">
        <v>51</v>
      </c>
      <c r="GL54" s="60" t="s">
        <v>51</v>
      </c>
      <c r="GM54" s="60" t="s">
        <v>51</v>
      </c>
      <c r="GN54" s="60" t="s">
        <v>51</v>
      </c>
      <c r="GO54" s="60" t="s">
        <v>51</v>
      </c>
      <c r="GP54" s="60">
        <v>8.1768166666666708</v>
      </c>
      <c r="GQ54" s="60">
        <v>1928652.0853623699</v>
      </c>
      <c r="GR54" s="60">
        <v>11.316316666666699</v>
      </c>
      <c r="GS54" s="60">
        <v>10105.6684909503</v>
      </c>
      <c r="GT54" s="60">
        <v>4.4236000548643004E-3</v>
      </c>
      <c r="GU54" s="60">
        <v>4.1559901207153302</v>
      </c>
      <c r="GV54" s="60">
        <f t="shared" si="27"/>
        <v>76.73633694912813</v>
      </c>
      <c r="GW54" s="60">
        <f t="shared" si="28"/>
        <v>76.73633694912813</v>
      </c>
      <c r="GX54" s="60">
        <f>IF(GW54&lt;13.381,"&lt;LOQ",IF(GW54&lt;4.21,"&lt;MDL",GW54))</f>
        <v>76.73633694912813</v>
      </c>
      <c r="GY54" s="60">
        <f>IF(GX54="&lt;MDL","&lt;MDL",IF(GX54="&lt;LOQ","&lt;LOQ",(GX54*0.25)))</f>
        <v>19.184084237282033</v>
      </c>
      <c r="GZ54" s="60"/>
      <c r="HA54" s="60" t="s">
        <v>51</v>
      </c>
      <c r="HB54" s="60">
        <v>11.3664166666667</v>
      </c>
      <c r="HC54" s="60">
        <v>2284489.6386683602</v>
      </c>
      <c r="HD54" s="60">
        <v>11.4098333333333</v>
      </c>
      <c r="HE54" s="60">
        <v>113036.15524285199</v>
      </c>
      <c r="HF54" s="60">
        <v>4.9479828373720003E-2</v>
      </c>
      <c r="HG54" s="60">
        <v>59.654233927820499</v>
      </c>
      <c r="HH54" s="60">
        <f t="shared" si="29"/>
        <v>1101.4577181765385</v>
      </c>
      <c r="HI54" s="60">
        <f t="shared" si="30"/>
        <v>1101.4577181765385</v>
      </c>
      <c r="HJ54" s="60">
        <f>IF(HI54&lt;19.57,"&lt;LOQ",IF(HI54&lt;6.15,"&lt;MDL",HI54))</f>
        <v>1101.4577181765385</v>
      </c>
      <c r="HK54" s="60">
        <f>IF(HJ54="&lt;MDL","&lt;MDL",IF(HJ54="&lt;LOQ","&lt;LOQ",(HJ54*0.25)))</f>
        <v>275.36442954413462</v>
      </c>
      <c r="HL54" s="60"/>
      <c r="HM54" s="60" t="s">
        <v>51</v>
      </c>
      <c r="HN54" s="60">
        <v>11.3664166666667</v>
      </c>
      <c r="HO54" s="60">
        <v>2284489.6386683602</v>
      </c>
      <c r="HP54" s="60">
        <v>13.233599999999999</v>
      </c>
      <c r="HQ54" s="60">
        <v>132224.775381805</v>
      </c>
      <c r="HR54" s="60">
        <v>5.9520257304234603E-2</v>
      </c>
      <c r="HS54" s="60">
        <v>42.3551807816376</v>
      </c>
      <c r="HT54" s="60">
        <f t="shared" si="31"/>
        <v>1550.0665967848513</v>
      </c>
      <c r="HU54" s="60">
        <f t="shared" si="32"/>
        <v>1550.0665967848513</v>
      </c>
      <c r="HV54" s="60">
        <f>IF(HU54&lt;26.06,"&lt;LOQ",IF(HU54&lt;8.19,"&lt;MDL",HU54))</f>
        <v>1550.0665967848513</v>
      </c>
      <c r="HW54" s="60">
        <f>IF(HV54="&lt;MDL","&lt;MDL",IF(HV54="&lt;LOQ","&lt;LOQ",(HV54*0.25)))</f>
        <v>387.51664919621282</v>
      </c>
      <c r="HX54" s="60"/>
      <c r="HY54" s="60" t="s">
        <v>51</v>
      </c>
      <c r="HZ54" s="60">
        <v>13.9250166666667</v>
      </c>
      <c r="IA54" s="60">
        <v>2221508.80003668</v>
      </c>
      <c r="IB54" s="60">
        <v>13.824816666666701</v>
      </c>
      <c r="IC54" s="60">
        <v>28373.982143110501</v>
      </c>
      <c r="ID54" s="60">
        <v>1.2772392413049199E-2</v>
      </c>
      <c r="IE54" s="60">
        <v>21.813558446378</v>
      </c>
      <c r="IF54" s="60">
        <f t="shared" si="33"/>
        <v>798.30773191749518</v>
      </c>
      <c r="IG54" s="60">
        <f t="shared" si="34"/>
        <v>798.30773191749518</v>
      </c>
      <c r="IH54" s="60">
        <f>IF(IG54&lt;18.87,"&lt;LOQ",IF(IG54&lt;5.93,"&lt;MDL",IG54))</f>
        <v>798.30773191749518</v>
      </c>
      <c r="II54" s="60">
        <f>IF(IH54="&lt;MDL","&lt;MDL",IF(IH54="&lt;LOQ","&lt;LOQ",(IH54*0.25)))</f>
        <v>199.57693297937379</v>
      </c>
      <c r="IJ54" s="60"/>
      <c r="IK54" s="60" t="s">
        <v>51</v>
      </c>
      <c r="IL54" s="60">
        <v>13.9250166666667</v>
      </c>
      <c r="IM54" s="60">
        <v>2221508.80003668</v>
      </c>
      <c r="IN54" s="60">
        <v>15.631866666666699</v>
      </c>
      <c r="IO54" s="60">
        <v>50277.288688146698</v>
      </c>
      <c r="IP54" s="60">
        <v>2.2632045701244399E-2</v>
      </c>
      <c r="IQ54" s="60">
        <v>29.5698041183444</v>
      </c>
      <c r="IR54" s="60">
        <f t="shared" si="35"/>
        <v>1082.1619644033694</v>
      </c>
      <c r="IS54" s="60">
        <f t="shared" si="36"/>
        <v>1082.1619644033694</v>
      </c>
      <c r="IT54" s="60">
        <f>IF(IS54&lt;22.673,"&lt;LOQ",IF(IS54&lt;7.126,"&lt;MDL",IS54))</f>
        <v>1082.1619644033694</v>
      </c>
      <c r="IU54" s="60">
        <f>IF(IT54="&lt;MDL","&lt;MDL",IF(IT54="&lt;LOQ","&lt;LOQ",(IT54*0.25)))</f>
        <v>270.54049110084236</v>
      </c>
      <c r="IV54" s="60"/>
      <c r="IW54" s="60" t="s">
        <v>51</v>
      </c>
      <c r="IX54" s="60">
        <v>13.9250166666667</v>
      </c>
      <c r="IY54" s="60">
        <v>2221508.80003668</v>
      </c>
      <c r="IZ54" s="60">
        <v>15.6819666666667</v>
      </c>
      <c r="JA54" s="60">
        <v>10434.8372382651</v>
      </c>
      <c r="JB54" s="60">
        <v>4.6971847413311398E-3</v>
      </c>
      <c r="JC54" s="60">
        <v>7.1101794000453502</v>
      </c>
      <c r="JD54" s="60">
        <f t="shared" si="37"/>
        <v>260.21023595621477</v>
      </c>
      <c r="JE54" s="60">
        <f t="shared" si="38"/>
        <v>260.21023595621477</v>
      </c>
      <c r="JF54" s="60">
        <f>IF(JE54&lt;201.126,"&lt;LOQ",IF(JE54&lt;63.21,"&lt;MDL",JE54))</f>
        <v>260.21023595621477</v>
      </c>
      <c r="JG54" s="60">
        <f>IF(JF54="&lt;MDL","&lt;MDL",IF(JF54="&lt;LOQ","&lt;LOQ",(JF54*0.25)))</f>
        <v>65.052558989053693</v>
      </c>
      <c r="JH54" s="60"/>
      <c r="JI54" s="60" t="s">
        <v>51</v>
      </c>
      <c r="JJ54" s="60">
        <v>13.9250166666667</v>
      </c>
      <c r="JK54" s="60">
        <v>2221508.80003668</v>
      </c>
      <c r="JL54" s="60">
        <v>16.046050000000001</v>
      </c>
      <c r="JM54" s="60">
        <v>64149.857005994403</v>
      </c>
      <c r="JN54" s="60">
        <v>2.8876706229988901E-2</v>
      </c>
      <c r="JO54" s="60">
        <v>40.868803229778401</v>
      </c>
      <c r="JP54" s="60">
        <f t="shared" si="39"/>
        <v>1495.6698464740452</v>
      </c>
      <c r="JQ54" s="60">
        <f t="shared" si="40"/>
        <v>1495.6698464740452</v>
      </c>
      <c r="JR54" s="60">
        <f>IF(JQ54&lt;25.511,"&lt;LOQ",IF(JQ54&lt;8.018,"&lt;MDL",JQ54))</f>
        <v>1495.6698464740452</v>
      </c>
      <c r="JS54" s="60">
        <f>IF(JR54="&lt;MDL","&lt;MDL",IF(JR54="&lt;LOQ","&lt;LOQ",(JR54*0.25)))</f>
        <v>373.91746161851131</v>
      </c>
      <c r="JT54" s="60"/>
      <c r="JU54" s="60" t="s">
        <v>51</v>
      </c>
      <c r="JV54" s="60">
        <v>13.9250166666667</v>
      </c>
      <c r="JW54" s="60">
        <v>2221508.80003668</v>
      </c>
    </row>
    <row r="55" spans="1:283" s="61" customFormat="1" x14ac:dyDescent="0.2">
      <c r="A55" s="58"/>
      <c r="B55" s="58"/>
      <c r="C55" s="58" t="s">
        <v>96</v>
      </c>
      <c r="D55" s="58" t="s">
        <v>100</v>
      </c>
      <c r="E55" s="58" t="s">
        <v>97</v>
      </c>
      <c r="F55" s="58" t="s">
        <v>51</v>
      </c>
      <c r="G55" s="59">
        <v>42564.854166666701</v>
      </c>
      <c r="H55" s="60">
        <v>4.2559166666666703</v>
      </c>
      <c r="I55" s="60">
        <v>65829.163428374493</v>
      </c>
      <c r="J55" s="60">
        <v>3.6666243637327602E-2</v>
      </c>
      <c r="K55" s="61">
        <f t="shared" si="1"/>
        <v>5.336185773621516E-3</v>
      </c>
      <c r="L55" s="60">
        <v>4.9294166666666701</v>
      </c>
      <c r="M55" s="60">
        <v>1795361.5341539399</v>
      </c>
      <c r="N55" s="60">
        <v>5.9968333333333304</v>
      </c>
      <c r="O55" s="60">
        <v>267662.25589336298</v>
      </c>
      <c r="P55" s="60">
        <v>0.110452643063184</v>
      </c>
      <c r="Q55" s="61">
        <f t="shared" si="2"/>
        <v>13.616773818649147</v>
      </c>
      <c r="R55" s="60"/>
      <c r="S55" s="60" t="s">
        <v>51</v>
      </c>
      <c r="T55" s="60">
        <v>8.1843500000000002</v>
      </c>
      <c r="U55" s="60">
        <v>2423321.4205679698</v>
      </c>
      <c r="V55" s="60">
        <v>8.2409499999999998</v>
      </c>
      <c r="W55" s="60">
        <v>1688784.7375885299</v>
      </c>
      <c r="X55" s="60">
        <v>0.69688846194934995</v>
      </c>
      <c r="Y55" s="61">
        <f t="shared" si="3"/>
        <v>69.682061788860182</v>
      </c>
      <c r="Z55" s="60"/>
      <c r="AA55" s="60" t="s">
        <v>51</v>
      </c>
      <c r="AB55" s="60">
        <v>8.1843500000000002</v>
      </c>
      <c r="AC55" s="60">
        <v>2423321.4205679698</v>
      </c>
      <c r="AD55" s="60">
        <v>9.6859333333333293</v>
      </c>
      <c r="AE55" s="60">
        <v>714357.13629299903</v>
      </c>
      <c r="AF55" s="60">
        <v>0.29478431141237998</v>
      </c>
      <c r="AG55" s="61">
        <f t="shared" si="4"/>
        <v>29.28813661910311</v>
      </c>
      <c r="AH55" s="60"/>
      <c r="AI55" s="60" t="s">
        <v>51</v>
      </c>
      <c r="AJ55" s="60">
        <v>8.1843500000000002</v>
      </c>
      <c r="AK55" s="60">
        <v>2423321.4205679698</v>
      </c>
      <c r="AL55" s="60">
        <v>11.376433333333299</v>
      </c>
      <c r="AM55" s="60">
        <v>2914332.5632365001</v>
      </c>
      <c r="AN55" s="60">
        <v>0.99640584158268597</v>
      </c>
      <c r="AO55" s="61">
        <f t="shared" si="5"/>
        <v>100.1670677782482</v>
      </c>
      <c r="AP55" s="60"/>
      <c r="AQ55" s="60" t="s">
        <v>51</v>
      </c>
      <c r="AR55" s="60">
        <v>11.376433333333299</v>
      </c>
      <c r="AS55" s="60">
        <v>2924844.9192222599</v>
      </c>
      <c r="AT55" s="60">
        <v>9.8934333333333306</v>
      </c>
      <c r="AU55" s="60">
        <v>4481206.2773078596</v>
      </c>
      <c r="AV55" s="60">
        <v>1.5321175655697501</v>
      </c>
      <c r="AW55" s="61">
        <f t="shared" si="6"/>
        <v>155.93284008679004</v>
      </c>
      <c r="AX55" s="60"/>
      <c r="AY55" s="60"/>
      <c r="AZ55" s="60" t="s">
        <v>51</v>
      </c>
      <c r="BA55" s="60">
        <v>11.376433333333299</v>
      </c>
      <c r="BB55" s="60">
        <v>2924844.9192222599</v>
      </c>
      <c r="BC55" s="60">
        <v>4.9484666666666701</v>
      </c>
      <c r="BD55" s="60">
        <v>21138.91662073</v>
      </c>
      <c r="BE55" s="60">
        <v>1.1774183761095E-2</v>
      </c>
      <c r="BF55" s="60">
        <v>14.4594884892387</v>
      </c>
      <c r="BG55" s="60">
        <f t="shared" si="7"/>
        <v>106.18879832927381</v>
      </c>
      <c r="BH55" s="60">
        <f t="shared" si="8"/>
        <v>106.18879832927381</v>
      </c>
      <c r="BI55" s="60" t="str">
        <f>IF(BH55&lt;184.86,"&lt;LOQ",IF(BH55&lt;58.1085,"&lt;MDL",BH55))</f>
        <v>&lt;LOQ</v>
      </c>
      <c r="BJ55" s="60" t="str">
        <f>IF(BI55="&lt;MDL","&lt;MDL",IF(BI55="&lt;LOQ","&lt;LOQ",(BI55*0.25)))</f>
        <v>&lt;LOQ</v>
      </c>
      <c r="BK55" s="60"/>
      <c r="BL55" s="60" t="s">
        <v>51</v>
      </c>
      <c r="BM55" s="60">
        <v>4.9294166666666701</v>
      </c>
      <c r="BN55" s="60">
        <v>1795361.5341539399</v>
      </c>
      <c r="BO55" s="60">
        <v>5.6283166666666702</v>
      </c>
      <c r="BP55" s="60">
        <v>5415.6392278233498</v>
      </c>
      <c r="BQ55" s="60">
        <v>3.0164616567745898E-3</v>
      </c>
      <c r="BR55" s="60">
        <v>4.92934666112731</v>
      </c>
      <c r="BS55" s="60">
        <f t="shared" si="9"/>
        <v>36.2005474040864</v>
      </c>
      <c r="BT55" s="60">
        <f t="shared" si="10"/>
        <v>36.2005474040864</v>
      </c>
      <c r="BU55" s="60">
        <f>IF(BT55&lt;16.03,"&lt;LOQ",IF(BT55&lt;5.038,"&lt;MDL",BT55))</f>
        <v>36.2005474040864</v>
      </c>
      <c r="BV55" s="60">
        <f>IF(BU55="&lt;MDL","&lt;MDL",IF(BU55="&lt;LOQ","&lt;LOQ",(BU55*0.25)))</f>
        <v>9.0501368510216</v>
      </c>
      <c r="BW55" s="60"/>
      <c r="BX55" s="60" t="s">
        <v>51</v>
      </c>
      <c r="BY55" s="60">
        <v>4.9294166666666701</v>
      </c>
      <c r="BZ55" s="60">
        <v>1795361.5341539399</v>
      </c>
      <c r="CA55" s="60">
        <v>5.7172833333333299</v>
      </c>
      <c r="CB55" s="60">
        <v>3486.1689502158401</v>
      </c>
      <c r="CC55" s="60">
        <v>1.9417643098044301E-3</v>
      </c>
      <c r="CD55" s="60">
        <v>3.5641649486073699</v>
      </c>
      <c r="CE55" s="60">
        <f t="shared" si="11"/>
        <v>26.174812008157105</v>
      </c>
      <c r="CF55" s="60">
        <f t="shared" si="12"/>
        <v>26.174812008157105</v>
      </c>
      <c r="CG55" s="60" t="str">
        <f>IF(CF55&lt;265.875,"&lt;LOQ",IF(CF55&lt;83.56,"&lt;MDL",CF55))</f>
        <v>&lt;LOQ</v>
      </c>
      <c r="CH55" s="60" t="str">
        <f>IF(CG55="&lt;MDL","&lt;MDL",IF(CG55="&lt;LOQ","&lt;LOQ",(CG55*0.25)))</f>
        <v>&lt;LOQ</v>
      </c>
      <c r="CI55" s="60"/>
      <c r="CJ55" s="60" t="s">
        <v>51</v>
      </c>
      <c r="CK55" s="60">
        <v>4.9294166666666701</v>
      </c>
      <c r="CL55" s="60">
        <v>1795361.5341539399</v>
      </c>
      <c r="CM55" s="60">
        <v>6.5305499999999999</v>
      </c>
      <c r="CN55" s="60">
        <v>15542.8318805775</v>
      </c>
      <c r="CO55" s="60">
        <v>1.2249615202746301E-2</v>
      </c>
      <c r="CP55" s="60">
        <v>9.0984778234295796</v>
      </c>
      <c r="CQ55" s="60">
        <f t="shared" si="13"/>
        <v>66.818160781730569</v>
      </c>
      <c r="CR55" s="60">
        <f t="shared" si="14"/>
        <v>66.818160781730569</v>
      </c>
      <c r="CS55" s="60">
        <f>IF(CR55&lt;11.93,"&lt;LOQ",IF(CR55&lt;3.75,"&lt;MDL",CR55))</f>
        <v>66.818160781730569</v>
      </c>
      <c r="CT55" s="60">
        <f>IF(CS55="&lt;MDL","&lt;MDL",IF(CS55="&lt;LOQ","&lt;LOQ",(CS55*0.25)))</f>
        <v>16.704540195432642</v>
      </c>
      <c r="CU55" s="60"/>
      <c r="CV55" s="60" t="s">
        <v>51</v>
      </c>
      <c r="CW55" s="60">
        <v>6.6766833333333304</v>
      </c>
      <c r="CX55" s="60">
        <v>1268842.45940174</v>
      </c>
      <c r="CY55" s="60">
        <v>6.70845</v>
      </c>
      <c r="CZ55" s="60">
        <v>4136.1428780795804</v>
      </c>
      <c r="DA55" s="60">
        <v>3.2597765368206398E-3</v>
      </c>
      <c r="DB55" s="60">
        <v>3.3534987255925199</v>
      </c>
      <c r="DC55" s="60">
        <f t="shared" si="15"/>
        <v>24.627703817769692</v>
      </c>
      <c r="DD55" s="60">
        <f t="shared" si="16"/>
        <v>24.627703817769692</v>
      </c>
      <c r="DE55" s="60" t="str">
        <f>IF(DD55&lt;125.128,"&lt;LOQ",IF(DD55&lt;7.897,"&lt;MDL",DD55))</f>
        <v>&lt;LOQ</v>
      </c>
      <c r="DF55" s="60" t="str">
        <f>IF(DE55="&lt;MDL","&lt;MDL",IF(DE55="&lt;LOQ","&lt;LOQ",(DE55*0.25)))</f>
        <v>&lt;LOQ</v>
      </c>
      <c r="DG55" s="60"/>
      <c r="DH55" s="60" t="s">
        <v>51</v>
      </c>
      <c r="DI55" s="60">
        <v>6.6766833333333304</v>
      </c>
      <c r="DJ55" s="60">
        <v>1268842.45940174</v>
      </c>
      <c r="DK55" s="60">
        <v>7.2294666666666698</v>
      </c>
      <c r="DL55" s="60">
        <v>6643.9413016625203</v>
      </c>
      <c r="DM55" s="60">
        <v>5.2362223950128302E-3</v>
      </c>
      <c r="DN55" s="60">
        <v>4.5932702345625804</v>
      </c>
      <c r="DO55" s="60">
        <f t="shared" si="17"/>
        <v>6.5917541999265152</v>
      </c>
      <c r="DP55" s="60">
        <f t="shared" si="18"/>
        <v>6.5917541999265152</v>
      </c>
      <c r="DQ55" s="60" t="str">
        <f>IF(DP55&lt;59.59,"&lt;LOQ",IF(DP55&lt;18.73,"&lt;MDL",DP55))</f>
        <v>&lt;LOQ</v>
      </c>
      <c r="DR55" s="60" t="str">
        <f>IF(DQ55="&lt;MDL","&lt;MDL",IF(DQ55="&lt;LOQ","&lt;LOQ",(DQ55*0.25)))</f>
        <v>&lt;LOQ</v>
      </c>
      <c r="DS55" s="60"/>
      <c r="DT55" s="60" t="s">
        <v>51</v>
      </c>
      <c r="DU55" s="60">
        <v>6.6766833333333304</v>
      </c>
      <c r="DV55" s="60">
        <v>1268842.45940174</v>
      </c>
      <c r="DW55" s="60">
        <v>8.2070000000000007</v>
      </c>
      <c r="DX55" s="60">
        <v>333187.00753567298</v>
      </c>
      <c r="DY55" s="60">
        <v>0.13749187569908899</v>
      </c>
      <c r="DZ55" s="60">
        <v>156.54004216476599</v>
      </c>
      <c r="EA55" s="60">
        <f t="shared" si="19"/>
        <v>224.64898159742955</v>
      </c>
      <c r="EB55" s="60">
        <f t="shared" si="20"/>
        <v>224.64898159742955</v>
      </c>
      <c r="EC55" s="60">
        <f>IF(EB55&lt;16.09,"&lt;LOQ",IF(EB55&lt;5.06,"&lt;MDL",EB55))</f>
        <v>224.64898159742955</v>
      </c>
      <c r="ED55" s="60">
        <f>IF(EC55="&lt;MDL","&lt;MDL",IF(EC55="&lt;LOQ","&lt;LOQ",(EC55*0.25)))</f>
        <v>56.162245399357388</v>
      </c>
      <c r="EE55" s="60"/>
      <c r="EF55" s="60" t="s">
        <v>51</v>
      </c>
      <c r="EG55" s="60">
        <v>8.1843500000000002</v>
      </c>
      <c r="EH55" s="60">
        <v>2423321.4205679698</v>
      </c>
      <c r="EI55" s="60">
        <v>8.2598166666666692</v>
      </c>
      <c r="EJ55" s="60">
        <v>80543.463940967602</v>
      </c>
      <c r="EK55" s="60">
        <v>3.3236806004087502E-2</v>
      </c>
      <c r="EL55" s="60">
        <v>45.424462428250798</v>
      </c>
      <c r="EM55" s="60">
        <f t="shared" si="21"/>
        <v>65.188172195433864</v>
      </c>
      <c r="EN55" s="60">
        <f t="shared" si="22"/>
        <v>65.188172195433864</v>
      </c>
      <c r="EO55" s="60">
        <f>IF(EN55&lt;56.77,"&lt;LOQ",IF(EN55&lt;17.84,"&lt;MDL",EN55))</f>
        <v>65.188172195433864</v>
      </c>
      <c r="EP55" s="60">
        <f>IF(EO55="&lt;MDL","&lt;MDL",IF(EO55="&lt;LOQ","&lt;LOQ",(EO55*0.25)))</f>
        <v>16.297043048858466</v>
      </c>
      <c r="EQ55" s="60"/>
      <c r="ER55" s="60" t="s">
        <v>51</v>
      </c>
      <c r="ES55" s="60">
        <v>8.1843500000000002</v>
      </c>
      <c r="ET55" s="60">
        <v>2423321.4205679698</v>
      </c>
      <c r="EU55" s="60">
        <v>8.8031000000000006</v>
      </c>
      <c r="EV55" s="60">
        <v>5583.8734205139299</v>
      </c>
      <c r="EW55" s="60">
        <v>2.3042231926482101E-3</v>
      </c>
      <c r="EX55" s="60">
        <v>0</v>
      </c>
      <c r="EY55" s="60">
        <v>0</v>
      </c>
      <c r="EZ55" s="60" t="s">
        <v>51</v>
      </c>
      <c r="FA55" s="60">
        <v>8.1843500000000002</v>
      </c>
      <c r="FB55" s="60">
        <v>2423321.4205679698</v>
      </c>
      <c r="FC55" s="60">
        <v>9.4444833333333307</v>
      </c>
      <c r="FD55" s="60">
        <v>1032450.78490185</v>
      </c>
      <c r="FE55" s="60">
        <v>0.35299334269537502</v>
      </c>
      <c r="FF55" s="60">
        <v>440.19379736229399</v>
      </c>
      <c r="FG55" s="60">
        <f t="shared" si="23"/>
        <v>1502.976454552519</v>
      </c>
      <c r="FH55" s="60">
        <f t="shared" si="24"/>
        <v>1502.976454552519</v>
      </c>
      <c r="FI55" s="60">
        <f>IF(FH55&lt;12.39,"&lt;LOQ",IF(FH55&lt;3.9,"&lt;MDL",FH55))</f>
        <v>1502.976454552519</v>
      </c>
      <c r="FJ55" s="60">
        <f>IF(FI55="&lt;MDL","&lt;MDL",IF(FI55="&lt;LOQ","&lt;LOQ",(FI55*0.25)))</f>
        <v>375.74411363812976</v>
      </c>
      <c r="FK55" s="60"/>
      <c r="FL55" s="60" t="s">
        <v>51</v>
      </c>
      <c r="FM55" s="60">
        <v>11.376433333333299</v>
      </c>
      <c r="FN55" s="60">
        <v>2924844.9192222599</v>
      </c>
      <c r="FO55" s="60">
        <v>9.7048000000000005</v>
      </c>
      <c r="FP55" s="60">
        <v>953417.75192114699</v>
      </c>
      <c r="FQ55" s="60">
        <v>0.32597206971734699</v>
      </c>
      <c r="FR55" s="60">
        <v>389.07021286459002</v>
      </c>
      <c r="FS55" s="60">
        <f t="shared" si="25"/>
        <v>558.35060398110852</v>
      </c>
      <c r="FT55" s="60">
        <f t="shared" si="26"/>
        <v>558.35060398110852</v>
      </c>
      <c r="FU55" s="60">
        <f>IF(FT55&lt;17.42,"&lt;LOQ",IF(FT55&lt;5.48,"&lt;MDL",FT55))</f>
        <v>558.35060398110852</v>
      </c>
      <c r="FV55" s="60">
        <f>IF(FU55="&lt;MDL","&lt;MDL",IF(FU55="&lt;LOQ","&lt;LOQ",(FU55*0.25)))</f>
        <v>139.58765099527713</v>
      </c>
      <c r="FW55" s="60"/>
      <c r="FX55" s="60" t="s">
        <v>51</v>
      </c>
      <c r="FY55" s="60">
        <v>11.376433333333299</v>
      </c>
      <c r="FZ55" s="60">
        <v>2924844.9192222599</v>
      </c>
      <c r="GA55" s="60">
        <v>9.8934333333333306</v>
      </c>
      <c r="GB55" s="60">
        <v>49698.187989109603</v>
      </c>
      <c r="GC55" s="60">
        <v>2.0508293933811501E-2</v>
      </c>
      <c r="GD55" s="60">
        <v>107185.087236049</v>
      </c>
      <c r="GE55" s="60">
        <v>107185.087236049</v>
      </c>
      <c r="GF55" s="60"/>
      <c r="GG55" s="60" t="s">
        <v>51</v>
      </c>
      <c r="GH55" s="60">
        <v>8.1843500000000002</v>
      </c>
      <c r="GI55" s="60">
        <v>2423321.4205679698</v>
      </c>
      <c r="GJ55" s="60" t="s">
        <v>51</v>
      </c>
      <c r="GK55" s="60" t="s">
        <v>51</v>
      </c>
      <c r="GL55" s="60" t="s">
        <v>51</v>
      </c>
      <c r="GM55" s="60" t="s">
        <v>51</v>
      </c>
      <c r="GN55" s="60" t="s">
        <v>51</v>
      </c>
      <c r="GO55" s="60" t="s">
        <v>51</v>
      </c>
      <c r="GP55" s="60">
        <v>8.1843500000000002</v>
      </c>
      <c r="GQ55" s="60">
        <v>2423321.4205679698</v>
      </c>
      <c r="GR55" s="60">
        <v>11.359733333333301</v>
      </c>
      <c r="GS55" s="60">
        <v>249012.83660580599</v>
      </c>
      <c r="GT55" s="60">
        <v>8.5137107601595804E-2</v>
      </c>
      <c r="GU55" s="60">
        <v>102.486037605795</v>
      </c>
      <c r="GV55" s="60">
        <f t="shared" si="27"/>
        <v>349.92338003145187</v>
      </c>
      <c r="GW55" s="60">
        <f t="shared" si="28"/>
        <v>349.92338003145187</v>
      </c>
      <c r="GX55" s="60">
        <f>IF(GW55&lt;13.381,"&lt;LOQ",IF(GW55&lt;4.21,"&lt;MDL",GW55))</f>
        <v>349.92338003145187</v>
      </c>
      <c r="GY55" s="60">
        <f>IF(GX55="&lt;MDL","&lt;MDL",IF(GX55="&lt;LOQ","&lt;LOQ",(GX55*0.25)))</f>
        <v>87.480845007862968</v>
      </c>
      <c r="GZ55" s="60"/>
      <c r="HA55" s="60" t="s">
        <v>51</v>
      </c>
      <c r="HB55" s="60">
        <v>11.376433333333299</v>
      </c>
      <c r="HC55" s="60">
        <v>2924844.9192222599</v>
      </c>
      <c r="HD55" s="60">
        <v>11.4165166666667</v>
      </c>
      <c r="HE55" s="60">
        <v>895670.47802923794</v>
      </c>
      <c r="HF55" s="60">
        <v>0.30622836518368401</v>
      </c>
      <c r="HG55" s="60">
        <v>367.58509908565799</v>
      </c>
      <c r="HH55" s="60">
        <f t="shared" si="29"/>
        <v>1255.0648198147969</v>
      </c>
      <c r="HI55" s="60">
        <f t="shared" si="30"/>
        <v>1255.0648198147969</v>
      </c>
      <c r="HJ55" s="60">
        <f>IF(HI55&lt;19.57,"&lt;LOQ",IF(HI55&lt;6.15,"&lt;MDL",HI55))</f>
        <v>1255.0648198147969</v>
      </c>
      <c r="HK55" s="60">
        <f>IF(HJ55="&lt;MDL","&lt;MDL",IF(HJ55="&lt;LOQ","&lt;LOQ",(HJ55*0.25)))</f>
        <v>313.76620495369923</v>
      </c>
      <c r="HL55" s="60"/>
      <c r="HM55" s="60" t="s">
        <v>51</v>
      </c>
      <c r="HN55" s="60">
        <v>11.376433333333299</v>
      </c>
      <c r="HO55" s="60">
        <v>2924844.9192222599</v>
      </c>
      <c r="HP55" s="60">
        <v>13.2436166666667</v>
      </c>
      <c r="HQ55" s="60">
        <v>1977478.27506786</v>
      </c>
      <c r="HR55" s="60">
        <v>0.68465907529331704</v>
      </c>
      <c r="HS55" s="60">
        <v>491.511677085646</v>
      </c>
      <c r="HT55" s="60">
        <f t="shared" si="31"/>
        <v>315.20728847885891</v>
      </c>
      <c r="HU55" s="60">
        <f t="shared" si="32"/>
        <v>315.20728847885891</v>
      </c>
      <c r="HV55" s="60">
        <f>IF(HU55&lt;26.06,"&lt;LOQ",IF(HU55&lt;8.19,"&lt;MDL",HU55))</f>
        <v>315.20728847885891</v>
      </c>
      <c r="HW55" s="60">
        <f>IF(HV55="&lt;MDL","&lt;MDL",IF(HV55="&lt;LOQ","&lt;LOQ",(HV55*0.25)))</f>
        <v>78.801822119714728</v>
      </c>
      <c r="HX55" s="60"/>
      <c r="HY55" s="60" t="s">
        <v>51</v>
      </c>
      <c r="HZ55" s="60">
        <v>13.935033333333299</v>
      </c>
      <c r="IA55" s="60">
        <v>2888267.0900413999</v>
      </c>
      <c r="IB55" s="60">
        <v>13.831483333333299</v>
      </c>
      <c r="IC55" s="60">
        <v>621252.177941642</v>
      </c>
      <c r="ID55" s="60">
        <v>0.21509512748446599</v>
      </c>
      <c r="IE55" s="60">
        <v>361.24085444413299</v>
      </c>
      <c r="IF55" s="60">
        <f t="shared" si="33"/>
        <v>231.66438464346021</v>
      </c>
      <c r="IG55" s="60">
        <f t="shared" si="34"/>
        <v>231.66438464346021</v>
      </c>
      <c r="IH55" s="60">
        <f>IF(IG55&lt;18.87,"&lt;LOQ",IF(IG55&lt;5.93,"&lt;MDL",IG55))</f>
        <v>231.66438464346021</v>
      </c>
      <c r="II55" s="60">
        <f>IF(IH55="&lt;MDL","&lt;MDL",IF(IH55="&lt;LOQ","&lt;LOQ",(IH55*0.25)))</f>
        <v>57.916096160865052</v>
      </c>
      <c r="IJ55" s="60"/>
      <c r="IK55" s="60" t="s">
        <v>51</v>
      </c>
      <c r="IL55" s="60">
        <v>13.935033333333299</v>
      </c>
      <c r="IM55" s="60">
        <v>2888267.0900413999</v>
      </c>
      <c r="IN55" s="60">
        <v>15.648566666666699</v>
      </c>
      <c r="IO55" s="60">
        <v>1117950.3183257801</v>
      </c>
      <c r="IP55" s="60">
        <v>0.38706611385782702</v>
      </c>
      <c r="IQ55" s="60">
        <v>504.12496923729998</v>
      </c>
      <c r="IR55" s="60">
        <f t="shared" si="35"/>
        <v>323.29621454769313</v>
      </c>
      <c r="IS55" s="60">
        <f t="shared" si="36"/>
        <v>323.29621454769313</v>
      </c>
      <c r="IT55" s="60">
        <f>IF(IS55&lt;22.673,"&lt;LOQ",IF(IS55&lt;7.126,"&lt;MDL",IS55))</f>
        <v>323.29621454769313</v>
      </c>
      <c r="IU55" s="60">
        <f>IF(IT55="&lt;MDL","&lt;MDL",IF(IT55="&lt;LOQ","&lt;LOQ",(IT55*0.25)))</f>
        <v>80.824053636923281</v>
      </c>
      <c r="IV55" s="60"/>
      <c r="IW55" s="60" t="s">
        <v>51</v>
      </c>
      <c r="IX55" s="60">
        <v>13.935033333333299</v>
      </c>
      <c r="IY55" s="60">
        <v>2888267.0900413999</v>
      </c>
      <c r="IZ55" s="60">
        <v>15.691983333333299</v>
      </c>
      <c r="JA55" s="60">
        <v>190841.531460244</v>
      </c>
      <c r="JB55" s="60">
        <v>6.6074751922443706E-2</v>
      </c>
      <c r="JC55" s="60">
        <v>94.682768180821895</v>
      </c>
      <c r="JD55" s="60">
        <f t="shared" si="37"/>
        <v>60.72022296786411</v>
      </c>
      <c r="JE55" s="60">
        <f t="shared" si="38"/>
        <v>60.72022296786411</v>
      </c>
      <c r="JF55" s="60" t="str">
        <f>IF(JE55&lt;201.126,"&lt;LOQ",IF(JE55&lt;63.21,"&lt;MDL",JE55))</f>
        <v>&lt;LOQ</v>
      </c>
      <c r="JG55" s="60" t="str">
        <f>IF(JF55="&lt;MDL","&lt;MDL",IF(JF55="&lt;LOQ","&lt;LOQ",(JF55*0.25)))</f>
        <v>&lt;LOQ</v>
      </c>
      <c r="JH55" s="60"/>
      <c r="JI55" s="60" t="s">
        <v>51</v>
      </c>
      <c r="JJ55" s="60">
        <v>13.935033333333299</v>
      </c>
      <c r="JK55" s="60">
        <v>2888267.0900413999</v>
      </c>
      <c r="JL55" s="60">
        <v>16.066099999999999</v>
      </c>
      <c r="JM55" s="60">
        <v>1227345.8708836299</v>
      </c>
      <c r="JN55" s="60">
        <v>0.42494195745104602</v>
      </c>
      <c r="JO55" s="60">
        <v>607.72338068310398</v>
      </c>
      <c r="JP55" s="60">
        <f t="shared" si="39"/>
        <v>389.73405495907957</v>
      </c>
      <c r="JQ55" s="60">
        <f t="shared" si="40"/>
        <v>389.73405495907957</v>
      </c>
      <c r="JR55" s="60">
        <f>IF(JQ55&lt;25.511,"&lt;LOQ",IF(JQ55&lt;8.018,"&lt;MDL",JQ55))</f>
        <v>389.73405495907957</v>
      </c>
      <c r="JS55" s="60">
        <f>IF(JR55="&lt;MDL","&lt;MDL",IF(JR55="&lt;LOQ","&lt;LOQ",(JR55*0.25)))</f>
        <v>97.433513739769893</v>
      </c>
      <c r="JT55" s="60"/>
      <c r="JU55" s="60" t="s">
        <v>51</v>
      </c>
      <c r="JV55" s="60">
        <v>13.935033333333299</v>
      </c>
      <c r="JW55" s="60">
        <v>2888267.0900413999</v>
      </c>
    </row>
    <row r="56" spans="1:283" s="61" customFormat="1" x14ac:dyDescent="0.2">
      <c r="A56" s="58"/>
      <c r="B56" s="58"/>
      <c r="C56" s="58"/>
      <c r="D56" s="62" t="s">
        <v>178</v>
      </c>
      <c r="E56" s="58"/>
      <c r="F56" s="58"/>
      <c r="G56" s="59"/>
      <c r="H56" s="60"/>
      <c r="I56" s="60"/>
      <c r="J56" s="60"/>
      <c r="L56" s="60"/>
      <c r="M56" s="60"/>
      <c r="N56" s="60"/>
      <c r="O56" s="60"/>
      <c r="P56" s="60"/>
      <c r="R56" s="60"/>
      <c r="S56" s="60"/>
      <c r="T56" s="60"/>
      <c r="U56" s="60"/>
      <c r="V56" s="60"/>
      <c r="W56" s="60"/>
      <c r="X56" s="60"/>
      <c r="Z56" s="60"/>
      <c r="AA56" s="60"/>
      <c r="AB56" s="60"/>
      <c r="AC56" s="60"/>
      <c r="AD56" s="60"/>
      <c r="AE56" s="60"/>
      <c r="AF56" s="60"/>
      <c r="AH56" s="60"/>
      <c r="AI56" s="60"/>
      <c r="AJ56" s="60"/>
      <c r="AK56" s="60"/>
      <c r="AL56" s="60"/>
      <c r="AM56" s="60"/>
      <c r="AN56" s="60"/>
      <c r="AP56" s="60"/>
      <c r="AQ56" s="60"/>
      <c r="AR56" s="60"/>
      <c r="AS56" s="60"/>
      <c r="AT56" s="60"/>
      <c r="AU56" s="60"/>
      <c r="AV56" s="60"/>
      <c r="AX56" s="60"/>
      <c r="AY56" s="60"/>
      <c r="AZ56" s="60"/>
      <c r="BA56" s="60"/>
      <c r="BB56" s="60"/>
      <c r="BC56" s="60"/>
      <c r="BD56" s="60"/>
      <c r="BE56" s="60"/>
      <c r="BF56" s="60">
        <f>SUM(BF54:BF55)</f>
        <v>45.522509669493701</v>
      </c>
      <c r="BG56" s="60">
        <f>SUM(BG54:BG55)</f>
        <v>674.63637188247526</v>
      </c>
      <c r="BH56" s="60">
        <f>SUM(BH54:BH55)</f>
        <v>674.63637188247526</v>
      </c>
      <c r="BI56" s="60">
        <f>SUM(BI54:BI55)</f>
        <v>568.44757355320144</v>
      </c>
      <c r="BJ56" s="60">
        <f>SUM(BJ54:BJ55)</f>
        <v>142.11189338830036</v>
      </c>
      <c r="BK56" s="60"/>
      <c r="BL56" s="60"/>
      <c r="BM56" s="60"/>
      <c r="BN56" s="60"/>
      <c r="BO56" s="60"/>
      <c r="BP56" s="60"/>
      <c r="BQ56" s="60"/>
      <c r="BR56" s="60">
        <f>SUM(BR54:BR55)</f>
        <v>21.009056033354007</v>
      </c>
      <c r="BS56" s="60">
        <f>SUM(BS54:BS55)</f>
        <v>330.45627105188856</v>
      </c>
      <c r="BT56" s="60">
        <f>SUM(BT54:BT55)</f>
        <v>330.45627105188856</v>
      </c>
      <c r="BU56" s="60">
        <f>SUM(BU54:BU55)</f>
        <v>330.45627105188856</v>
      </c>
      <c r="BV56" s="60">
        <f>SUM(BV54:BV55)</f>
        <v>82.614067762972141</v>
      </c>
      <c r="BW56" s="60"/>
      <c r="BX56" s="60"/>
      <c r="BY56" s="60"/>
      <c r="BZ56" s="60"/>
      <c r="CA56" s="60"/>
      <c r="CB56" s="60"/>
      <c r="CC56" s="60"/>
      <c r="CD56" s="60">
        <f>SUM(CD54:CD55)</f>
        <v>15.735062113591271</v>
      </c>
      <c r="CE56" s="60">
        <f>SUM(CE54:CE55)</f>
        <v>248.8999912897637</v>
      </c>
      <c r="CF56" s="60">
        <f>SUM(CF54:CF55)</f>
        <v>248.8999912897637</v>
      </c>
      <c r="CG56" s="60">
        <f>SUM(CG54:CG55)</f>
        <v>0</v>
      </c>
      <c r="CH56" s="60">
        <f>SUM(CH54:CH55)</f>
        <v>0</v>
      </c>
      <c r="CI56" s="60"/>
      <c r="CJ56" s="60"/>
      <c r="CK56" s="60"/>
      <c r="CL56" s="60"/>
      <c r="CM56" s="60"/>
      <c r="CN56" s="60"/>
      <c r="CO56" s="60"/>
      <c r="CP56" s="60">
        <f>SUM(CP54:CP55)</f>
        <v>17.689252320915628</v>
      </c>
      <c r="CQ56" s="60">
        <f>SUM(CQ54:CQ55)</f>
        <v>224.02775381200453</v>
      </c>
      <c r="CR56" s="60">
        <f>SUM(CR54:CR55)</f>
        <v>224.02775381200453</v>
      </c>
      <c r="CS56" s="60">
        <f>SUM(CS54:CS55)</f>
        <v>224.02775381200453</v>
      </c>
      <c r="CT56" s="60">
        <f>SUM(CT54:CT55)</f>
        <v>56.006938453001133</v>
      </c>
      <c r="CU56" s="60"/>
      <c r="CV56" s="60"/>
      <c r="CW56" s="60"/>
      <c r="CX56" s="60"/>
      <c r="CY56" s="60"/>
      <c r="CZ56" s="60"/>
      <c r="DA56" s="60"/>
      <c r="DB56" s="60">
        <f>SUM(DB54:DB55)</f>
        <v>34.64215704525742</v>
      </c>
      <c r="DC56" s="60">
        <f>SUM(DC54:DC55)</f>
        <v>597.20439551620086</v>
      </c>
      <c r="DD56" s="60">
        <f>SUM(DD54:DD55)</f>
        <v>597.20439551620086</v>
      </c>
      <c r="DE56" s="60">
        <f>SUM(DE54:DE55)</f>
        <v>572.5766916984312</v>
      </c>
      <c r="DF56" s="60">
        <f>SUM(DF54:DF55)</f>
        <v>143.1441729246078</v>
      </c>
      <c r="DG56" s="60"/>
      <c r="DH56" s="60"/>
      <c r="DI56" s="60"/>
      <c r="DJ56" s="60"/>
      <c r="DK56" s="60"/>
      <c r="DL56" s="60"/>
      <c r="DM56" s="60"/>
      <c r="DN56" s="60">
        <f>SUM(DN54:DN55)</f>
        <v>30.817771556435183</v>
      </c>
      <c r="DO56" s="60">
        <f>SUM(DO54:DO55)</f>
        <v>421.838715260426</v>
      </c>
      <c r="DP56" s="60">
        <f>SUM(DP54:DP55)</f>
        <v>421.838715260426</v>
      </c>
      <c r="DQ56" s="60">
        <f>SUM(DQ54:DQ55)</f>
        <v>415.24696106049947</v>
      </c>
      <c r="DR56" s="60">
        <f>SUM(DR54:DR55)</f>
        <v>103.81174026512487</v>
      </c>
      <c r="DS56" s="60"/>
      <c r="DT56" s="60"/>
      <c r="DU56" s="60"/>
      <c r="DV56" s="60"/>
      <c r="DW56" s="60"/>
      <c r="DX56" s="60"/>
      <c r="DY56" s="60"/>
      <c r="DZ56" s="60">
        <f>SUM(DZ54:DZ55)</f>
        <v>317.89999395273696</v>
      </c>
      <c r="EA56" s="60">
        <f>SUM(EA54:EA55)</f>
        <v>2779.6729568651176</v>
      </c>
      <c r="EB56" s="60">
        <f>SUM(EB54:EB55)</f>
        <v>2779.6729568651176</v>
      </c>
      <c r="EC56" s="60">
        <f>SUM(EC54:EC55)</f>
        <v>2779.6729568651176</v>
      </c>
      <c r="ED56" s="60">
        <f>SUM(ED54:ED55)</f>
        <v>694.9182392162794</v>
      </c>
      <c r="EE56" s="60"/>
      <c r="EF56" s="60"/>
      <c r="EG56" s="60"/>
      <c r="EH56" s="60"/>
      <c r="EI56" s="60"/>
      <c r="EJ56" s="60"/>
      <c r="EK56" s="60"/>
      <c r="EL56" s="60">
        <f>SUM(EL54:EL55)</f>
        <v>91.6376734955317</v>
      </c>
      <c r="EM56" s="60">
        <f>SUM(EM54:EM55)</f>
        <v>796.94261896275771</v>
      </c>
      <c r="EN56" s="60">
        <f>SUM(EN54:EN55)</f>
        <v>796.94261896275771</v>
      </c>
      <c r="EO56" s="60">
        <f>SUM(EO54:EO55)</f>
        <v>796.94261896275771</v>
      </c>
      <c r="EP56" s="60">
        <f>SUM(EP54:EP55)</f>
        <v>199.23565474068943</v>
      </c>
      <c r="EQ56" s="60"/>
      <c r="ER56" s="60"/>
      <c r="ES56" s="60"/>
      <c r="ET56" s="60"/>
      <c r="EU56" s="60"/>
      <c r="EV56" s="60"/>
      <c r="EW56" s="60"/>
      <c r="EX56" s="60"/>
      <c r="EY56" s="60"/>
      <c r="EZ56" s="60"/>
      <c r="FA56" s="60"/>
      <c r="FB56" s="60"/>
      <c r="FC56" s="60"/>
      <c r="FD56" s="60"/>
      <c r="FE56" s="60"/>
      <c r="FF56" s="60">
        <f>SUM(FF54:FF55)</f>
        <v>581.41738187051203</v>
      </c>
      <c r="FG56" s="60">
        <f>SUM(FG54:FG55)</f>
        <v>4110.5333185522395</v>
      </c>
      <c r="FH56" s="60">
        <f>SUM(FH54:FH55)</f>
        <v>4110.5333185522395</v>
      </c>
      <c r="FI56" s="60">
        <f>SUM(FI54:FI55)</f>
        <v>4110.5333185522395</v>
      </c>
      <c r="FJ56" s="60">
        <f>SUM(FJ54:FJ55)</f>
        <v>1027.6333296380599</v>
      </c>
      <c r="FK56" s="60"/>
      <c r="FL56" s="60"/>
      <c r="FM56" s="60"/>
      <c r="FN56" s="60"/>
      <c r="FO56" s="60"/>
      <c r="FP56" s="60"/>
      <c r="FQ56" s="60"/>
      <c r="FR56" s="60">
        <f>SUM(FR54:FR55)</f>
        <v>480.184496840961</v>
      </c>
      <c r="FS56" s="60">
        <f>SUM(FS54:FS55)</f>
        <v>2001.0826912767061</v>
      </c>
      <c r="FT56" s="60">
        <f>SUM(FT54:FT55)</f>
        <v>2001.0826912767061</v>
      </c>
      <c r="FU56" s="60">
        <f>SUM(FU54:FU55)</f>
        <v>2001.0826912767061</v>
      </c>
      <c r="FV56" s="60">
        <f>SUM(FV54:FV55)</f>
        <v>500.27067281917653</v>
      </c>
      <c r="FW56" s="60"/>
      <c r="FX56" s="60"/>
      <c r="FY56" s="60"/>
      <c r="FZ56" s="60"/>
      <c r="GA56" s="60"/>
      <c r="GB56" s="60"/>
      <c r="GC56" s="60"/>
      <c r="GD56" s="60"/>
      <c r="GE56" s="60"/>
      <c r="GF56" s="60"/>
      <c r="GG56" s="60"/>
      <c r="GH56" s="60"/>
      <c r="GI56" s="60"/>
      <c r="GJ56" s="60"/>
      <c r="GK56" s="60"/>
      <c r="GL56" s="60"/>
      <c r="GM56" s="60"/>
      <c r="GN56" s="60"/>
      <c r="GO56" s="60"/>
      <c r="GP56" s="60"/>
      <c r="GQ56" s="60"/>
      <c r="GR56" s="60"/>
      <c r="GS56" s="60"/>
      <c r="GT56" s="60"/>
      <c r="GU56" s="60">
        <f>SUM(GU54:GU55)</f>
        <v>106.64202772651034</v>
      </c>
      <c r="GV56" s="60">
        <f>SUM(GV54:GV55)</f>
        <v>426.65971698058001</v>
      </c>
      <c r="GW56" s="60">
        <f>SUM(GW54:GW55)</f>
        <v>426.65971698058001</v>
      </c>
      <c r="GX56" s="60">
        <f>SUM(GX54:GX55)</f>
        <v>426.65971698058001</v>
      </c>
      <c r="GY56" s="60">
        <f>SUM(GY54:GY55)</f>
        <v>106.664929245145</v>
      </c>
      <c r="GZ56" s="60"/>
      <c r="HA56" s="60"/>
      <c r="HB56" s="60"/>
      <c r="HC56" s="60"/>
      <c r="HD56" s="60"/>
      <c r="HE56" s="60"/>
      <c r="HF56" s="60"/>
      <c r="HG56" s="60">
        <f>SUM(HG54:HG55)</f>
        <v>427.23933301347847</v>
      </c>
      <c r="HH56" s="60">
        <f>SUM(HH54:HH55)</f>
        <v>2356.5225379913354</v>
      </c>
      <c r="HI56" s="60">
        <f>SUM(HI54:HI55)</f>
        <v>2356.5225379913354</v>
      </c>
      <c r="HJ56" s="60">
        <f>SUM(HJ54:HJ55)</f>
        <v>2356.5225379913354</v>
      </c>
      <c r="HK56" s="60">
        <f>SUM(HK54:HK55)</f>
        <v>589.13063449783385</v>
      </c>
      <c r="HL56" s="60"/>
      <c r="HM56" s="60"/>
      <c r="HN56" s="60"/>
      <c r="HO56" s="60"/>
      <c r="HP56" s="60"/>
      <c r="HQ56" s="60"/>
      <c r="HR56" s="60"/>
      <c r="HS56" s="60">
        <f>SUM(HS54:HS55)</f>
        <v>533.86685786728356</v>
      </c>
      <c r="HT56" s="60">
        <f>SUM(HT54:HT55)</f>
        <v>1865.2738852637103</v>
      </c>
      <c r="HU56" s="60">
        <f>SUM(HU54:HU55)</f>
        <v>1865.2738852637103</v>
      </c>
      <c r="HV56" s="60">
        <f>SUM(HV54:HV55)</f>
        <v>1865.2738852637103</v>
      </c>
      <c r="HW56" s="60">
        <f>SUM(HW54:HW55)</f>
        <v>466.31847131592758</v>
      </c>
      <c r="HX56" s="60"/>
      <c r="HY56" s="60"/>
      <c r="HZ56" s="60"/>
      <c r="IA56" s="60"/>
      <c r="IB56" s="60"/>
      <c r="IC56" s="60"/>
      <c r="ID56" s="60"/>
      <c r="IE56" s="60">
        <f>SUM(IE54:IE55)</f>
        <v>383.054412890511</v>
      </c>
      <c r="IF56" s="60">
        <f>SUM(IF54:IF55)</f>
        <v>1029.9721165609553</v>
      </c>
      <c r="IG56" s="60">
        <f>SUM(IG54:IG55)</f>
        <v>1029.9721165609553</v>
      </c>
      <c r="IH56" s="60">
        <f>SUM(IH54:IH55)</f>
        <v>1029.9721165609553</v>
      </c>
      <c r="II56" s="60">
        <f>SUM(II54:II55)</f>
        <v>257.49302914023883</v>
      </c>
      <c r="IJ56" s="60"/>
      <c r="IK56" s="60"/>
      <c r="IL56" s="60"/>
      <c r="IM56" s="60"/>
      <c r="IN56" s="60"/>
      <c r="IO56" s="60"/>
      <c r="IP56" s="60"/>
      <c r="IQ56" s="60">
        <f>SUM(IQ54:IQ55)</f>
        <v>533.69477335564443</v>
      </c>
      <c r="IR56" s="60">
        <f>SUM(IR54:IR55)</f>
        <v>1405.4581789510626</v>
      </c>
      <c r="IS56" s="60">
        <f>SUM(IS54:IS55)</f>
        <v>1405.4581789510626</v>
      </c>
      <c r="IT56" s="60">
        <f>SUM(IT54:IT55)</f>
        <v>1405.4581789510626</v>
      </c>
      <c r="IU56" s="60">
        <f>SUM(IU54:IU55)</f>
        <v>351.36454473776564</v>
      </c>
      <c r="IV56" s="60"/>
      <c r="IW56" s="60"/>
      <c r="IX56" s="60"/>
      <c r="IY56" s="60"/>
      <c r="IZ56" s="60"/>
      <c r="JA56" s="60"/>
      <c r="JB56" s="60"/>
      <c r="JC56" s="60">
        <f>SUM(JC54:JC55)</f>
        <v>101.79294758086725</v>
      </c>
      <c r="JD56" s="60">
        <f>SUM(JD54:JD55)</f>
        <v>320.93045892407889</v>
      </c>
      <c r="JE56" s="60">
        <f>SUM(JE54:JE55)</f>
        <v>320.93045892407889</v>
      </c>
      <c r="JF56" s="60">
        <f>SUM(JF54:JF55)</f>
        <v>260.21023595621477</v>
      </c>
      <c r="JG56" s="60">
        <f>SUM(JG54:JG55)</f>
        <v>65.052558989053693</v>
      </c>
      <c r="JH56" s="60"/>
      <c r="JI56" s="60"/>
      <c r="JJ56" s="60"/>
      <c r="JK56" s="60"/>
      <c r="JL56" s="60"/>
      <c r="JM56" s="60"/>
      <c r="JN56" s="60"/>
      <c r="JO56" s="60">
        <f>SUM(JO54:JO55)</f>
        <v>648.59218391288243</v>
      </c>
      <c r="JP56" s="60">
        <f>SUM(JP54:JP55)</f>
        <v>1885.4039014331247</v>
      </c>
      <c r="JQ56" s="60">
        <f>SUM(JQ54:JQ55)</f>
        <v>1885.4039014331247</v>
      </c>
      <c r="JR56" s="60">
        <f>SUM(JR54:JR55)</f>
        <v>1885.4039014331247</v>
      </c>
      <c r="JS56" s="60">
        <f>SUM(JS54:JS55)</f>
        <v>471.35097535828118</v>
      </c>
      <c r="JT56" s="60"/>
      <c r="JU56" s="60"/>
      <c r="JV56" s="60"/>
      <c r="JW56" s="60"/>
    </row>
    <row r="57" spans="1:283" s="61" customFormat="1" x14ac:dyDescent="0.2">
      <c r="A57" s="58"/>
      <c r="B57" s="58"/>
      <c r="C57" s="58"/>
      <c r="D57" s="62" t="s">
        <v>179</v>
      </c>
      <c r="E57" s="58"/>
      <c r="F57" s="58"/>
      <c r="G57" s="59"/>
      <c r="H57" s="60"/>
      <c r="I57" s="60"/>
      <c r="J57" s="60"/>
      <c r="L57" s="60"/>
      <c r="M57" s="60"/>
      <c r="N57" s="60"/>
      <c r="O57" s="60"/>
      <c r="P57" s="60"/>
      <c r="R57" s="60"/>
      <c r="S57" s="60"/>
      <c r="T57" s="60"/>
      <c r="U57" s="60"/>
      <c r="V57" s="60"/>
      <c r="W57" s="60"/>
      <c r="X57" s="60"/>
      <c r="Z57" s="60"/>
      <c r="AA57" s="60"/>
      <c r="AB57" s="60"/>
      <c r="AC57" s="60"/>
      <c r="AD57" s="60"/>
      <c r="AE57" s="60"/>
      <c r="AF57" s="60"/>
      <c r="AH57" s="60"/>
      <c r="AI57" s="60"/>
      <c r="AJ57" s="60"/>
      <c r="AK57" s="60"/>
      <c r="AL57" s="60"/>
      <c r="AM57" s="60"/>
      <c r="AN57" s="60"/>
      <c r="AP57" s="60"/>
      <c r="AQ57" s="60"/>
      <c r="AR57" s="60"/>
      <c r="AS57" s="60"/>
      <c r="AT57" s="60"/>
      <c r="AU57" s="60"/>
      <c r="AV57" s="60"/>
      <c r="AX57" s="60"/>
      <c r="AY57" s="60"/>
      <c r="AZ57" s="60"/>
      <c r="BA57" s="60"/>
      <c r="BB57" s="60"/>
      <c r="BC57" s="60"/>
      <c r="BD57" s="60"/>
      <c r="BE57" s="60"/>
      <c r="BF57" s="60">
        <f>(BF54/BF56)*100</f>
        <v>68.236618336250174</v>
      </c>
      <c r="BG57" s="60">
        <f>(BG54/BG56)*100</f>
        <v>84.259846821930267</v>
      </c>
      <c r="BH57" s="60">
        <f>(BH54/BH56)*100</f>
        <v>84.259846821930267</v>
      </c>
      <c r="BI57" s="60">
        <f>(BI54/BI56)*100</f>
        <v>100</v>
      </c>
      <c r="BJ57" s="60">
        <f>(BJ54/BJ56)*100</f>
        <v>100</v>
      </c>
      <c r="BK57" s="60"/>
      <c r="BL57" s="60"/>
      <c r="BM57" s="60"/>
      <c r="BN57" s="60"/>
      <c r="BO57" s="60"/>
      <c r="BP57" s="60"/>
      <c r="BQ57" s="60"/>
      <c r="BR57" s="60">
        <f>(BR54/BR56)*100</f>
        <v>76.537038821251784</v>
      </c>
      <c r="BS57" s="60">
        <f>(BS54/BS56)*100</f>
        <v>89.045283574478702</v>
      </c>
      <c r="BT57" s="60">
        <f>(BT54/BT56)*100</f>
        <v>89.045283574478702</v>
      </c>
      <c r="BU57" s="60">
        <f>(BU54/BU56)*100</f>
        <v>89.045283574478702</v>
      </c>
      <c r="BV57" s="60">
        <f>(BV54/BV56)*100</f>
        <v>89.045283574478702</v>
      </c>
      <c r="BW57" s="60"/>
      <c r="BX57" s="60"/>
      <c r="BY57" s="60"/>
      <c r="BZ57" s="60"/>
      <c r="CA57" s="60"/>
      <c r="CB57" s="60"/>
      <c r="CC57" s="60"/>
      <c r="CD57" s="60">
        <f>(CD54/CD56)*100</f>
        <v>77.348898130317536</v>
      </c>
      <c r="CE57" s="60">
        <f>(CE54/CE56)*100</f>
        <v>89.483803566033487</v>
      </c>
      <c r="CF57" s="60">
        <f>(CF54/CF56)*100</f>
        <v>89.483803566033487</v>
      </c>
      <c r="CG57" s="60" t="e">
        <f>(CG54/CG56)*100</f>
        <v>#VALUE!</v>
      </c>
      <c r="CH57" s="60" t="e">
        <f>(CH54/CH56)*100</f>
        <v>#VALUE!</v>
      </c>
      <c r="CI57" s="60"/>
      <c r="CJ57" s="60"/>
      <c r="CK57" s="60"/>
      <c r="CL57" s="60"/>
      <c r="CM57" s="60"/>
      <c r="CN57" s="60"/>
      <c r="CO57" s="60"/>
      <c r="CP57" s="60">
        <f>(CP54/CP56)*100</f>
        <v>48.564938424946256</v>
      </c>
      <c r="CQ57" s="60">
        <f>(CQ54/CQ56)*100</f>
        <v>70.174159386608054</v>
      </c>
      <c r="CR57" s="60">
        <f>(CR54/CR56)*100</f>
        <v>70.174159386608054</v>
      </c>
      <c r="CS57" s="60">
        <f>(CS54/CS56)*100</f>
        <v>70.174159386608054</v>
      </c>
      <c r="CT57" s="60">
        <f>(CT54/CT56)*100</f>
        <v>70.174159386608054</v>
      </c>
      <c r="CU57" s="60"/>
      <c r="CV57" s="60"/>
      <c r="CW57" s="60"/>
      <c r="CX57" s="60"/>
      <c r="CY57" s="60"/>
      <c r="CZ57" s="60"/>
      <c r="DA57" s="60"/>
      <c r="DB57" s="60">
        <f>(DB54/DB56)*100</f>
        <v>90.319601861941152</v>
      </c>
      <c r="DC57" s="60">
        <f>(DC54/DC56)*100</f>
        <v>95.876168359999696</v>
      </c>
      <c r="DD57" s="60">
        <f>(DD54/DD56)*100</f>
        <v>95.876168359999696</v>
      </c>
      <c r="DE57" s="60">
        <f>(DE54/DE56)*100</f>
        <v>100</v>
      </c>
      <c r="DF57" s="60">
        <f>(DF54/DF56)*100</f>
        <v>100</v>
      </c>
      <c r="DG57" s="60"/>
      <c r="DH57" s="60"/>
      <c r="DI57" s="60"/>
      <c r="DJ57" s="60"/>
      <c r="DK57" s="60"/>
      <c r="DL57" s="60"/>
      <c r="DM57" s="60"/>
      <c r="DN57" s="60">
        <f>(DN54/DN56)*100</f>
        <v>85.095384894553021</v>
      </c>
      <c r="DO57" s="60">
        <f>(DO54/DO56)*100</f>
        <v>98.437375716959252</v>
      </c>
      <c r="DP57" s="60">
        <f>(DP54/DP56)*100</f>
        <v>98.437375716959252</v>
      </c>
      <c r="DQ57" s="60">
        <f>(DQ54/DQ56)*100</f>
        <v>100</v>
      </c>
      <c r="DR57" s="60">
        <f>(DR54/DR56)*100</f>
        <v>100</v>
      </c>
      <c r="DS57" s="60"/>
      <c r="DT57" s="60"/>
      <c r="DU57" s="60"/>
      <c r="DV57" s="60"/>
      <c r="DW57" s="60"/>
      <c r="DX57" s="60"/>
      <c r="DY57" s="60"/>
      <c r="DZ57" s="60">
        <f>(DZ54/DZ56)*100</f>
        <v>50.758085831219233</v>
      </c>
      <c r="EA57" s="60">
        <f>(EA54/EA56)*100</f>
        <v>91.918150621187237</v>
      </c>
      <c r="EB57" s="60">
        <f>(EB54/EB56)*100</f>
        <v>91.918150621187237</v>
      </c>
      <c r="EC57" s="60">
        <f>(EC54/EC56)*100</f>
        <v>91.918150621187237</v>
      </c>
      <c r="ED57" s="60">
        <f>(ED54/ED56)*100</f>
        <v>91.918150621187237</v>
      </c>
      <c r="EE57" s="60"/>
      <c r="EF57" s="60"/>
      <c r="EG57" s="60"/>
      <c r="EH57" s="60"/>
      <c r="EI57" s="60"/>
      <c r="EJ57" s="60"/>
      <c r="EK57" s="60"/>
      <c r="EL57" s="60">
        <f>(EL54/EL56)*100</f>
        <v>50.430362649412174</v>
      </c>
      <c r="EM57" s="60">
        <f>(EM54/EM56)*100</f>
        <v>91.820217586019183</v>
      </c>
      <c r="EN57" s="60">
        <f>(EN54/EN56)*100</f>
        <v>91.820217586019183</v>
      </c>
      <c r="EO57" s="60">
        <f>(EO54/EO56)*100</f>
        <v>91.820217586019183</v>
      </c>
      <c r="EP57" s="60">
        <f>(EP54/EP56)*100</f>
        <v>91.820217586019183</v>
      </c>
      <c r="EQ57" s="60"/>
      <c r="ER57" s="60"/>
      <c r="ES57" s="60"/>
      <c r="ET57" s="60"/>
      <c r="EU57" s="60"/>
      <c r="EV57" s="60"/>
      <c r="EW57" s="60"/>
      <c r="EX57" s="60"/>
      <c r="EY57" s="60"/>
      <c r="EZ57" s="60"/>
      <c r="FA57" s="60"/>
      <c r="FB57" s="60"/>
      <c r="FC57" s="60"/>
      <c r="FD57" s="60"/>
      <c r="FE57" s="60"/>
      <c r="FF57" s="60">
        <f>(FF54/FF56)*100</f>
        <v>24.289536039304384</v>
      </c>
      <c r="FG57" s="60">
        <f>(FG54/FG56)*100</f>
        <v>63.435974408258097</v>
      </c>
      <c r="FH57" s="60">
        <f>(FH54/FH56)*100</f>
        <v>63.435974408258097</v>
      </c>
      <c r="FI57" s="60">
        <f>(FI54/FI56)*100</f>
        <v>63.435974408258097</v>
      </c>
      <c r="FJ57" s="60">
        <f>(FJ54/FJ56)*100</f>
        <v>63.435974408258097</v>
      </c>
      <c r="FK57" s="60"/>
      <c r="FL57" s="60"/>
      <c r="FM57" s="60"/>
      <c r="FN57" s="60"/>
      <c r="FO57" s="60"/>
      <c r="FP57" s="60"/>
      <c r="FQ57" s="60"/>
      <c r="FR57" s="60">
        <f>(FR54/FR56)*100</f>
        <v>18.974849162310296</v>
      </c>
      <c r="FS57" s="60">
        <f>(FS54/FS56)*100</f>
        <v>72.097574657203381</v>
      </c>
      <c r="FT57" s="60">
        <f>(FT54/FT56)*100</f>
        <v>72.097574657203381</v>
      </c>
      <c r="FU57" s="60">
        <f>(FU54/FU56)*100</f>
        <v>72.097574657203381</v>
      </c>
      <c r="FV57" s="60">
        <f>(FV54/FV56)*100</f>
        <v>72.097574657203381</v>
      </c>
      <c r="FW57" s="60"/>
      <c r="FX57" s="60"/>
      <c r="FY57" s="60"/>
      <c r="FZ57" s="60"/>
      <c r="GA57" s="60"/>
      <c r="GB57" s="60"/>
      <c r="GC57" s="60"/>
      <c r="GD57" s="60"/>
      <c r="GE57" s="60"/>
      <c r="GF57" s="60"/>
      <c r="GG57" s="60"/>
      <c r="GH57" s="60"/>
      <c r="GI57" s="60"/>
      <c r="GJ57" s="60"/>
      <c r="GK57" s="60"/>
      <c r="GL57" s="60"/>
      <c r="GM57" s="60"/>
      <c r="GN57" s="60"/>
      <c r="GO57" s="60"/>
      <c r="GP57" s="60"/>
      <c r="GQ57" s="60"/>
      <c r="GR57" s="60"/>
      <c r="GS57" s="60"/>
      <c r="GT57" s="60"/>
      <c r="GU57" s="60">
        <f>(GU54/GU56)*100</f>
        <v>3.8971409390054057</v>
      </c>
      <c r="GV57" s="60">
        <f>(GV54/GV56)*100</f>
        <v>17.985371924066808</v>
      </c>
      <c r="GW57" s="60">
        <f>(GW54/GW56)*100</f>
        <v>17.985371924066808</v>
      </c>
      <c r="GX57" s="60">
        <f>(GX54/GX56)*100</f>
        <v>17.985371924066808</v>
      </c>
      <c r="GY57" s="60">
        <f>(GY54/GY56)*100</f>
        <v>17.985371924066808</v>
      </c>
      <c r="GZ57" s="60"/>
      <c r="HA57" s="60"/>
      <c r="HB57" s="60"/>
      <c r="HC57" s="60"/>
      <c r="HD57" s="60"/>
      <c r="HE57" s="60"/>
      <c r="HF57" s="60"/>
      <c r="HG57" s="60">
        <f>(HG54/HG56)*100</f>
        <v>13.962720498381298</v>
      </c>
      <c r="HH57" s="60">
        <f>(HH54/HH56)*100</f>
        <v>46.740809833943054</v>
      </c>
      <c r="HI57" s="60">
        <f>(HI54/HI56)*100</f>
        <v>46.740809833943054</v>
      </c>
      <c r="HJ57" s="60">
        <f>(HJ54/HJ56)*100</f>
        <v>46.740809833943054</v>
      </c>
      <c r="HK57" s="60">
        <f>(HK54/HK56)*100</f>
        <v>46.740809833943054</v>
      </c>
      <c r="HL57" s="60"/>
      <c r="HM57" s="60"/>
      <c r="HN57" s="60"/>
      <c r="HO57" s="60"/>
      <c r="HP57" s="60"/>
      <c r="HQ57" s="60"/>
      <c r="HR57" s="60"/>
      <c r="HS57" s="60">
        <f>(HS54/HS56)*100</f>
        <v>7.9336598924383637</v>
      </c>
      <c r="HT57" s="60">
        <f>(HT54/HT56)*100</f>
        <v>83.101286574100328</v>
      </c>
      <c r="HU57" s="60">
        <f>(HU54/HU56)*100</f>
        <v>83.101286574100328</v>
      </c>
      <c r="HV57" s="60">
        <f>(HV54/HV56)*100</f>
        <v>83.101286574100328</v>
      </c>
      <c r="HW57" s="60">
        <f>(HW54/HW56)*100</f>
        <v>83.101286574100328</v>
      </c>
      <c r="HX57" s="60"/>
      <c r="HY57" s="60"/>
      <c r="HZ57" s="60"/>
      <c r="IA57" s="60"/>
      <c r="IB57" s="60"/>
      <c r="IC57" s="60"/>
      <c r="ID57" s="60"/>
      <c r="IE57" s="60">
        <f>(IE54/IE56)*100</f>
        <v>5.6946370312702808</v>
      </c>
      <c r="IF57" s="60">
        <f>(IF54/IF56)*100</f>
        <v>77.507703274824536</v>
      </c>
      <c r="IG57" s="60">
        <f>(IG54/IG56)*100</f>
        <v>77.507703274824536</v>
      </c>
      <c r="IH57" s="60">
        <f>(IH54/IH56)*100</f>
        <v>77.507703274824536</v>
      </c>
      <c r="II57" s="60">
        <f>(II54/II56)*100</f>
        <v>77.507703274824536</v>
      </c>
      <c r="IJ57" s="60"/>
      <c r="IK57" s="60"/>
      <c r="IL57" s="60"/>
      <c r="IM57" s="60"/>
      <c r="IN57" s="60"/>
      <c r="IO57" s="60"/>
      <c r="IP57" s="60"/>
      <c r="IQ57" s="60">
        <f>(IQ54/IQ56)*100</f>
        <v>5.540583418575026</v>
      </c>
      <c r="IR57" s="60">
        <f>(IR54/IR56)*100</f>
        <v>76.997094656421638</v>
      </c>
      <c r="IS57" s="60">
        <f>(IS54/IS56)*100</f>
        <v>76.997094656421638</v>
      </c>
      <c r="IT57" s="60">
        <f>(IT54/IT56)*100</f>
        <v>76.997094656421638</v>
      </c>
      <c r="IU57" s="60">
        <f>(IU54/IU56)*100</f>
        <v>76.997094656421638</v>
      </c>
      <c r="IV57" s="60"/>
      <c r="IW57" s="60"/>
      <c r="IX57" s="60"/>
      <c r="IY57" s="60"/>
      <c r="IZ57" s="60"/>
      <c r="JA57" s="60"/>
      <c r="JB57" s="60"/>
      <c r="JC57" s="60">
        <f>(JC54/JC56)*100</f>
        <v>6.9849430329118025</v>
      </c>
      <c r="JD57" s="60">
        <f>(JD54/JD56)*100</f>
        <v>81.079943869637987</v>
      </c>
      <c r="JE57" s="60">
        <f>(JE54/JE56)*100</f>
        <v>81.079943869637987</v>
      </c>
      <c r="JF57" s="60">
        <f>(JF54/JF56)*100</f>
        <v>100</v>
      </c>
      <c r="JG57" s="60">
        <f>(JG54/JG56)*100</f>
        <v>100</v>
      </c>
      <c r="JH57" s="60"/>
      <c r="JI57" s="60"/>
      <c r="JJ57" s="60"/>
      <c r="JK57" s="60"/>
      <c r="JL57" s="60"/>
      <c r="JM57" s="60"/>
      <c r="JN57" s="60"/>
      <c r="JO57" s="60">
        <f>(JO54/JO56)*100</f>
        <v>6.3011556789385876</v>
      </c>
      <c r="JP57" s="60">
        <f>(JP54/JP56)*100</f>
        <v>79.328882545387941</v>
      </c>
      <c r="JQ57" s="60">
        <f>(JQ54/JQ56)*100</f>
        <v>79.328882545387941</v>
      </c>
      <c r="JR57" s="60">
        <f>(JR54/JR56)*100</f>
        <v>79.328882545387941</v>
      </c>
      <c r="JS57" s="60">
        <f>(JS54/JS56)*100</f>
        <v>79.328882545387941</v>
      </c>
      <c r="JT57" s="60"/>
      <c r="JU57" s="60"/>
      <c r="JV57" s="60"/>
      <c r="JW57" s="60"/>
    </row>
    <row r="58" spans="1:283" s="61" customFormat="1" x14ac:dyDescent="0.2">
      <c r="A58" s="58"/>
      <c r="B58" s="58"/>
      <c r="C58" s="58"/>
      <c r="D58" s="62" t="s">
        <v>180</v>
      </c>
      <c r="E58" s="58"/>
      <c r="F58" s="58"/>
      <c r="G58" s="59"/>
      <c r="H58" s="60"/>
      <c r="I58" s="60"/>
      <c r="J58" s="60"/>
      <c r="L58" s="60"/>
      <c r="M58" s="60"/>
      <c r="N58" s="60"/>
      <c r="O58" s="60"/>
      <c r="P58" s="60"/>
      <c r="R58" s="60"/>
      <c r="S58" s="60"/>
      <c r="T58" s="60"/>
      <c r="U58" s="60"/>
      <c r="V58" s="60"/>
      <c r="W58" s="60"/>
      <c r="X58" s="60"/>
      <c r="Z58" s="60"/>
      <c r="AA58" s="60"/>
      <c r="AB58" s="60"/>
      <c r="AC58" s="60"/>
      <c r="AD58" s="60"/>
      <c r="AE58" s="60"/>
      <c r="AF58" s="60"/>
      <c r="AH58" s="60"/>
      <c r="AI58" s="60"/>
      <c r="AJ58" s="60"/>
      <c r="AK58" s="60"/>
      <c r="AL58" s="60"/>
      <c r="AM58" s="60"/>
      <c r="AN58" s="60"/>
      <c r="AP58" s="60"/>
      <c r="AQ58" s="60"/>
      <c r="AR58" s="60"/>
      <c r="AS58" s="60"/>
      <c r="AT58" s="60"/>
      <c r="AU58" s="60"/>
      <c r="AV58" s="60"/>
      <c r="AX58" s="60"/>
      <c r="AY58" s="60"/>
      <c r="AZ58" s="60"/>
      <c r="BA58" s="60"/>
      <c r="BB58" s="60"/>
      <c r="BC58" s="60"/>
      <c r="BD58" s="60"/>
      <c r="BE58" s="60"/>
      <c r="BF58" s="60">
        <f>(BF55/BF56)*100</f>
        <v>31.763381663749819</v>
      </c>
      <c r="BG58" s="60">
        <f>(BG55/BG56)*100</f>
        <v>15.740153178069738</v>
      </c>
      <c r="BH58" s="60">
        <f>(BH55/BH56)*100</f>
        <v>15.740153178069738</v>
      </c>
      <c r="BI58" s="60" t="e">
        <f>(BI55/BI56)*100</f>
        <v>#VALUE!</v>
      </c>
      <c r="BJ58" s="60" t="e">
        <f>(BJ55/BJ56)*100</f>
        <v>#VALUE!</v>
      </c>
      <c r="BK58" s="60"/>
      <c r="BL58" s="60"/>
      <c r="BM58" s="60"/>
      <c r="BN58" s="60"/>
      <c r="BO58" s="60"/>
      <c r="BP58" s="60"/>
      <c r="BQ58" s="60"/>
      <c r="BR58" s="60">
        <f>(BR55/BR56)*100</f>
        <v>23.462961178748216</v>
      </c>
      <c r="BS58" s="60">
        <f>(BS55/BS56)*100</f>
        <v>10.954716425521292</v>
      </c>
      <c r="BT58" s="60">
        <f>(BT55/BT56)*100</f>
        <v>10.954716425521292</v>
      </c>
      <c r="BU58" s="60">
        <f>(BU55/BU56)*100</f>
        <v>10.954716425521292</v>
      </c>
      <c r="BV58" s="60">
        <f>(BV55/BV56)*100</f>
        <v>10.954716425521292</v>
      </c>
      <c r="BW58" s="60"/>
      <c r="BX58" s="60"/>
      <c r="BY58" s="60"/>
      <c r="BZ58" s="60"/>
      <c r="CA58" s="60"/>
      <c r="CB58" s="60"/>
      <c r="CC58" s="60"/>
      <c r="CD58" s="60">
        <f>(CD55/CD56)*100</f>
        <v>22.651101869682467</v>
      </c>
      <c r="CE58" s="60">
        <f>(CE55/CE56)*100</f>
        <v>10.516196433966519</v>
      </c>
      <c r="CF58" s="60">
        <f>(CF55/CF56)*100</f>
        <v>10.516196433966519</v>
      </c>
      <c r="CG58" s="60" t="e">
        <f>(CG55/CG56)*100</f>
        <v>#VALUE!</v>
      </c>
      <c r="CH58" s="60" t="e">
        <f>(CH55/CH56)*100</f>
        <v>#VALUE!</v>
      </c>
      <c r="CI58" s="60"/>
      <c r="CJ58" s="60"/>
      <c r="CK58" s="60"/>
      <c r="CL58" s="60"/>
      <c r="CM58" s="60"/>
      <c r="CN58" s="60"/>
      <c r="CO58" s="60"/>
      <c r="CP58" s="60">
        <f>(CP55/CP56)*100</f>
        <v>51.435061575053766</v>
      </c>
      <c r="CQ58" s="60">
        <f>(CQ55/CQ56)*100</f>
        <v>29.825840613391946</v>
      </c>
      <c r="CR58" s="60">
        <f>(CR55/CR56)*100</f>
        <v>29.825840613391946</v>
      </c>
      <c r="CS58" s="60">
        <f>(CS55/CS56)*100</f>
        <v>29.825840613391946</v>
      </c>
      <c r="CT58" s="60">
        <f>(CT55/CT56)*100</f>
        <v>29.825840613391946</v>
      </c>
      <c r="CU58" s="60"/>
      <c r="CV58" s="60"/>
      <c r="CW58" s="60"/>
      <c r="CX58" s="60"/>
      <c r="CY58" s="60"/>
      <c r="CZ58" s="60"/>
      <c r="DA58" s="60"/>
      <c r="DB58" s="60">
        <f>(DB55/DB56)*100</f>
        <v>9.6803981380588429</v>
      </c>
      <c r="DC58" s="60">
        <f>(DC55/DC56)*100</f>
        <v>4.1238316400003114</v>
      </c>
      <c r="DD58" s="60">
        <f>(DD55/DD56)*100</f>
        <v>4.1238316400003114</v>
      </c>
      <c r="DE58" s="60" t="e">
        <f>(DE55/DE56)*100</f>
        <v>#VALUE!</v>
      </c>
      <c r="DF58" s="60" t="e">
        <f>(DF55/DF56)*100</f>
        <v>#VALUE!</v>
      </c>
      <c r="DG58" s="60"/>
      <c r="DH58" s="60"/>
      <c r="DI58" s="60"/>
      <c r="DJ58" s="60"/>
      <c r="DK58" s="60"/>
      <c r="DL58" s="60"/>
      <c r="DM58" s="60"/>
      <c r="DN58" s="60">
        <f>(DN55/DN56)*100</f>
        <v>14.904615105446977</v>
      </c>
      <c r="DO58" s="60">
        <f>(DO55/DO56)*100</f>
        <v>1.5626242830407435</v>
      </c>
      <c r="DP58" s="60">
        <f>(DP55/DP56)*100</f>
        <v>1.5626242830407435</v>
      </c>
      <c r="DQ58" s="60" t="e">
        <f>(DQ55/DQ56)*100</f>
        <v>#VALUE!</v>
      </c>
      <c r="DR58" s="60" t="e">
        <f>(DR55/DR56)*100</f>
        <v>#VALUE!</v>
      </c>
      <c r="DS58" s="60"/>
      <c r="DT58" s="60"/>
      <c r="DU58" s="60"/>
      <c r="DV58" s="60"/>
      <c r="DW58" s="60"/>
      <c r="DX58" s="60"/>
      <c r="DY58" s="60"/>
      <c r="DZ58" s="60">
        <f>(DZ55/DZ56)*100</f>
        <v>49.241914168780774</v>
      </c>
      <c r="EA58" s="60">
        <f>(EA55/EA56)*100</f>
        <v>8.0818493788127519</v>
      </c>
      <c r="EB58" s="60">
        <f>(EB55/EB56)*100</f>
        <v>8.0818493788127519</v>
      </c>
      <c r="EC58" s="60">
        <f>(EC55/EC56)*100</f>
        <v>8.0818493788127519</v>
      </c>
      <c r="ED58" s="60">
        <f>(ED55/ED56)*100</f>
        <v>8.0818493788127519</v>
      </c>
      <c r="EE58" s="60"/>
      <c r="EF58" s="60"/>
      <c r="EG58" s="60"/>
      <c r="EH58" s="60"/>
      <c r="EI58" s="60"/>
      <c r="EJ58" s="60"/>
      <c r="EK58" s="60"/>
      <c r="EL58" s="60">
        <f>(EL55/EL56)*100</f>
        <v>49.569637350587819</v>
      </c>
      <c r="EM58" s="60">
        <f>(EM55/EM56)*100</f>
        <v>8.1797824139808242</v>
      </c>
      <c r="EN58" s="60">
        <f>(EN55/EN56)*100</f>
        <v>8.1797824139808242</v>
      </c>
      <c r="EO58" s="60">
        <f>(EO55/EO56)*100</f>
        <v>8.1797824139808242</v>
      </c>
      <c r="EP58" s="60">
        <f>(EP55/EP56)*100</f>
        <v>8.1797824139808242</v>
      </c>
      <c r="EQ58" s="60"/>
      <c r="ER58" s="60"/>
      <c r="ES58" s="60"/>
      <c r="ET58" s="60"/>
      <c r="EU58" s="60"/>
      <c r="EV58" s="60"/>
      <c r="EW58" s="60"/>
      <c r="EX58" s="60"/>
      <c r="EY58" s="60"/>
      <c r="EZ58" s="60"/>
      <c r="FA58" s="60"/>
      <c r="FB58" s="60"/>
      <c r="FC58" s="60"/>
      <c r="FD58" s="60"/>
      <c r="FE58" s="60"/>
      <c r="FF58" s="60">
        <f>(FF55/FF56)*100</f>
        <v>75.710463960695606</v>
      </c>
      <c r="FG58" s="60">
        <f>(FG55/FG56)*100</f>
        <v>36.564025591741917</v>
      </c>
      <c r="FH58" s="60">
        <f>(FH55/FH56)*100</f>
        <v>36.564025591741917</v>
      </c>
      <c r="FI58" s="60">
        <f>(FI55/FI56)*100</f>
        <v>36.564025591741917</v>
      </c>
      <c r="FJ58" s="60">
        <f>(FJ55/FJ56)*100</f>
        <v>36.564025591741917</v>
      </c>
      <c r="FK58" s="60"/>
      <c r="FL58" s="60"/>
      <c r="FM58" s="60"/>
      <c r="FN58" s="60"/>
      <c r="FO58" s="60"/>
      <c r="FP58" s="60"/>
      <c r="FQ58" s="60"/>
      <c r="FR58" s="60">
        <f>(FR55/FR56)*100</f>
        <v>81.025150837689708</v>
      </c>
      <c r="FS58" s="60">
        <f>(FS55/FS56)*100</f>
        <v>27.902425342796633</v>
      </c>
      <c r="FT58" s="60">
        <f>(FT55/FT56)*100</f>
        <v>27.902425342796633</v>
      </c>
      <c r="FU58" s="60">
        <f>(FU55/FU56)*100</f>
        <v>27.902425342796633</v>
      </c>
      <c r="FV58" s="60">
        <f>(FV55/FV56)*100</f>
        <v>27.902425342796633</v>
      </c>
      <c r="FW58" s="60"/>
      <c r="FX58" s="60"/>
      <c r="FY58" s="60"/>
      <c r="FZ58" s="60"/>
      <c r="GA58" s="60"/>
      <c r="GB58" s="60"/>
      <c r="GC58" s="60"/>
      <c r="GD58" s="60"/>
      <c r="GE58" s="60"/>
      <c r="GF58" s="60"/>
      <c r="GG58" s="60"/>
      <c r="GH58" s="60"/>
      <c r="GI58" s="60"/>
      <c r="GJ58" s="60"/>
      <c r="GK58" s="60"/>
      <c r="GL58" s="60"/>
      <c r="GM58" s="60"/>
      <c r="GN58" s="60"/>
      <c r="GO58" s="60"/>
      <c r="GP58" s="60"/>
      <c r="GQ58" s="60"/>
      <c r="GR58" s="60"/>
      <c r="GS58" s="60"/>
      <c r="GT58" s="60"/>
      <c r="GU58" s="60">
        <f>(GU55/GU56)*100</f>
        <v>96.102859060994589</v>
      </c>
      <c r="GV58" s="60">
        <f>(GV55/GV56)*100</f>
        <v>82.014628075933189</v>
      </c>
      <c r="GW58" s="60">
        <f>(GW55/GW56)*100</f>
        <v>82.014628075933189</v>
      </c>
      <c r="GX58" s="60">
        <f>(GX55/GX56)*100</f>
        <v>82.014628075933189</v>
      </c>
      <c r="GY58" s="60">
        <f>(GY55/GY56)*100</f>
        <v>82.014628075933189</v>
      </c>
      <c r="GZ58" s="60"/>
      <c r="HA58" s="60"/>
      <c r="HB58" s="60"/>
      <c r="HC58" s="60"/>
      <c r="HD58" s="60"/>
      <c r="HE58" s="60"/>
      <c r="HF58" s="60"/>
      <c r="HG58" s="60">
        <f>(HG55/HG56)*100</f>
        <v>86.037279501618698</v>
      </c>
      <c r="HH58" s="60">
        <f>(HH55/HH56)*100</f>
        <v>53.259190166056946</v>
      </c>
      <c r="HI58" s="60">
        <f>(HI55/HI56)*100</f>
        <v>53.259190166056946</v>
      </c>
      <c r="HJ58" s="60">
        <f>(HJ55/HJ56)*100</f>
        <v>53.259190166056946</v>
      </c>
      <c r="HK58" s="60">
        <f>(HK55/HK56)*100</f>
        <v>53.259190166056946</v>
      </c>
      <c r="HL58" s="60"/>
      <c r="HM58" s="60"/>
      <c r="HN58" s="60"/>
      <c r="HO58" s="60"/>
      <c r="HP58" s="60"/>
      <c r="HQ58" s="60"/>
      <c r="HR58" s="60"/>
      <c r="HS58" s="60">
        <f>(HS55/HS56)*100</f>
        <v>92.066340107561643</v>
      </c>
      <c r="HT58" s="60">
        <f>(HT55/HT56)*100</f>
        <v>16.898713425899665</v>
      </c>
      <c r="HU58" s="60">
        <f>(HU55/HU56)*100</f>
        <v>16.898713425899665</v>
      </c>
      <c r="HV58" s="60">
        <f>(HV55/HV56)*100</f>
        <v>16.898713425899665</v>
      </c>
      <c r="HW58" s="60">
        <f>(HW55/HW56)*100</f>
        <v>16.898713425899665</v>
      </c>
      <c r="HX58" s="60"/>
      <c r="HY58" s="60"/>
      <c r="HZ58" s="60"/>
      <c r="IA58" s="60"/>
      <c r="IB58" s="60"/>
      <c r="IC58" s="60"/>
      <c r="ID58" s="60"/>
      <c r="IE58" s="60">
        <f>(IE55/IE56)*100</f>
        <v>94.30536296872971</v>
      </c>
      <c r="IF58" s="60">
        <f>(IF55/IF56)*100</f>
        <v>22.492296725175468</v>
      </c>
      <c r="IG58" s="60">
        <f>(IG55/IG56)*100</f>
        <v>22.492296725175468</v>
      </c>
      <c r="IH58" s="60">
        <f>(IH55/IH56)*100</f>
        <v>22.492296725175468</v>
      </c>
      <c r="II58" s="60">
        <f>(II55/II56)*100</f>
        <v>22.492296725175468</v>
      </c>
      <c r="IJ58" s="60"/>
      <c r="IK58" s="60"/>
      <c r="IL58" s="60"/>
      <c r="IM58" s="60"/>
      <c r="IN58" s="60"/>
      <c r="IO58" s="60"/>
      <c r="IP58" s="60"/>
      <c r="IQ58" s="60">
        <f>(IQ55/IQ56)*100</f>
        <v>94.459416581424961</v>
      </c>
      <c r="IR58" s="60">
        <f>(IR55/IR56)*100</f>
        <v>23.002905343578366</v>
      </c>
      <c r="IS58" s="60">
        <f>(IS55/IS56)*100</f>
        <v>23.002905343578366</v>
      </c>
      <c r="IT58" s="60">
        <f>(IT55/IT56)*100</f>
        <v>23.002905343578366</v>
      </c>
      <c r="IU58" s="60">
        <f>(IU55/IU56)*100</f>
        <v>23.002905343578366</v>
      </c>
      <c r="IV58" s="60"/>
      <c r="IW58" s="60"/>
      <c r="IX58" s="60"/>
      <c r="IY58" s="60"/>
      <c r="IZ58" s="60"/>
      <c r="JA58" s="60"/>
      <c r="JB58" s="60"/>
      <c r="JC58" s="60">
        <f>(JC55/JC56)*100</f>
        <v>93.015056967088199</v>
      </c>
      <c r="JD58" s="60">
        <f>(JD55/JD56)*100</f>
        <v>18.920056130362006</v>
      </c>
      <c r="JE58" s="60">
        <f>(JE55/JE56)*100</f>
        <v>18.920056130362006</v>
      </c>
      <c r="JF58" s="60" t="e">
        <f>(JF55/JF56)*100</f>
        <v>#VALUE!</v>
      </c>
      <c r="JG58" s="60" t="e">
        <f>(JG55/JG56)*100</f>
        <v>#VALUE!</v>
      </c>
      <c r="JH58" s="60"/>
      <c r="JI58" s="60"/>
      <c r="JJ58" s="60"/>
      <c r="JK58" s="60"/>
      <c r="JL58" s="60"/>
      <c r="JM58" s="60"/>
      <c r="JN58" s="60"/>
      <c r="JO58" s="60">
        <f>(JO55/JO56)*100</f>
        <v>93.698844321061401</v>
      </c>
      <c r="JP58" s="60">
        <f>(JP55/JP56)*100</f>
        <v>20.67111745461207</v>
      </c>
      <c r="JQ58" s="60">
        <f>(JQ55/JQ56)*100</f>
        <v>20.67111745461207</v>
      </c>
      <c r="JR58" s="60">
        <f>(JR55/JR56)*100</f>
        <v>20.67111745461207</v>
      </c>
      <c r="JS58" s="60">
        <f>(JS55/JS56)*100</f>
        <v>20.67111745461207</v>
      </c>
      <c r="JT58" s="60"/>
      <c r="JU58" s="60"/>
      <c r="JV58" s="60"/>
      <c r="JW58" s="60"/>
    </row>
    <row r="59" spans="1:283" s="61" customFormat="1" x14ac:dyDescent="0.2">
      <c r="A59" s="58"/>
      <c r="B59" s="58"/>
      <c r="C59" s="58" t="s">
        <v>87</v>
      </c>
      <c r="D59" s="58" t="s">
        <v>153</v>
      </c>
      <c r="E59" s="58" t="s">
        <v>97</v>
      </c>
      <c r="F59" s="58" t="s">
        <v>51</v>
      </c>
      <c r="G59" s="59">
        <v>42564.690277777801</v>
      </c>
      <c r="H59" s="60">
        <v>4.2685833333333303</v>
      </c>
      <c r="I59" s="60">
        <v>21583.263543563899</v>
      </c>
      <c r="J59" s="60">
        <v>1.1127233372046101E-2</v>
      </c>
      <c r="K59" s="61">
        <f t="shared" si="1"/>
        <v>1.6193909855339256E-3</v>
      </c>
      <c r="L59" s="60">
        <v>4.9230166666666699</v>
      </c>
      <c r="M59" s="60">
        <v>1939679.2375888799</v>
      </c>
      <c r="N59" s="60">
        <v>5.9904500000000001</v>
      </c>
      <c r="O59" s="60">
        <v>245059.98565549799</v>
      </c>
      <c r="P59" s="60">
        <v>0.110858151730975</v>
      </c>
      <c r="Q59" s="61">
        <f t="shared" si="2"/>
        <v>13.666765558617316</v>
      </c>
      <c r="R59" s="60"/>
      <c r="S59" s="60" t="s">
        <v>51</v>
      </c>
      <c r="T59" s="60">
        <v>8.1805500000000002</v>
      </c>
      <c r="U59" s="60">
        <v>2210572.5364265302</v>
      </c>
      <c r="V59" s="60">
        <v>8.2333666666666705</v>
      </c>
      <c r="W59" s="60">
        <v>367590.26120152202</v>
      </c>
      <c r="X59" s="60">
        <v>0.166287355490151</v>
      </c>
      <c r="Y59" s="61">
        <f t="shared" si="3"/>
        <v>16.627116694626846</v>
      </c>
      <c r="Z59" s="60"/>
      <c r="AA59" s="60" t="s">
        <v>51</v>
      </c>
      <c r="AB59" s="60">
        <v>8.1805500000000002</v>
      </c>
      <c r="AC59" s="60">
        <v>2210572.5364265302</v>
      </c>
      <c r="AD59" s="60">
        <v>9.67835</v>
      </c>
      <c r="AE59" s="60">
        <v>335497.69208742201</v>
      </c>
      <c r="AF59" s="60">
        <v>0.151769592066753</v>
      </c>
      <c r="AG59" s="61">
        <f t="shared" si="4"/>
        <v>15.078986143391928</v>
      </c>
      <c r="AH59" s="60"/>
      <c r="AI59" s="60" t="s">
        <v>51</v>
      </c>
      <c r="AJ59" s="60">
        <v>8.1805500000000002</v>
      </c>
      <c r="AK59" s="60">
        <v>2210572.5364265302</v>
      </c>
      <c r="AL59" s="60">
        <v>11.369716666666699</v>
      </c>
      <c r="AM59" s="60">
        <v>2621126.1388799301</v>
      </c>
      <c r="AN59" s="60">
        <v>0.99556199033654003</v>
      </c>
      <c r="AO59" s="61">
        <f t="shared" si="5"/>
        <v>100.08223677722437</v>
      </c>
      <c r="AP59" s="60"/>
      <c r="AQ59" s="60" t="s">
        <v>51</v>
      </c>
      <c r="AR59" s="60">
        <v>11.369716666666699</v>
      </c>
      <c r="AS59" s="60">
        <v>2632810.5776656698</v>
      </c>
      <c r="AT59" s="60">
        <v>9.8896333333333306</v>
      </c>
      <c r="AU59" s="60">
        <v>225633.69530622999</v>
      </c>
      <c r="AV59" s="60">
        <v>8.5700694619011697E-2</v>
      </c>
      <c r="AW59" s="61">
        <f t="shared" si="6"/>
        <v>8.7222762858825789</v>
      </c>
      <c r="AX59" s="60"/>
      <c r="AY59" s="60"/>
      <c r="AZ59" s="60" t="s">
        <v>51</v>
      </c>
      <c r="BA59" s="60">
        <v>11.369716666666699</v>
      </c>
      <c r="BB59" s="60">
        <v>2632810.5776656698</v>
      </c>
      <c r="BC59" s="60">
        <v>4.9420833333333301</v>
      </c>
      <c r="BD59" s="60">
        <v>69647.501215747601</v>
      </c>
      <c r="BE59" s="60">
        <v>3.5906710690125798E-2</v>
      </c>
      <c r="BF59" s="60">
        <v>46.306586848503898</v>
      </c>
      <c r="BG59" s="60">
        <f t="shared" si="7"/>
        <v>338.82623251195065</v>
      </c>
      <c r="BH59" s="60">
        <f t="shared" si="8"/>
        <v>338.82623251195065</v>
      </c>
      <c r="BI59" s="60">
        <f>IF(BH59&lt;184.86,"&lt;LOQ",IF(BH59&lt;58.1085,"&lt;MDL",BH59))</f>
        <v>338.82623251195065</v>
      </c>
      <c r="BJ59" s="60">
        <f>IF(BI59="&lt;MDL","&lt;MDL",IF(BI59="&lt;LOQ","&lt;LOQ",(BI59*0.25)))</f>
        <v>84.706558127987662</v>
      </c>
      <c r="BK59" s="60"/>
      <c r="BL59" s="60" t="s">
        <v>51</v>
      </c>
      <c r="BM59" s="60">
        <v>4.9230166666666699</v>
      </c>
      <c r="BN59" s="60">
        <v>1939679.2375888799</v>
      </c>
      <c r="BO59" s="60">
        <v>5.6219333333333301</v>
      </c>
      <c r="BP59" s="60">
        <v>90934.329840592807</v>
      </c>
      <c r="BQ59" s="60">
        <v>4.6881117289077602E-2</v>
      </c>
      <c r="BR59" s="60">
        <v>84.800136438268595</v>
      </c>
      <c r="BS59" s="60">
        <f t="shared" si="9"/>
        <v>620.48431338459227</v>
      </c>
      <c r="BT59" s="60">
        <f t="shared" si="10"/>
        <v>620.48431338459227</v>
      </c>
      <c r="BU59" s="60">
        <f>IF(BT59&lt;16.03,"&lt;LOQ",IF(BT59&lt;5.038,"&lt;MDL",BT59))</f>
        <v>620.48431338459227</v>
      </c>
      <c r="BV59" s="60">
        <f>IF(BU59="&lt;MDL","&lt;MDL",IF(BU59="&lt;LOQ","&lt;LOQ",(BU59*0.25)))</f>
        <v>155.12107834614807</v>
      </c>
      <c r="BW59" s="60"/>
      <c r="BX59" s="60" t="s">
        <v>51</v>
      </c>
      <c r="BY59" s="60">
        <v>4.9230166666666699</v>
      </c>
      <c r="BZ59" s="60">
        <v>1939679.2375888799</v>
      </c>
      <c r="CA59" s="60">
        <v>5.7172333333333301</v>
      </c>
      <c r="CB59" s="60">
        <v>39621.379153048598</v>
      </c>
      <c r="CC59" s="60">
        <v>2.04267687075416E-2</v>
      </c>
      <c r="CD59" s="60">
        <v>42.2177737908113</v>
      </c>
      <c r="CE59" s="60">
        <f t="shared" si="11"/>
        <v>308.9083046733885</v>
      </c>
      <c r="CF59" s="60">
        <f t="shared" si="12"/>
        <v>308.9083046733885</v>
      </c>
      <c r="CG59" s="60">
        <f>IF(CF59&lt;265.875,"&lt;LOQ",IF(CF59&lt;83.56,"&lt;MDL",CF59))</f>
        <v>308.9083046733885</v>
      </c>
      <c r="CH59" s="60">
        <f>IF(CG59="&lt;MDL","&lt;MDL",IF(CG59="&lt;LOQ","&lt;LOQ",(CG59*0.25)))</f>
        <v>77.227076168347125</v>
      </c>
      <c r="CI59" s="60"/>
      <c r="CJ59" s="60" t="s">
        <v>51</v>
      </c>
      <c r="CK59" s="60">
        <v>4.9230166666666699</v>
      </c>
      <c r="CL59" s="60">
        <v>1939679.2375888799</v>
      </c>
      <c r="CM59" s="60">
        <v>6.5305166666666699</v>
      </c>
      <c r="CN59" s="60">
        <v>89724.413305970695</v>
      </c>
      <c r="CO59" s="60">
        <v>7.22211424922274E-2</v>
      </c>
      <c r="CP59" s="60">
        <v>54.297752871180698</v>
      </c>
      <c r="CQ59" s="60">
        <f t="shared" si="13"/>
        <v>397.29775591960964</v>
      </c>
      <c r="CR59" s="60">
        <f t="shared" si="14"/>
        <v>397.29775591960964</v>
      </c>
      <c r="CS59" s="60">
        <f>IF(CR59&lt;11.93,"&lt;LOQ",IF(CR59&lt;3.75,"&lt;MDL",CR59))</f>
        <v>397.29775591960964</v>
      </c>
      <c r="CT59" s="60">
        <f>IF(CS59="&lt;MDL","&lt;MDL",IF(CS59="&lt;LOQ","&lt;LOQ",(CS59*0.25)))</f>
        <v>99.324438979902411</v>
      </c>
      <c r="CU59" s="60"/>
      <c r="CV59" s="60" t="s">
        <v>51</v>
      </c>
      <c r="CW59" s="60">
        <v>6.6703000000000001</v>
      </c>
      <c r="CX59" s="60">
        <v>1242356.6037552899</v>
      </c>
      <c r="CY59" s="60">
        <v>6.7020666666666697</v>
      </c>
      <c r="CZ59" s="60">
        <v>65144.809814609704</v>
      </c>
      <c r="DA59" s="60">
        <v>5.2436482099982702E-2</v>
      </c>
      <c r="DB59" s="60">
        <v>59.009667207666098</v>
      </c>
      <c r="DC59" s="60">
        <f t="shared" si="15"/>
        <v>431.77492841719743</v>
      </c>
      <c r="DD59" s="60">
        <f t="shared" si="16"/>
        <v>431.77492841719743</v>
      </c>
      <c r="DE59" s="60">
        <f>IF(DD59&lt;125.128,"&lt;LOQ",IF(DD59&lt;7.897,"&lt;MDL",DD59))</f>
        <v>431.77492841719743</v>
      </c>
      <c r="DF59" s="60">
        <f>IF(DE59="&lt;MDL","&lt;MDL",IF(DE59="&lt;LOQ","&lt;LOQ",(DE59*0.25)))</f>
        <v>107.94373210429936</v>
      </c>
      <c r="DG59" s="60"/>
      <c r="DH59" s="60" t="s">
        <v>51</v>
      </c>
      <c r="DI59" s="60">
        <v>6.6703000000000001</v>
      </c>
      <c r="DJ59" s="60">
        <v>1242356.6037552899</v>
      </c>
      <c r="DK59" s="60">
        <v>7.2294166666666699</v>
      </c>
      <c r="DL59" s="60">
        <v>88205.185828649701</v>
      </c>
      <c r="DM59" s="60">
        <v>7.0998283071084703E-2</v>
      </c>
      <c r="DN59" s="60">
        <v>65.0133485146455</v>
      </c>
      <c r="DO59" s="60">
        <f t="shared" si="17"/>
        <v>391.00795230272826</v>
      </c>
      <c r="DP59" s="60">
        <f t="shared" si="18"/>
        <v>391.00795230272826</v>
      </c>
      <c r="DQ59" s="60">
        <f>IF(DP59&lt;59.59,"&lt;LOQ",IF(DP59&lt;18.73,"&lt;MDL",DP59))</f>
        <v>391.00795230272826</v>
      </c>
      <c r="DR59" s="60">
        <f>IF(DQ59="&lt;MDL","&lt;MDL",IF(DQ59="&lt;LOQ","&lt;LOQ",(DQ59*0.25)))</f>
        <v>97.751988075682064</v>
      </c>
      <c r="DS59" s="60"/>
      <c r="DT59" s="60" t="s">
        <v>51</v>
      </c>
      <c r="DU59" s="60">
        <v>6.6703000000000001</v>
      </c>
      <c r="DV59" s="60">
        <v>1242356.6037552899</v>
      </c>
      <c r="DW59" s="60">
        <v>8.2031833333333299</v>
      </c>
      <c r="DX59" s="60">
        <v>493667.33683542197</v>
      </c>
      <c r="DY59" s="60">
        <v>0.223321030502556</v>
      </c>
      <c r="DZ59" s="60">
        <v>254.60717176588901</v>
      </c>
      <c r="EA59" s="60">
        <f t="shared" si="19"/>
        <v>1531.2767477488558</v>
      </c>
      <c r="EB59" s="60">
        <f t="shared" si="20"/>
        <v>1531.2767477488558</v>
      </c>
      <c r="EC59" s="60">
        <f>IF(EB59&lt;16.09,"&lt;LOQ",IF(EB59&lt;5.06,"&lt;MDL",EB59))</f>
        <v>1531.2767477488558</v>
      </c>
      <c r="ED59" s="60">
        <f>IF(EC59="&lt;MDL","&lt;MDL",IF(EC59="&lt;LOQ","&lt;LOQ",(EC59*0.25)))</f>
        <v>382.81918693721394</v>
      </c>
      <c r="EE59" s="60"/>
      <c r="EF59" s="60" t="s">
        <v>51</v>
      </c>
      <c r="EG59" s="60">
        <v>8.1805500000000002</v>
      </c>
      <c r="EH59" s="60">
        <v>2210572.5364265302</v>
      </c>
      <c r="EI59" s="60">
        <v>8.2522333333333293</v>
      </c>
      <c r="EJ59" s="60">
        <v>26623.032231054502</v>
      </c>
      <c r="EK59" s="60">
        <v>1.20435008543495E-2</v>
      </c>
      <c r="EL59" s="60">
        <v>16.090658838639399</v>
      </c>
      <c r="EM59" s="60">
        <f t="shared" si="21"/>
        <v>96.773596614253591</v>
      </c>
      <c r="EN59" s="60">
        <f t="shared" si="22"/>
        <v>96.773596614253591</v>
      </c>
      <c r="EO59" s="60">
        <f>IF(EN59&lt;56.77,"&lt;LOQ",IF(EN59&lt;17.84,"&lt;MDL",EN59))</f>
        <v>96.773596614253591</v>
      </c>
      <c r="EP59" s="60">
        <f>IF(EO59="&lt;MDL","&lt;MDL",IF(EO59="&lt;LOQ","&lt;LOQ",(EO59*0.25)))</f>
        <v>24.193399153563398</v>
      </c>
      <c r="EQ59" s="60"/>
      <c r="ER59" s="60" t="s">
        <v>51</v>
      </c>
      <c r="ES59" s="60">
        <v>8.1805500000000002</v>
      </c>
      <c r="ET59" s="60">
        <v>2210572.5364265302</v>
      </c>
      <c r="EU59" s="60">
        <v>8.7615666666666705</v>
      </c>
      <c r="EV59" s="60">
        <v>46158.664950646998</v>
      </c>
      <c r="EW59" s="60">
        <v>2.0880864206005299E-2</v>
      </c>
      <c r="EX59" s="60">
        <v>0</v>
      </c>
      <c r="EY59" s="60">
        <v>0</v>
      </c>
      <c r="EZ59" s="60" t="s">
        <v>51</v>
      </c>
      <c r="FA59" s="60">
        <v>8.1805500000000002</v>
      </c>
      <c r="FB59" s="60">
        <v>2210572.5364265302</v>
      </c>
      <c r="FC59" s="60">
        <v>9.4406666666666705</v>
      </c>
      <c r="FD59" s="60">
        <v>114029.473321531</v>
      </c>
      <c r="FE59" s="60">
        <v>4.3310929502050503E-2</v>
      </c>
      <c r="FF59" s="60">
        <v>54.226091382247098</v>
      </c>
      <c r="FG59" s="60">
        <f t="shared" si="23"/>
        <v>359.61364289740811</v>
      </c>
      <c r="FH59" s="60">
        <f t="shared" si="24"/>
        <v>359.61364289740811</v>
      </c>
      <c r="FI59" s="60">
        <f>IF(FH59&lt;12.39,"&lt;LOQ",IF(FH59&lt;3.9,"&lt;MDL",FH59))</f>
        <v>359.61364289740811</v>
      </c>
      <c r="FJ59" s="60">
        <f>IF(FI59="&lt;MDL","&lt;MDL",IF(FI59="&lt;LOQ","&lt;LOQ",(FI59*0.25)))</f>
        <v>89.903410724352028</v>
      </c>
      <c r="FK59" s="60"/>
      <c r="FL59" s="60" t="s">
        <v>51</v>
      </c>
      <c r="FM59" s="60">
        <v>11.369716666666699</v>
      </c>
      <c r="FN59" s="60">
        <v>2632810.5776656698</v>
      </c>
      <c r="FO59" s="60">
        <v>9.7009833333333297</v>
      </c>
      <c r="FP59" s="60">
        <v>204689.86020895501</v>
      </c>
      <c r="FQ59" s="60">
        <v>7.7745760346511206E-2</v>
      </c>
      <c r="FR59" s="60">
        <v>93.011923596917995</v>
      </c>
      <c r="FS59" s="60">
        <f t="shared" si="25"/>
        <v>559.39899445690037</v>
      </c>
      <c r="FT59" s="60">
        <f t="shared" si="26"/>
        <v>559.39899445690037</v>
      </c>
      <c r="FU59" s="60">
        <f>IF(FT59&lt;17.42,"&lt;LOQ",IF(FT59&lt;5.48,"&lt;MDL",FT59))</f>
        <v>559.39899445690037</v>
      </c>
      <c r="FV59" s="60">
        <f>IF(FU59="&lt;MDL","&lt;MDL",IF(FU59="&lt;LOQ","&lt;LOQ",(FU59*0.25)))</f>
        <v>139.84974861422509</v>
      </c>
      <c r="FW59" s="60"/>
      <c r="FX59" s="60" t="s">
        <v>51</v>
      </c>
      <c r="FY59" s="60">
        <v>11.369716666666699</v>
      </c>
      <c r="FZ59" s="60">
        <v>2632810.5776656698</v>
      </c>
      <c r="GA59" s="60">
        <v>9.9537666666666702</v>
      </c>
      <c r="GB59" s="60">
        <v>159186.25873457699</v>
      </c>
      <c r="GC59" s="60">
        <v>7.2011325623318898E-2</v>
      </c>
      <c r="GD59" s="60">
        <v>376593.83768241899</v>
      </c>
      <c r="GE59" s="60">
        <v>376593.83768241899</v>
      </c>
      <c r="GF59" s="60"/>
      <c r="GG59" s="60" t="s">
        <v>51</v>
      </c>
      <c r="GH59" s="60">
        <v>8.1805500000000002</v>
      </c>
      <c r="GI59" s="60">
        <v>2210572.5364265302</v>
      </c>
      <c r="GJ59" s="60" t="s">
        <v>51</v>
      </c>
      <c r="GK59" s="60" t="s">
        <v>51</v>
      </c>
      <c r="GL59" s="60" t="s">
        <v>51</v>
      </c>
      <c r="GM59" s="60" t="s">
        <v>51</v>
      </c>
      <c r="GN59" s="60" t="s">
        <v>51</v>
      </c>
      <c r="GO59" s="60" t="s">
        <v>51</v>
      </c>
      <c r="GP59" s="60">
        <v>8.1805500000000002</v>
      </c>
      <c r="GQ59" s="60">
        <v>2210572.5364265302</v>
      </c>
      <c r="GR59" s="60">
        <v>11.3931</v>
      </c>
      <c r="GS59" s="60">
        <v>75482.234620744901</v>
      </c>
      <c r="GT59" s="60">
        <v>2.86698311154879E-2</v>
      </c>
      <c r="GU59" s="60">
        <v>33.6942065108896</v>
      </c>
      <c r="GV59" s="60">
        <f t="shared" si="27"/>
        <v>223.45140575419543</v>
      </c>
      <c r="GW59" s="60">
        <f t="shared" si="28"/>
        <v>223.45140575419543</v>
      </c>
      <c r="GX59" s="60">
        <f>IF(GW59&lt;13.381,"&lt;LOQ",IF(GW59&lt;4.21,"&lt;MDL",GW59))</f>
        <v>223.45140575419543</v>
      </c>
      <c r="GY59" s="60">
        <f>IF(GX59="&lt;MDL","&lt;MDL",IF(GX59="&lt;LOQ","&lt;LOQ",(GX59*0.25)))</f>
        <v>55.862851438548859</v>
      </c>
      <c r="GZ59" s="60"/>
      <c r="HA59" s="60" t="s">
        <v>51</v>
      </c>
      <c r="HB59" s="60">
        <v>11.369716666666699</v>
      </c>
      <c r="HC59" s="60">
        <v>2632810.5776656698</v>
      </c>
      <c r="HD59" s="60">
        <v>11.3931</v>
      </c>
      <c r="HE59" s="60">
        <v>54417.687221968197</v>
      </c>
      <c r="HF59" s="60">
        <v>2.0669047626744399E-2</v>
      </c>
      <c r="HG59" s="60">
        <v>25.100079300425399</v>
      </c>
      <c r="HH59" s="60">
        <f t="shared" si="29"/>
        <v>166.45734044543187</v>
      </c>
      <c r="HI59" s="60">
        <f t="shared" si="30"/>
        <v>166.45734044543187</v>
      </c>
      <c r="HJ59" s="60">
        <f>IF(HI59&lt;19.57,"&lt;LOQ",IF(HI59&lt;6.15,"&lt;MDL",HI59))</f>
        <v>166.45734044543187</v>
      </c>
      <c r="HK59" s="60">
        <f>IF(HJ59="&lt;MDL","&lt;MDL",IF(HJ59="&lt;LOQ","&lt;LOQ",(HJ59*0.25)))</f>
        <v>41.614335111357967</v>
      </c>
      <c r="HL59" s="60"/>
      <c r="HM59" s="60" t="s">
        <v>51</v>
      </c>
      <c r="HN59" s="60">
        <v>11.369716666666699</v>
      </c>
      <c r="HO59" s="60">
        <v>2632810.5776656698</v>
      </c>
      <c r="HP59" s="60">
        <v>13.233549999999999</v>
      </c>
      <c r="HQ59" s="60">
        <v>18516.654928760199</v>
      </c>
      <c r="HR59" s="60">
        <v>7.0557709867702196E-3</v>
      </c>
      <c r="HS59" s="60">
        <v>4.6599294604287103</v>
      </c>
      <c r="HT59" s="60">
        <f t="shared" si="31"/>
        <v>53.425611706098195</v>
      </c>
      <c r="HU59" s="60">
        <f t="shared" si="32"/>
        <v>53.425611706098195</v>
      </c>
      <c r="HV59" s="60">
        <f>IF(HU59&lt;26.06,"&lt;LOQ",IF(HU59&lt;8.19,"&lt;MDL",HU59))</f>
        <v>53.425611706098195</v>
      </c>
      <c r="HW59" s="60">
        <f>IF(HV59="&lt;MDL","&lt;MDL",IF(HV59="&lt;LOQ","&lt;LOQ",(HV59*0.25)))</f>
        <v>13.356402926524549</v>
      </c>
      <c r="HX59" s="60"/>
      <c r="HY59" s="60" t="s">
        <v>51</v>
      </c>
      <c r="HZ59" s="60">
        <v>13.9216333333333</v>
      </c>
      <c r="IA59" s="60">
        <v>2624327.65511799</v>
      </c>
      <c r="IB59" s="60">
        <v>13.7112</v>
      </c>
      <c r="IC59" s="60">
        <v>25271.519863900201</v>
      </c>
      <c r="ID59" s="60">
        <v>9.6297121339309396E-3</v>
      </c>
      <c r="IE59" s="60">
        <v>16.5412321853177</v>
      </c>
      <c r="IF59" s="60">
        <f t="shared" si="33"/>
        <v>189.64352473092919</v>
      </c>
      <c r="IG59" s="60">
        <f t="shared" si="34"/>
        <v>189.64352473092919</v>
      </c>
      <c r="IH59" s="60">
        <f>IF(IG59&lt;18.87,"&lt;LOQ",IF(IG59&lt;5.93,"&lt;MDL",IG59))</f>
        <v>189.64352473092919</v>
      </c>
      <c r="II59" s="60">
        <f>IF(IH59="&lt;MDL","&lt;MDL",IF(IH59="&lt;LOQ","&lt;LOQ",(IH59*0.25)))</f>
        <v>47.410881182732297</v>
      </c>
      <c r="IJ59" s="60"/>
      <c r="IK59" s="60" t="s">
        <v>51</v>
      </c>
      <c r="IL59" s="60">
        <v>13.9216333333333</v>
      </c>
      <c r="IM59" s="60">
        <v>2624327.65511799</v>
      </c>
      <c r="IN59" s="60">
        <v>15.638500000000001</v>
      </c>
      <c r="IO59" s="60">
        <v>7183.6240353072799</v>
      </c>
      <c r="IP59" s="60">
        <v>2.7373197936232199E-3</v>
      </c>
      <c r="IQ59" s="60">
        <v>3.6634859032453901</v>
      </c>
      <c r="IR59" s="60">
        <f t="shared" si="35"/>
        <v>42.001488867933674</v>
      </c>
      <c r="IS59" s="60">
        <f t="shared" si="36"/>
        <v>42.001488867933674</v>
      </c>
      <c r="IT59" s="60">
        <f>IF(IS59&lt;22.673,"&lt;LOQ",IF(IS59&lt;7.126,"&lt;MDL",IS59))</f>
        <v>42.001488867933674</v>
      </c>
      <c r="IU59" s="60">
        <f>IF(IT59="&lt;MDL","&lt;MDL",IF(IT59="&lt;LOQ","&lt;LOQ",(IT59*0.25)))</f>
        <v>10.500372216983418</v>
      </c>
      <c r="IV59" s="60"/>
      <c r="IW59" s="60" t="s">
        <v>51</v>
      </c>
      <c r="IX59" s="60">
        <v>13.9216333333333</v>
      </c>
      <c r="IY59" s="60">
        <v>2624327.65511799</v>
      </c>
      <c r="IZ59" s="60">
        <v>15.832233333333299</v>
      </c>
      <c r="JA59" s="60">
        <v>3912.0474509586502</v>
      </c>
      <c r="JB59" s="60">
        <v>1.4906856022072301E-3</v>
      </c>
      <c r="JC59" s="60">
        <v>2.5351947039620799</v>
      </c>
      <c r="JD59" s="60">
        <f t="shared" si="37"/>
        <v>29.06574638165743</v>
      </c>
      <c r="JE59" s="60">
        <f t="shared" si="38"/>
        <v>29.06574638165743</v>
      </c>
      <c r="JF59" s="60" t="str">
        <f>IF(JE59&lt;201.126,"&lt;LOQ",IF(JE59&lt;63.21,"&lt;MDL",JE59))</f>
        <v>&lt;LOQ</v>
      </c>
      <c r="JG59" s="60" t="str">
        <f>IF(JF59="&lt;MDL","&lt;MDL",IF(JF59="&lt;LOQ","&lt;LOQ",(JF59*0.25)))</f>
        <v>&lt;LOQ</v>
      </c>
      <c r="JH59" s="60"/>
      <c r="JI59" s="60" t="s">
        <v>51</v>
      </c>
      <c r="JJ59" s="60">
        <v>13.9216333333333</v>
      </c>
      <c r="JK59" s="60">
        <v>2624327.65511799</v>
      </c>
      <c r="JL59" s="60">
        <v>16.059366666666701</v>
      </c>
      <c r="JM59" s="60">
        <v>16458.389987421298</v>
      </c>
      <c r="JN59" s="60">
        <v>6.2714691724274699E-3</v>
      </c>
      <c r="JO59" s="60">
        <v>8.5158460819563793</v>
      </c>
      <c r="JP59" s="60">
        <f t="shared" si="39"/>
        <v>97.633298955912267</v>
      </c>
      <c r="JQ59" s="60">
        <f t="shared" si="40"/>
        <v>97.633298955912267</v>
      </c>
      <c r="JR59" s="60">
        <f>IF(JQ59&lt;25.511,"&lt;LOQ",IF(JQ59&lt;8.018,"&lt;MDL",JQ59))</f>
        <v>97.633298955912267</v>
      </c>
      <c r="JS59" s="60">
        <f>IF(JR59="&lt;MDL","&lt;MDL",IF(JR59="&lt;LOQ","&lt;LOQ",(JR59*0.25)))</f>
        <v>24.408324738978067</v>
      </c>
      <c r="JT59" s="60"/>
      <c r="JU59" s="60" t="s">
        <v>51</v>
      </c>
      <c r="JV59" s="60">
        <v>13.9216333333333</v>
      </c>
      <c r="JW59" s="60">
        <v>2624327.65511799</v>
      </c>
    </row>
    <row r="60" spans="1:283" s="61" customFormat="1" x14ac:dyDescent="0.2">
      <c r="A60" s="58"/>
      <c r="B60" s="58"/>
      <c r="C60" s="58" t="s">
        <v>156</v>
      </c>
      <c r="D60" s="58" t="s">
        <v>58</v>
      </c>
      <c r="E60" s="58" t="s">
        <v>97</v>
      </c>
      <c r="F60" s="58" t="s">
        <v>51</v>
      </c>
      <c r="G60" s="59">
        <v>42564.868750000001</v>
      </c>
      <c r="H60" s="60">
        <v>4.2495500000000002</v>
      </c>
      <c r="I60" s="60">
        <v>68851.932674849406</v>
      </c>
      <c r="J60" s="60">
        <v>5.4713398315943802E-2</v>
      </c>
      <c r="K60" s="61">
        <f t="shared" si="1"/>
        <v>7.9626607134306946E-3</v>
      </c>
      <c r="L60" s="60">
        <v>4.9230499999999999</v>
      </c>
      <c r="M60" s="60">
        <v>1258410.82429686</v>
      </c>
      <c r="N60" s="60">
        <v>5.9968333333333304</v>
      </c>
      <c r="O60" s="60">
        <v>319220.74107393099</v>
      </c>
      <c r="P60" s="60">
        <v>0.21702703829322001</v>
      </c>
      <c r="Q60" s="61">
        <f t="shared" si="2"/>
        <v>26.755431205748231</v>
      </c>
      <c r="R60" s="60"/>
      <c r="S60" s="60" t="s">
        <v>51</v>
      </c>
      <c r="T60" s="60">
        <v>8.1843500000000002</v>
      </c>
      <c r="U60" s="60">
        <v>1470880.0506351599</v>
      </c>
      <c r="V60" s="60">
        <v>8.2409333333333308</v>
      </c>
      <c r="W60" s="60">
        <v>339057.35715482902</v>
      </c>
      <c r="X60" s="60">
        <v>0.23051326109726999</v>
      </c>
      <c r="Y60" s="61">
        <f t="shared" si="3"/>
        <v>23.049081998001377</v>
      </c>
      <c r="Z60" s="60"/>
      <c r="AA60" s="60" t="s">
        <v>51</v>
      </c>
      <c r="AB60" s="60">
        <v>8.1843500000000002</v>
      </c>
      <c r="AC60" s="60">
        <v>1470880.0506351599</v>
      </c>
      <c r="AD60" s="60">
        <v>9.6859333333333293</v>
      </c>
      <c r="AE60" s="60">
        <v>326149.99455419701</v>
      </c>
      <c r="AF60" s="60">
        <v>0.221737995843616</v>
      </c>
      <c r="AG60" s="61">
        <f t="shared" si="4"/>
        <v>22.030659246410643</v>
      </c>
      <c r="AH60" s="60"/>
      <c r="AI60" s="60" t="s">
        <v>51</v>
      </c>
      <c r="AJ60" s="60">
        <v>8.1843500000000002</v>
      </c>
      <c r="AK60" s="60">
        <v>1470880.0506351599</v>
      </c>
      <c r="AL60" s="60">
        <v>11.376416666666699</v>
      </c>
      <c r="AM60" s="60">
        <v>1725005.9171853201</v>
      </c>
      <c r="AN60" s="60">
        <v>0.99475570834620497</v>
      </c>
      <c r="AO60" s="61">
        <f t="shared" si="5"/>
        <v>100.00118255272685</v>
      </c>
      <c r="AP60" s="60"/>
      <c r="AQ60" s="60" t="s">
        <v>51</v>
      </c>
      <c r="AR60" s="60">
        <v>11.376416666666699</v>
      </c>
      <c r="AS60" s="60">
        <v>1734100.0435706701</v>
      </c>
      <c r="AT60" s="60">
        <v>9.8971999999999998</v>
      </c>
      <c r="AU60" s="60">
        <v>275683.10696175898</v>
      </c>
      <c r="AV60" s="60">
        <v>0.15897762530130799</v>
      </c>
      <c r="AW60" s="61">
        <f t="shared" si="6"/>
        <v>16.180111226822117</v>
      </c>
      <c r="AX60" s="60"/>
      <c r="AY60" s="60"/>
      <c r="AZ60" s="60" t="s">
        <v>51</v>
      </c>
      <c r="BA60" s="60">
        <v>11.376416666666699</v>
      </c>
      <c r="BB60" s="60">
        <v>1734100.0435706701</v>
      </c>
      <c r="BC60" s="60">
        <v>4.9421166666666698</v>
      </c>
      <c r="BD60" s="60">
        <v>5986.7414551342499</v>
      </c>
      <c r="BE60" s="60">
        <v>4.7573823584037703E-3</v>
      </c>
      <c r="BF60" s="60">
        <v>5.1995893872462604</v>
      </c>
      <c r="BG60" s="60">
        <f t="shared" si="7"/>
        <v>19.433771585520784</v>
      </c>
      <c r="BH60" s="60">
        <f t="shared" si="8"/>
        <v>19.433771585520784</v>
      </c>
      <c r="BI60" s="60" t="str">
        <f>IF(BH60&lt;184.86,"&lt;LOQ",IF(BH60&lt;58.1085,"&lt;MDL",BH60))</f>
        <v>&lt;LOQ</v>
      </c>
      <c r="BJ60" s="60" t="str">
        <f>IF(BI60="&lt;MDL","&lt;MDL",IF(BI60="&lt;LOQ","&lt;LOQ",(BI60*0.25)))</f>
        <v>&lt;LOQ</v>
      </c>
      <c r="BK60" s="60"/>
      <c r="BL60" s="60" t="s">
        <v>51</v>
      </c>
      <c r="BM60" s="60">
        <v>4.9230499999999999</v>
      </c>
      <c r="BN60" s="60">
        <v>1258410.82429686</v>
      </c>
      <c r="BO60" s="60">
        <v>5.6410166666666699</v>
      </c>
      <c r="BP60" s="60">
        <v>35160.139449061797</v>
      </c>
      <c r="BQ60" s="60">
        <v>2.7940112060548701E-2</v>
      </c>
      <c r="BR60" s="60">
        <v>50.311479797328701</v>
      </c>
      <c r="BS60" s="60">
        <f t="shared" si="9"/>
        <v>188.04211903906676</v>
      </c>
      <c r="BT60" s="60">
        <f t="shared" si="10"/>
        <v>188.04211903906676</v>
      </c>
      <c r="BU60" s="60">
        <f>IF(BT60&lt;16.03,"&lt;LOQ",IF(BT60&lt;5.038,"&lt;MDL",BT60))</f>
        <v>188.04211903906676</v>
      </c>
      <c r="BV60" s="60">
        <f>IF(BU60="&lt;MDL","&lt;MDL",IF(BU60="&lt;LOQ","&lt;LOQ",(BU60*0.25)))</f>
        <v>47.01052975976669</v>
      </c>
      <c r="BW60" s="60"/>
      <c r="BX60" s="60" t="s">
        <v>51</v>
      </c>
      <c r="BY60" s="60">
        <v>4.9230499999999999</v>
      </c>
      <c r="BZ60" s="60">
        <v>1258410.82429686</v>
      </c>
      <c r="CA60" s="60">
        <v>5.7172666666666698</v>
      </c>
      <c r="CB60" s="60">
        <v>1867.7566813275901</v>
      </c>
      <c r="CC60" s="60">
        <v>1.48421854394903E-3</v>
      </c>
      <c r="CD60" s="60">
        <v>2.6074004988814901</v>
      </c>
      <c r="CE60" s="60">
        <f t="shared" si="11"/>
        <v>9.7453129378879417</v>
      </c>
      <c r="CF60" s="60">
        <f t="shared" si="12"/>
        <v>9.7453129378879417</v>
      </c>
      <c r="CG60" s="60" t="str">
        <f>IF(CF60&lt;265.875,"&lt;LOQ",IF(CF60&lt;83.56,"&lt;MDL",CF60))</f>
        <v>&lt;LOQ</v>
      </c>
      <c r="CH60" s="60" t="str">
        <f>IF(CG60="&lt;MDL","&lt;MDL",IF(CG60="&lt;LOQ","&lt;LOQ",(CG60*0.25)))</f>
        <v>&lt;LOQ</v>
      </c>
      <c r="CI60" s="60"/>
      <c r="CJ60" s="60" t="s">
        <v>51</v>
      </c>
      <c r="CK60" s="60">
        <v>4.9230499999999999</v>
      </c>
      <c r="CL60" s="60">
        <v>1258410.82429686</v>
      </c>
      <c r="CM60" s="60">
        <v>6.4288833333333297</v>
      </c>
      <c r="CN60" s="60">
        <v>0</v>
      </c>
      <c r="CO60" s="60">
        <v>0</v>
      </c>
      <c r="CP60" s="60">
        <v>0</v>
      </c>
      <c r="CQ60" s="60">
        <f t="shared" si="13"/>
        <v>0</v>
      </c>
      <c r="CR60" s="60" t="str">
        <f t="shared" si="14"/>
        <v>LOW</v>
      </c>
      <c r="CS60" s="60" t="str">
        <f>IF(CR60&lt;11.93,"&lt;LOQ",IF(CR60&lt;3.75,"&lt;MDL",CR60))</f>
        <v>LOW</v>
      </c>
      <c r="CT60" s="60" t="e">
        <f>IF(CS60="&lt;MDL","&lt;MDL",IF(CS60="&lt;LOQ","&lt;LOQ",(CS60*0.25)))</f>
        <v>#VALUE!</v>
      </c>
      <c r="CU60" s="60"/>
      <c r="CV60" s="60" t="s">
        <v>51</v>
      </c>
      <c r="CW60" s="60">
        <v>6.6766833333333304</v>
      </c>
      <c r="CX60" s="60">
        <v>831500.17482643097</v>
      </c>
      <c r="CY60" s="60">
        <v>6.7020999999999997</v>
      </c>
      <c r="CZ60" s="60">
        <v>1969.86281636537</v>
      </c>
      <c r="DA60" s="60">
        <v>2.3690467855602801E-3</v>
      </c>
      <c r="DB60" s="60">
        <v>2.3454075055641899</v>
      </c>
      <c r="DC60" s="60">
        <f t="shared" si="15"/>
        <v>8.7660986942355628</v>
      </c>
      <c r="DD60" s="60">
        <f t="shared" si="16"/>
        <v>8.7660986942355628</v>
      </c>
      <c r="DE60" s="60" t="str">
        <f>IF(DD60&lt;125.128,"&lt;LOQ",IF(DD60&lt;7.897,"&lt;MDL",DD60))</f>
        <v>&lt;LOQ</v>
      </c>
      <c r="DF60" s="60" t="str">
        <f>IF(DE60="&lt;MDL","&lt;MDL",IF(DE60="&lt;LOQ","&lt;LOQ",(DE60*0.25)))</f>
        <v>&lt;LOQ</v>
      </c>
      <c r="DG60" s="60"/>
      <c r="DH60" s="60" t="s">
        <v>51</v>
      </c>
      <c r="DI60" s="60">
        <v>6.6766833333333304</v>
      </c>
      <c r="DJ60" s="60">
        <v>831500.17482643097</v>
      </c>
      <c r="DK60" s="60">
        <v>7.2675666666666698</v>
      </c>
      <c r="DL60" s="60">
        <v>10818.2342446779</v>
      </c>
      <c r="DM60" s="60">
        <v>1.3010501467346201E-2</v>
      </c>
      <c r="DN60" s="60">
        <v>11.736029224967901</v>
      </c>
      <c r="DO60" s="60">
        <f t="shared" si="17"/>
        <v>50.917555961602076</v>
      </c>
      <c r="DP60" s="60">
        <f t="shared" si="18"/>
        <v>50.917555961602076</v>
      </c>
      <c r="DQ60" s="60" t="str">
        <f>IF(DP60&lt;59.59,"&lt;LOQ",IF(DP60&lt;18.73,"&lt;MDL",DP60))</f>
        <v>&lt;LOQ</v>
      </c>
      <c r="DR60" s="60" t="str">
        <f>IF(DQ60="&lt;MDL","&lt;MDL",IF(DQ60="&lt;LOQ","&lt;LOQ",(DQ60*0.25)))</f>
        <v>&lt;LOQ</v>
      </c>
      <c r="DS60" s="60"/>
      <c r="DT60" s="60" t="s">
        <v>51</v>
      </c>
      <c r="DU60" s="60">
        <v>6.6766833333333304</v>
      </c>
      <c r="DV60" s="60">
        <v>831500.17482643097</v>
      </c>
      <c r="DW60" s="60">
        <v>8.20698333333333</v>
      </c>
      <c r="DX60" s="60">
        <v>21016.882607649601</v>
      </c>
      <c r="DY60" s="60">
        <v>1.4288644814085301E-2</v>
      </c>
      <c r="DZ60" s="60">
        <v>15.7698430623409</v>
      </c>
      <c r="EA60" s="60">
        <f t="shared" si="19"/>
        <v>68.41852991675907</v>
      </c>
      <c r="EB60" s="60">
        <f t="shared" si="20"/>
        <v>68.41852991675907</v>
      </c>
      <c r="EC60" s="60">
        <f>IF(EB60&lt;16.09,"&lt;LOQ",IF(EB60&lt;5.06,"&lt;MDL",EB60))</f>
        <v>68.41852991675907</v>
      </c>
      <c r="ED60" s="60">
        <f>IF(EC60="&lt;MDL","&lt;MDL",IF(EC60="&lt;LOQ","&lt;LOQ",(EC60*0.25)))</f>
        <v>17.104632479189767</v>
      </c>
      <c r="EE60" s="60"/>
      <c r="EF60" s="60" t="s">
        <v>51</v>
      </c>
      <c r="EG60" s="60">
        <v>8.1843500000000002</v>
      </c>
      <c r="EH60" s="60">
        <v>1470880.0506351599</v>
      </c>
      <c r="EI60" s="60">
        <v>8.2635833333333295</v>
      </c>
      <c r="EJ60" s="60">
        <v>8505.5145552096001</v>
      </c>
      <c r="EK60" s="60">
        <v>5.7826024301143603E-3</v>
      </c>
      <c r="EL60" s="60">
        <v>7.4249050369822696</v>
      </c>
      <c r="EM60" s="60">
        <f t="shared" si="21"/>
        <v>32.21345230853921</v>
      </c>
      <c r="EN60" s="60">
        <f t="shared" si="22"/>
        <v>32.21345230853921</v>
      </c>
      <c r="EO60" s="60" t="str">
        <f>IF(EN60&lt;56.77,"&lt;LOQ",IF(EN60&lt;17.84,"&lt;MDL",EN60))</f>
        <v>&lt;LOQ</v>
      </c>
      <c r="EP60" s="60" t="str">
        <f>IF(EO60="&lt;MDL","&lt;MDL",IF(EO60="&lt;LOQ","&lt;LOQ",(EO60*0.25)))</f>
        <v>&lt;LOQ</v>
      </c>
      <c r="EQ60" s="60"/>
      <c r="ER60" s="60" t="s">
        <v>51</v>
      </c>
      <c r="ES60" s="60">
        <v>8.1843500000000002</v>
      </c>
      <c r="ET60" s="60">
        <v>1470880.0506351599</v>
      </c>
      <c r="EU60" s="60">
        <v>8.7653666666666705</v>
      </c>
      <c r="EV60" s="60">
        <v>13256.16171672</v>
      </c>
      <c r="EW60" s="60">
        <v>9.0124015965786196E-3</v>
      </c>
      <c r="EX60" s="60">
        <v>0</v>
      </c>
      <c r="EY60" s="60">
        <v>0</v>
      </c>
      <c r="EZ60" s="60" t="s">
        <v>51</v>
      </c>
      <c r="FA60" s="60">
        <v>8.1843500000000002</v>
      </c>
      <c r="FB60" s="60">
        <v>1470880.0506351599</v>
      </c>
      <c r="FC60" s="60">
        <v>9.4444666666666706</v>
      </c>
      <c r="FD60" s="60">
        <v>26486.4940387811</v>
      </c>
      <c r="FE60" s="60">
        <v>1.52739134843933E-2</v>
      </c>
      <c r="FF60" s="60">
        <v>19.282606399438201</v>
      </c>
      <c r="FG60" s="60">
        <f t="shared" si="23"/>
        <v>87.52623416196603</v>
      </c>
      <c r="FH60" s="60">
        <f t="shared" si="24"/>
        <v>87.52623416196603</v>
      </c>
      <c r="FI60" s="60">
        <f>IF(FH60&lt;12.39,"&lt;LOQ",IF(FH60&lt;3.9,"&lt;MDL",FH60))</f>
        <v>87.52623416196603</v>
      </c>
      <c r="FJ60" s="60">
        <f>IF(FI60="&lt;MDL","&lt;MDL",IF(FI60="&lt;LOQ","&lt;LOQ",(FI60*0.25)))</f>
        <v>21.881558540491508</v>
      </c>
      <c r="FK60" s="60"/>
      <c r="FL60" s="60" t="s">
        <v>51</v>
      </c>
      <c r="FM60" s="60">
        <v>11.376416666666699</v>
      </c>
      <c r="FN60" s="60">
        <v>1734100.0435706701</v>
      </c>
      <c r="FO60" s="60">
        <v>9.7085666666666697</v>
      </c>
      <c r="FP60" s="60">
        <v>38269.923481158599</v>
      </c>
      <c r="FQ60" s="60">
        <v>2.2069040147393901E-2</v>
      </c>
      <c r="FR60" s="60">
        <v>26.606575284060501</v>
      </c>
      <c r="FS60" s="60">
        <f t="shared" si="25"/>
        <v>115.43442505158166</v>
      </c>
      <c r="FT60" s="60">
        <f t="shared" si="26"/>
        <v>115.43442505158166</v>
      </c>
      <c r="FU60" s="60">
        <f>IF(FT60&lt;17.42,"&lt;LOQ",IF(FT60&lt;5.48,"&lt;MDL",FT60))</f>
        <v>115.43442505158166</v>
      </c>
      <c r="FV60" s="60">
        <f>IF(FU60="&lt;MDL","&lt;MDL",IF(FU60="&lt;LOQ","&lt;LOQ",(FU60*0.25)))</f>
        <v>28.858606262895414</v>
      </c>
      <c r="FW60" s="60"/>
      <c r="FX60" s="60" t="s">
        <v>51</v>
      </c>
      <c r="FY60" s="60">
        <v>11.376416666666699</v>
      </c>
      <c r="FZ60" s="60">
        <v>1734100.0435706701</v>
      </c>
      <c r="GA60" s="60">
        <v>9.8971999999999998</v>
      </c>
      <c r="GB60" s="60">
        <v>25951.425144327201</v>
      </c>
      <c r="GC60" s="60">
        <v>1.76434680265878E-2</v>
      </c>
      <c r="GD60" s="60">
        <v>92199.383626123497</v>
      </c>
      <c r="GE60" s="60">
        <v>92199.383626123497</v>
      </c>
      <c r="GF60" s="60"/>
      <c r="GG60" s="60" t="s">
        <v>51</v>
      </c>
      <c r="GH60" s="60">
        <v>8.1843500000000002</v>
      </c>
      <c r="GI60" s="60">
        <v>1470880.0506351599</v>
      </c>
      <c r="GJ60" s="60" t="s">
        <v>51</v>
      </c>
      <c r="GK60" s="60" t="s">
        <v>51</v>
      </c>
      <c r="GL60" s="60" t="s">
        <v>51</v>
      </c>
      <c r="GM60" s="60" t="s">
        <v>51</v>
      </c>
      <c r="GN60" s="60" t="s">
        <v>51</v>
      </c>
      <c r="GO60" s="60" t="s">
        <v>51</v>
      </c>
      <c r="GP60" s="60">
        <v>8.1843500000000002</v>
      </c>
      <c r="GQ60" s="60">
        <v>1470880.0506351599</v>
      </c>
      <c r="GR60" s="60">
        <v>11.3563833333333</v>
      </c>
      <c r="GS60" s="60">
        <v>7932.4348371783899</v>
      </c>
      <c r="GT60" s="60">
        <v>4.5743813147278304E-3</v>
      </c>
      <c r="GU60" s="60">
        <v>4.3396809166289696</v>
      </c>
      <c r="GV60" s="60">
        <f t="shared" si="27"/>
        <v>19.698370657410148</v>
      </c>
      <c r="GW60" s="60">
        <f t="shared" si="28"/>
        <v>19.698370657410148</v>
      </c>
      <c r="GX60" s="60">
        <f>IF(GW60&lt;13.381,"&lt;LOQ",IF(GW60&lt;4.21,"&lt;MDL",GW60))</f>
        <v>19.698370657410148</v>
      </c>
      <c r="GY60" s="60">
        <f>IF(GX60="&lt;MDL","&lt;MDL",IF(GX60="&lt;LOQ","&lt;LOQ",(GX60*0.25)))</f>
        <v>4.9245926643525371</v>
      </c>
      <c r="GZ60" s="60"/>
      <c r="HA60" s="60" t="s">
        <v>51</v>
      </c>
      <c r="HB60" s="60">
        <v>11.376416666666699</v>
      </c>
      <c r="HC60" s="60">
        <v>1734100.0435706701</v>
      </c>
      <c r="HD60" s="60">
        <v>11.41985</v>
      </c>
      <c r="HE60" s="60">
        <v>21742.542092536201</v>
      </c>
      <c r="HF60" s="60">
        <v>1.2538228214196E-2</v>
      </c>
      <c r="HG60" s="60">
        <v>15.348396633578</v>
      </c>
      <c r="HH60" s="60">
        <f t="shared" si="29"/>
        <v>69.668349285002193</v>
      </c>
      <c r="HI60" s="60">
        <f t="shared" si="30"/>
        <v>69.668349285002193</v>
      </c>
      <c r="HJ60" s="60">
        <f>IF(HI60&lt;19.57,"&lt;LOQ",IF(HI60&lt;6.15,"&lt;MDL",HI60))</f>
        <v>69.668349285002193</v>
      </c>
      <c r="HK60" s="60">
        <f>IF(HJ60="&lt;MDL","&lt;MDL",IF(HJ60="&lt;LOQ","&lt;LOQ",(HJ60*0.25)))</f>
        <v>17.417087321250548</v>
      </c>
      <c r="HL60" s="60"/>
      <c r="HM60" s="60" t="s">
        <v>51</v>
      </c>
      <c r="HN60" s="60">
        <v>11.376416666666699</v>
      </c>
      <c r="HO60" s="60">
        <v>1734100.0435706701</v>
      </c>
      <c r="HP60" s="60">
        <v>13.243600000000001</v>
      </c>
      <c r="HQ60" s="60">
        <v>28984.1519854289</v>
      </c>
      <c r="HR60" s="60">
        <v>1.6287803511879501E-2</v>
      </c>
      <c r="HS60" s="60">
        <v>11.293059996269401</v>
      </c>
      <c r="HT60" s="60">
        <f t="shared" si="31"/>
        <v>69.795935503512823</v>
      </c>
      <c r="HU60" s="60">
        <f t="shared" si="32"/>
        <v>69.795935503512823</v>
      </c>
      <c r="HV60" s="60">
        <f>IF(HU60&lt;26.06,"&lt;LOQ",IF(HU60&lt;8.19,"&lt;MDL",HU60))</f>
        <v>69.795935503512823</v>
      </c>
      <c r="HW60" s="60">
        <f>IF(HV60="&lt;MDL","&lt;MDL",IF(HV60="&lt;LOQ","&lt;LOQ",(HV60*0.25)))</f>
        <v>17.448983875878206</v>
      </c>
      <c r="HX60" s="60"/>
      <c r="HY60" s="60" t="s">
        <v>51</v>
      </c>
      <c r="HZ60" s="60">
        <v>13.9316833333333</v>
      </c>
      <c r="IA60" s="60">
        <v>1779500.3460281999</v>
      </c>
      <c r="IB60" s="60">
        <v>13.834816666666701</v>
      </c>
      <c r="IC60" s="60">
        <v>11280.3353354927</v>
      </c>
      <c r="ID60" s="60">
        <v>6.3390464411373602E-3</v>
      </c>
      <c r="IE60" s="60">
        <v>11.0206377857648</v>
      </c>
      <c r="IF60" s="60">
        <f t="shared" si="33"/>
        <v>68.112249855833213</v>
      </c>
      <c r="IG60" s="60">
        <f t="shared" si="34"/>
        <v>68.112249855833213</v>
      </c>
      <c r="IH60" s="60">
        <f>IF(IG60&lt;18.87,"&lt;LOQ",IF(IG60&lt;5.93,"&lt;MDL",IG60))</f>
        <v>68.112249855833213</v>
      </c>
      <c r="II60" s="60">
        <f>IF(IH60="&lt;MDL","&lt;MDL",IF(IH60="&lt;LOQ","&lt;LOQ",(IH60*0.25)))</f>
        <v>17.028062463958303</v>
      </c>
      <c r="IJ60" s="60"/>
      <c r="IK60" s="60" t="s">
        <v>51</v>
      </c>
      <c r="IL60" s="60">
        <v>13.9316833333333</v>
      </c>
      <c r="IM60" s="60">
        <v>1779500.3460281999</v>
      </c>
      <c r="IN60" s="60">
        <v>15.651899999999999</v>
      </c>
      <c r="IO60" s="60">
        <v>12478.7519432974</v>
      </c>
      <c r="IP60" s="60">
        <v>7.0125032406707097E-3</v>
      </c>
      <c r="IQ60" s="60">
        <v>9.2305021728542709</v>
      </c>
      <c r="IR60" s="60">
        <f t="shared" si="35"/>
        <v>57.048446969589861</v>
      </c>
      <c r="IS60" s="60">
        <f t="shared" si="36"/>
        <v>57.048446969589861</v>
      </c>
      <c r="IT60" s="60">
        <f>IF(IS60&lt;22.673,"&lt;LOQ",IF(IS60&lt;7.126,"&lt;MDL",IS60))</f>
        <v>57.048446969589861</v>
      </c>
      <c r="IU60" s="60">
        <f>IF(IT60="&lt;MDL","&lt;MDL",IF(IT60="&lt;LOQ","&lt;LOQ",(IT60*0.25)))</f>
        <v>14.262111742397465</v>
      </c>
      <c r="IV60" s="60"/>
      <c r="IW60" s="60" t="s">
        <v>51</v>
      </c>
      <c r="IX60" s="60">
        <v>13.9316833333333</v>
      </c>
      <c r="IY60" s="60">
        <v>1779500.3460281999</v>
      </c>
      <c r="IZ60" s="60">
        <v>15.691983333333299</v>
      </c>
      <c r="JA60" s="60">
        <v>2848.7341573028698</v>
      </c>
      <c r="JB60" s="60">
        <v>1.6008618170045201E-3</v>
      </c>
      <c r="JC60" s="60">
        <v>2.6923924684709801</v>
      </c>
      <c r="JD60" s="60">
        <f t="shared" si="37"/>
        <v>16.640135724207777</v>
      </c>
      <c r="JE60" s="60">
        <f t="shared" si="38"/>
        <v>16.640135724207777</v>
      </c>
      <c r="JF60" s="60" t="str">
        <f>IF(JE60&lt;201.126,"&lt;LOQ",IF(JE60&lt;63.21,"&lt;MDL",JE60))</f>
        <v>&lt;LOQ</v>
      </c>
      <c r="JG60" s="60" t="str">
        <f>IF(JF60="&lt;MDL","&lt;MDL",IF(JF60="&lt;LOQ","&lt;LOQ",(JF60*0.25)))</f>
        <v>&lt;LOQ</v>
      </c>
      <c r="JH60" s="60"/>
      <c r="JI60" s="60" t="s">
        <v>51</v>
      </c>
      <c r="JJ60" s="60">
        <v>13.9316833333333</v>
      </c>
      <c r="JK60" s="60">
        <v>1779500.3460281999</v>
      </c>
      <c r="JL60" s="60">
        <v>16.069416666666701</v>
      </c>
      <c r="JM60" s="60">
        <v>38748.852729273</v>
      </c>
      <c r="JN60" s="60">
        <v>2.17751307639583E-2</v>
      </c>
      <c r="JO60" s="60">
        <v>30.704921021887198</v>
      </c>
      <c r="JP60" s="60">
        <f t="shared" si="39"/>
        <v>189.76952995840347</v>
      </c>
      <c r="JQ60" s="60">
        <f t="shared" si="40"/>
        <v>189.76952995840347</v>
      </c>
      <c r="JR60" s="60">
        <f>IF(JQ60&lt;25.511,"&lt;LOQ",IF(JQ60&lt;8.018,"&lt;MDL",JQ60))</f>
        <v>189.76952995840347</v>
      </c>
      <c r="JS60" s="60">
        <f>IF(JR60="&lt;MDL","&lt;MDL",IF(JR60="&lt;LOQ","&lt;LOQ",(JR60*0.25)))</f>
        <v>47.442382489600867</v>
      </c>
      <c r="JT60" s="60"/>
      <c r="JU60" s="60" t="s">
        <v>51</v>
      </c>
      <c r="JV60" s="60">
        <v>13.9316833333333</v>
      </c>
      <c r="JW60" s="60">
        <v>1779500.3460281999</v>
      </c>
    </row>
    <row r="61" spans="1:283" s="61" customFormat="1" x14ac:dyDescent="0.2">
      <c r="A61" s="58"/>
      <c r="B61" s="58"/>
      <c r="C61" s="58"/>
      <c r="D61" s="62" t="s">
        <v>178</v>
      </c>
      <c r="E61" s="58"/>
      <c r="F61" s="58"/>
      <c r="G61" s="59"/>
      <c r="H61" s="60"/>
      <c r="I61" s="60"/>
      <c r="J61" s="60"/>
      <c r="L61" s="60"/>
      <c r="M61" s="60"/>
      <c r="N61" s="60"/>
      <c r="O61" s="60"/>
      <c r="P61" s="60"/>
      <c r="R61" s="60"/>
      <c r="S61" s="60"/>
      <c r="T61" s="60"/>
      <c r="U61" s="60"/>
      <c r="V61" s="60"/>
      <c r="W61" s="60"/>
      <c r="X61" s="60"/>
      <c r="Z61" s="60"/>
      <c r="AA61" s="60"/>
      <c r="AB61" s="60"/>
      <c r="AC61" s="60"/>
      <c r="AD61" s="60"/>
      <c r="AE61" s="60"/>
      <c r="AF61" s="60"/>
      <c r="AH61" s="60"/>
      <c r="AI61" s="60"/>
      <c r="AJ61" s="60"/>
      <c r="AK61" s="60"/>
      <c r="AL61" s="60"/>
      <c r="AM61" s="60"/>
      <c r="AN61" s="60"/>
      <c r="AP61" s="60"/>
      <c r="AQ61" s="60"/>
      <c r="AR61" s="60"/>
      <c r="AS61" s="60"/>
      <c r="AT61" s="60"/>
      <c r="AU61" s="60"/>
      <c r="AV61" s="60"/>
      <c r="AX61" s="60"/>
      <c r="AY61" s="60"/>
      <c r="AZ61" s="60"/>
      <c r="BA61" s="60"/>
      <c r="BB61" s="60"/>
      <c r="BC61" s="60"/>
      <c r="BD61" s="60"/>
      <c r="BE61" s="60"/>
      <c r="BF61" s="60">
        <f>SUM(BF59:BF60)</f>
        <v>51.506176235750161</v>
      </c>
      <c r="BG61" s="60">
        <f>SUM(BG59:BG60)</f>
        <v>358.26000409747144</v>
      </c>
      <c r="BH61" s="60">
        <f>SUM(BH59:BH60)</f>
        <v>358.26000409747144</v>
      </c>
      <c r="BI61" s="60">
        <f>SUM(BI59:BI60)</f>
        <v>338.82623251195065</v>
      </c>
      <c r="BJ61" s="60">
        <f>SUM(BJ59:BJ60)</f>
        <v>84.706558127987662</v>
      </c>
      <c r="BK61" s="60"/>
      <c r="BL61" s="60"/>
      <c r="BM61" s="60"/>
      <c r="BN61" s="60"/>
      <c r="BO61" s="60"/>
      <c r="BP61" s="60"/>
      <c r="BQ61" s="60"/>
      <c r="BR61" s="60">
        <f>SUM(BR59:BR60)</f>
        <v>135.1116162355973</v>
      </c>
      <c r="BS61" s="60">
        <f>SUM(BS59:BS60)</f>
        <v>808.526432423659</v>
      </c>
      <c r="BT61" s="60">
        <f>SUM(BT59:BT60)</f>
        <v>808.526432423659</v>
      </c>
      <c r="BU61" s="60">
        <f>SUM(BU59:BU60)</f>
        <v>808.526432423659</v>
      </c>
      <c r="BV61" s="60">
        <f>SUM(BV59:BV60)</f>
        <v>202.13160810591475</v>
      </c>
      <c r="BW61" s="60"/>
      <c r="BX61" s="60"/>
      <c r="BY61" s="60"/>
      <c r="BZ61" s="60"/>
      <c r="CA61" s="60"/>
      <c r="CB61" s="60"/>
      <c r="CC61" s="60"/>
      <c r="CD61" s="60">
        <f>SUM(CD59:CD60)</f>
        <v>44.825174289692789</v>
      </c>
      <c r="CE61" s="60">
        <f>SUM(CE59:CE60)</f>
        <v>318.65361761127645</v>
      </c>
      <c r="CF61" s="60">
        <f>SUM(CF59:CF60)</f>
        <v>318.65361761127645</v>
      </c>
      <c r="CG61" s="60">
        <f>SUM(CG59:CG60)</f>
        <v>308.9083046733885</v>
      </c>
      <c r="CH61" s="60">
        <f>SUM(CH59:CH60)</f>
        <v>77.227076168347125</v>
      </c>
      <c r="CI61" s="60"/>
      <c r="CJ61" s="60"/>
      <c r="CK61" s="60"/>
      <c r="CL61" s="60"/>
      <c r="CM61" s="60"/>
      <c r="CN61" s="60"/>
      <c r="CO61" s="60"/>
      <c r="CP61" s="60">
        <f>SUM(CP59:CP60)</f>
        <v>54.297752871180698</v>
      </c>
      <c r="CQ61" s="60">
        <f>SUM(CQ59:CQ60)</f>
        <v>397.29775591960964</v>
      </c>
      <c r="CR61" s="60">
        <f>SUM(CR59:CR60)</f>
        <v>397.29775591960964</v>
      </c>
      <c r="CS61" s="60">
        <f>SUM(CS59:CS60)</f>
        <v>397.29775591960964</v>
      </c>
      <c r="CT61" s="60" t="e">
        <f>SUM(CT59:CT60)</f>
        <v>#VALUE!</v>
      </c>
      <c r="CU61" s="60"/>
      <c r="CV61" s="60"/>
      <c r="CW61" s="60"/>
      <c r="CX61" s="60"/>
      <c r="CY61" s="60"/>
      <c r="CZ61" s="60"/>
      <c r="DA61" s="60"/>
      <c r="DB61" s="60">
        <f>SUM(DB59:DB60)</f>
        <v>61.355074713230287</v>
      </c>
      <c r="DC61" s="60">
        <f>SUM(DC59:DC60)</f>
        <v>440.54102711143298</v>
      </c>
      <c r="DD61" s="60">
        <f>SUM(DD59:DD60)</f>
        <v>440.54102711143298</v>
      </c>
      <c r="DE61" s="60">
        <f>SUM(DE59:DE60)</f>
        <v>431.77492841719743</v>
      </c>
      <c r="DF61" s="60">
        <f>SUM(DF59:DF60)</f>
        <v>107.94373210429936</v>
      </c>
      <c r="DG61" s="60"/>
      <c r="DH61" s="60"/>
      <c r="DI61" s="60"/>
      <c r="DJ61" s="60"/>
      <c r="DK61" s="60"/>
      <c r="DL61" s="60"/>
      <c r="DM61" s="60"/>
      <c r="DN61" s="60">
        <f>SUM(DN59:DN60)</f>
        <v>76.749377739613408</v>
      </c>
      <c r="DO61" s="60">
        <f>SUM(DO59:DO60)</f>
        <v>441.92550826433035</v>
      </c>
      <c r="DP61" s="60">
        <f>SUM(DP59:DP60)</f>
        <v>441.92550826433035</v>
      </c>
      <c r="DQ61" s="60">
        <f>SUM(DQ59:DQ60)</f>
        <v>391.00795230272826</v>
      </c>
      <c r="DR61" s="60">
        <f>SUM(DR59:DR60)</f>
        <v>97.751988075682064</v>
      </c>
      <c r="DS61" s="60"/>
      <c r="DT61" s="60"/>
      <c r="DU61" s="60"/>
      <c r="DV61" s="60"/>
      <c r="DW61" s="60"/>
      <c r="DX61" s="60"/>
      <c r="DY61" s="60"/>
      <c r="DZ61" s="60">
        <f>SUM(DZ59:DZ60)</f>
        <v>270.3770148282299</v>
      </c>
      <c r="EA61" s="60">
        <f>SUM(EA59:EA60)</f>
        <v>1599.6952776656149</v>
      </c>
      <c r="EB61" s="60">
        <f>SUM(EB59:EB60)</f>
        <v>1599.6952776656149</v>
      </c>
      <c r="EC61" s="60">
        <f>SUM(EC59:EC60)</f>
        <v>1599.6952776656149</v>
      </c>
      <c r="ED61" s="60">
        <f>SUM(ED59:ED60)</f>
        <v>399.92381941640372</v>
      </c>
      <c r="EE61" s="60"/>
      <c r="EF61" s="60"/>
      <c r="EG61" s="60"/>
      <c r="EH61" s="60"/>
      <c r="EI61" s="60"/>
      <c r="EJ61" s="60"/>
      <c r="EK61" s="60"/>
      <c r="EL61" s="60">
        <f>SUM(EL59:EL60)</f>
        <v>23.51556387562167</v>
      </c>
      <c r="EM61" s="60">
        <f>SUM(EM59:EM60)</f>
        <v>128.98704892279281</v>
      </c>
      <c r="EN61" s="60">
        <f>SUM(EN59:EN60)</f>
        <v>128.98704892279281</v>
      </c>
      <c r="EO61" s="60">
        <f>SUM(EO59:EO60)</f>
        <v>96.773596614253591</v>
      </c>
      <c r="EP61" s="60">
        <f>SUM(EP59:EP60)</f>
        <v>24.193399153563398</v>
      </c>
      <c r="EQ61" s="60"/>
      <c r="ER61" s="60"/>
      <c r="ES61" s="60"/>
      <c r="ET61" s="60"/>
      <c r="EU61" s="60"/>
      <c r="EV61" s="60"/>
      <c r="EW61" s="60"/>
      <c r="EX61" s="60"/>
      <c r="EY61" s="60"/>
      <c r="EZ61" s="60"/>
      <c r="FA61" s="60"/>
      <c r="FB61" s="60"/>
      <c r="FC61" s="60"/>
      <c r="FD61" s="60"/>
      <c r="FE61" s="60"/>
      <c r="FF61" s="60">
        <f>SUM(FF59:FF60)</f>
        <v>73.508697781685299</v>
      </c>
      <c r="FG61" s="60">
        <f>SUM(FG59:FG60)</f>
        <v>447.13987705937416</v>
      </c>
      <c r="FH61" s="60">
        <f>SUM(FH59:FH60)</f>
        <v>447.13987705937416</v>
      </c>
      <c r="FI61" s="60">
        <f>SUM(FI59:FI60)</f>
        <v>447.13987705937416</v>
      </c>
      <c r="FJ61" s="60">
        <f>SUM(FJ59:FJ60)</f>
        <v>111.78496926484354</v>
      </c>
      <c r="FK61" s="60"/>
      <c r="FL61" s="60"/>
      <c r="FM61" s="60"/>
      <c r="FN61" s="60"/>
      <c r="FO61" s="60"/>
      <c r="FP61" s="60"/>
      <c r="FQ61" s="60"/>
      <c r="FR61" s="60">
        <f>SUM(FR59:FR60)</f>
        <v>119.61849888097849</v>
      </c>
      <c r="FS61" s="60">
        <f>SUM(FS59:FS60)</f>
        <v>674.83341950848205</v>
      </c>
      <c r="FT61" s="60">
        <f>SUM(FT59:FT60)</f>
        <v>674.83341950848205</v>
      </c>
      <c r="FU61" s="60">
        <f>SUM(FU59:FU60)</f>
        <v>674.83341950848205</v>
      </c>
      <c r="FV61" s="60">
        <f>SUM(FV59:FV60)</f>
        <v>168.70835487712051</v>
      </c>
      <c r="FW61" s="60"/>
      <c r="FX61" s="60"/>
      <c r="FY61" s="60"/>
      <c r="FZ61" s="60"/>
      <c r="GA61" s="60"/>
      <c r="GB61" s="60"/>
      <c r="GC61" s="60"/>
      <c r="GD61" s="60"/>
      <c r="GE61" s="60"/>
      <c r="GF61" s="60"/>
      <c r="GG61" s="60"/>
      <c r="GH61" s="60"/>
      <c r="GI61" s="60"/>
      <c r="GJ61" s="60"/>
      <c r="GK61" s="60"/>
      <c r="GL61" s="60"/>
      <c r="GM61" s="60"/>
      <c r="GN61" s="60"/>
      <c r="GO61" s="60"/>
      <c r="GP61" s="60"/>
      <c r="GQ61" s="60"/>
      <c r="GR61" s="60"/>
      <c r="GS61" s="60"/>
      <c r="GT61" s="60"/>
      <c r="GU61" s="60">
        <f>SUM(GU59:GU60)</f>
        <v>38.033887427518572</v>
      </c>
      <c r="GV61" s="60">
        <f>SUM(GV59:GV60)</f>
        <v>243.14977641160559</v>
      </c>
      <c r="GW61" s="60">
        <f>SUM(GW59:GW60)</f>
        <v>243.14977641160559</v>
      </c>
      <c r="GX61" s="60">
        <f>SUM(GX59:GX60)</f>
        <v>243.14977641160559</v>
      </c>
      <c r="GY61" s="60">
        <f>SUM(GY59:GY60)</f>
        <v>60.787444102901397</v>
      </c>
      <c r="GZ61" s="60"/>
      <c r="HA61" s="60"/>
      <c r="HB61" s="60"/>
      <c r="HC61" s="60"/>
      <c r="HD61" s="60"/>
      <c r="HE61" s="60"/>
      <c r="HF61" s="60"/>
      <c r="HG61" s="60">
        <f>SUM(HG59:HG60)</f>
        <v>40.448475934003397</v>
      </c>
      <c r="HH61" s="60">
        <f>SUM(HH59:HH60)</f>
        <v>236.12568973043406</v>
      </c>
      <c r="HI61" s="60">
        <f>SUM(HI59:HI60)</f>
        <v>236.12568973043406</v>
      </c>
      <c r="HJ61" s="60">
        <f>SUM(HJ59:HJ60)</f>
        <v>236.12568973043406</v>
      </c>
      <c r="HK61" s="60">
        <f>SUM(HK59:HK60)</f>
        <v>59.031422432608515</v>
      </c>
      <c r="HL61" s="60"/>
      <c r="HM61" s="60"/>
      <c r="HN61" s="60"/>
      <c r="HO61" s="60"/>
      <c r="HP61" s="60"/>
      <c r="HQ61" s="60"/>
      <c r="HR61" s="60"/>
      <c r="HS61" s="60">
        <f>SUM(HS59:HS60)</f>
        <v>15.952989456698111</v>
      </c>
      <c r="HT61" s="60">
        <f>SUM(HT59:HT60)</f>
        <v>123.22154720961102</v>
      </c>
      <c r="HU61" s="60">
        <f>SUM(HU59:HU60)</f>
        <v>123.22154720961102</v>
      </c>
      <c r="HV61" s="60">
        <f>SUM(HV59:HV60)</f>
        <v>123.22154720961102</v>
      </c>
      <c r="HW61" s="60">
        <f>SUM(HW59:HW60)</f>
        <v>30.805386802402754</v>
      </c>
      <c r="HX61" s="60"/>
      <c r="HY61" s="60"/>
      <c r="HZ61" s="60"/>
      <c r="IA61" s="60"/>
      <c r="IB61" s="60"/>
      <c r="IC61" s="60"/>
      <c r="ID61" s="60"/>
      <c r="IE61" s="60">
        <f>SUM(IE59:IE60)</f>
        <v>27.561869971082501</v>
      </c>
      <c r="IF61" s="60">
        <f>SUM(IF59:IF60)</f>
        <v>257.75577458676241</v>
      </c>
      <c r="IG61" s="60">
        <f>SUM(IG59:IG60)</f>
        <v>257.75577458676241</v>
      </c>
      <c r="IH61" s="60">
        <f>SUM(IH59:IH60)</f>
        <v>257.75577458676241</v>
      </c>
      <c r="II61" s="60">
        <f>SUM(II59:II60)</f>
        <v>64.438943646690603</v>
      </c>
      <c r="IJ61" s="60"/>
      <c r="IK61" s="60"/>
      <c r="IL61" s="60"/>
      <c r="IM61" s="60"/>
      <c r="IN61" s="60"/>
      <c r="IO61" s="60"/>
      <c r="IP61" s="60"/>
      <c r="IQ61" s="60">
        <f>SUM(IQ59:IQ60)</f>
        <v>12.89398807609966</v>
      </c>
      <c r="IR61" s="60">
        <f>SUM(IR59:IR60)</f>
        <v>99.049935837523535</v>
      </c>
      <c r="IS61" s="60">
        <f>SUM(IS59:IS60)</f>
        <v>99.049935837523535</v>
      </c>
      <c r="IT61" s="60">
        <f>SUM(IT59:IT60)</f>
        <v>99.049935837523535</v>
      </c>
      <c r="IU61" s="60">
        <f>SUM(IU59:IU60)</f>
        <v>24.762483959380884</v>
      </c>
      <c r="IV61" s="60"/>
      <c r="IW61" s="60"/>
      <c r="IX61" s="60"/>
      <c r="IY61" s="60"/>
      <c r="IZ61" s="60"/>
      <c r="JA61" s="60"/>
      <c r="JB61" s="60"/>
      <c r="JC61" s="60">
        <f>SUM(JC59:JC60)</f>
        <v>5.2275871724330596</v>
      </c>
      <c r="JD61" s="60">
        <f>SUM(JD59:JD60)</f>
        <v>45.705882105865207</v>
      </c>
      <c r="JE61" s="60">
        <f>SUM(JE59:JE60)</f>
        <v>45.705882105865207</v>
      </c>
      <c r="JF61" s="60">
        <f>SUM(JF59:JF60)</f>
        <v>0</v>
      </c>
      <c r="JG61" s="60">
        <f>SUM(JG59:JG60)</f>
        <v>0</v>
      </c>
      <c r="JH61" s="60"/>
      <c r="JI61" s="60"/>
      <c r="JJ61" s="60"/>
      <c r="JK61" s="60"/>
      <c r="JL61" s="60"/>
      <c r="JM61" s="60"/>
      <c r="JN61" s="60"/>
      <c r="JO61" s="60">
        <f>SUM(JO59:JO60)</f>
        <v>39.220767103843578</v>
      </c>
      <c r="JP61" s="60">
        <f>SUM(JP59:JP60)</f>
        <v>287.40282891431571</v>
      </c>
      <c r="JQ61" s="60">
        <f>SUM(JQ59:JQ60)</f>
        <v>287.40282891431571</v>
      </c>
      <c r="JR61" s="60">
        <f>SUM(JR59:JR60)</f>
        <v>287.40282891431571</v>
      </c>
      <c r="JS61" s="60">
        <f>SUM(JS59:JS60)</f>
        <v>71.850707228578926</v>
      </c>
      <c r="JT61" s="60"/>
      <c r="JU61" s="60"/>
      <c r="JV61" s="60"/>
      <c r="JW61" s="60"/>
    </row>
    <row r="62" spans="1:283" s="61" customFormat="1" x14ac:dyDescent="0.2">
      <c r="A62" s="58"/>
      <c r="B62" s="58"/>
      <c r="C62" s="58"/>
      <c r="D62" s="62" t="s">
        <v>179</v>
      </c>
      <c r="E62" s="58"/>
      <c r="F62" s="58"/>
      <c r="G62" s="59"/>
      <c r="H62" s="60"/>
      <c r="I62" s="60"/>
      <c r="J62" s="60"/>
      <c r="L62" s="60"/>
      <c r="M62" s="60"/>
      <c r="N62" s="60"/>
      <c r="O62" s="60"/>
      <c r="P62" s="60"/>
      <c r="R62" s="60"/>
      <c r="S62" s="60"/>
      <c r="T62" s="60"/>
      <c r="U62" s="60"/>
      <c r="V62" s="60"/>
      <c r="W62" s="60"/>
      <c r="X62" s="60"/>
      <c r="Z62" s="60"/>
      <c r="AA62" s="60"/>
      <c r="AB62" s="60"/>
      <c r="AC62" s="60"/>
      <c r="AD62" s="60"/>
      <c r="AE62" s="60"/>
      <c r="AF62" s="60"/>
      <c r="AH62" s="60"/>
      <c r="AI62" s="60"/>
      <c r="AJ62" s="60"/>
      <c r="AK62" s="60"/>
      <c r="AL62" s="60"/>
      <c r="AM62" s="60"/>
      <c r="AN62" s="60"/>
      <c r="AP62" s="60"/>
      <c r="AQ62" s="60"/>
      <c r="AR62" s="60"/>
      <c r="AS62" s="60"/>
      <c r="AT62" s="60"/>
      <c r="AU62" s="60"/>
      <c r="AV62" s="60"/>
      <c r="AX62" s="60"/>
      <c r="AY62" s="60"/>
      <c r="AZ62" s="60"/>
      <c r="BA62" s="60"/>
      <c r="BB62" s="60"/>
      <c r="BC62" s="60"/>
      <c r="BD62" s="60"/>
      <c r="BE62" s="60"/>
      <c r="BF62" s="60">
        <f>(BF59/BF61)*100</f>
        <v>89.904920599333366</v>
      </c>
      <c r="BG62" s="60">
        <f>(BG59/BG61)*100</f>
        <v>94.575511817324312</v>
      </c>
      <c r="BH62" s="60">
        <f>(BH59/BH61)*100</f>
        <v>94.575511817324312</v>
      </c>
      <c r="BI62" s="60">
        <f>(BI59/BI61)*100</f>
        <v>100</v>
      </c>
      <c r="BJ62" s="60">
        <f>(BJ59/BJ61)*100</f>
        <v>100</v>
      </c>
      <c r="BK62" s="60"/>
      <c r="BL62" s="60"/>
      <c r="BM62" s="60"/>
      <c r="BN62" s="60"/>
      <c r="BO62" s="60"/>
      <c r="BP62" s="60"/>
      <c r="BQ62" s="60"/>
      <c r="BR62" s="60">
        <f>(BR59/BR61)*100</f>
        <v>62.763024232054633</v>
      </c>
      <c r="BS62" s="60">
        <f>(BS59/BS61)*100</f>
        <v>76.742613290280815</v>
      </c>
      <c r="BT62" s="60">
        <f>(BT59/BT61)*100</f>
        <v>76.742613290280815</v>
      </c>
      <c r="BU62" s="60">
        <f>(BU59/BU61)*100</f>
        <v>76.742613290280815</v>
      </c>
      <c r="BV62" s="60">
        <f>(BV59/BV61)*100</f>
        <v>76.742613290280815</v>
      </c>
      <c r="BW62" s="60"/>
      <c r="BX62" s="60"/>
      <c r="BY62" s="60"/>
      <c r="BZ62" s="60"/>
      <c r="CA62" s="60"/>
      <c r="CB62" s="60"/>
      <c r="CC62" s="60"/>
      <c r="CD62" s="60">
        <f>(CD59/CD61)*100</f>
        <v>94.183178224739123</v>
      </c>
      <c r="CE62" s="60">
        <f>(CE59/CE61)*100</f>
        <v>96.941722171258633</v>
      </c>
      <c r="CF62" s="60">
        <f>(CF59/CF61)*100</f>
        <v>96.941722171258633</v>
      </c>
      <c r="CG62" s="60">
        <f>(CG59/CG61)*100</f>
        <v>100</v>
      </c>
      <c r="CH62" s="60">
        <f>(CH59/CH61)*100</f>
        <v>100</v>
      </c>
      <c r="CI62" s="60"/>
      <c r="CJ62" s="60"/>
      <c r="CK62" s="60"/>
      <c r="CL62" s="60"/>
      <c r="CM62" s="60"/>
      <c r="CN62" s="60"/>
      <c r="CO62" s="60"/>
      <c r="CP62" s="60">
        <f>(CP59/CP61)*100</f>
        <v>100</v>
      </c>
      <c r="CQ62" s="60">
        <f>(CQ59/CQ61)*100</f>
        <v>100</v>
      </c>
      <c r="CR62" s="60">
        <f>(CR59/CR61)*100</f>
        <v>100</v>
      </c>
      <c r="CS62" s="60">
        <f>(CS59/CS61)*100</f>
        <v>100</v>
      </c>
      <c r="CT62" s="60" t="e">
        <f>(CT59/CT61)*100</f>
        <v>#VALUE!</v>
      </c>
      <c r="CU62" s="60"/>
      <c r="CV62" s="60"/>
      <c r="CW62" s="60"/>
      <c r="CX62" s="60"/>
      <c r="CY62" s="60"/>
      <c r="CZ62" s="60"/>
      <c r="DA62" s="60"/>
      <c r="DB62" s="60">
        <f>(DB59/DB61)*100</f>
        <v>96.17732108301314</v>
      </c>
      <c r="DC62" s="60">
        <f>(DC59/DC61)*100</f>
        <v>98.010151573914996</v>
      </c>
      <c r="DD62" s="60">
        <f>(DD59/DD61)*100</f>
        <v>98.010151573914996</v>
      </c>
      <c r="DE62" s="60">
        <f>(DE59/DE61)*100</f>
        <v>100</v>
      </c>
      <c r="DF62" s="60">
        <f>(DF59/DF61)*100</f>
        <v>100</v>
      </c>
      <c r="DG62" s="60"/>
      <c r="DH62" s="60"/>
      <c r="DI62" s="60"/>
      <c r="DJ62" s="60"/>
      <c r="DK62" s="60"/>
      <c r="DL62" s="60"/>
      <c r="DM62" s="60"/>
      <c r="DN62" s="60">
        <f>(DN59/DN61)*100</f>
        <v>84.70863273343457</v>
      </c>
      <c r="DO62" s="60">
        <f>(DO59/DO61)*100</f>
        <v>88.478249159777704</v>
      </c>
      <c r="DP62" s="60">
        <f>(DP59/DP61)*100</f>
        <v>88.478249159777704</v>
      </c>
      <c r="DQ62" s="60">
        <f>(DQ59/DQ61)*100</f>
        <v>100</v>
      </c>
      <c r="DR62" s="60">
        <f>(DR59/DR61)*100</f>
        <v>100</v>
      </c>
      <c r="DS62" s="60"/>
      <c r="DT62" s="60"/>
      <c r="DU62" s="60"/>
      <c r="DV62" s="60"/>
      <c r="DW62" s="60"/>
      <c r="DX62" s="60"/>
      <c r="DY62" s="60"/>
      <c r="DZ62" s="60">
        <f>(DZ59/DZ61)*100</f>
        <v>94.167461656324804</v>
      </c>
      <c r="EA62" s="60">
        <f>(EA59/EA61)*100</f>
        <v>95.723027324516451</v>
      </c>
      <c r="EB62" s="60">
        <f>(EB59/EB61)*100</f>
        <v>95.723027324516451</v>
      </c>
      <c r="EC62" s="60">
        <f>(EC59/EC61)*100</f>
        <v>95.723027324516451</v>
      </c>
      <c r="ED62" s="60">
        <f>(ED59/ED61)*100</f>
        <v>95.723027324516451</v>
      </c>
      <c r="EE62" s="60"/>
      <c r="EF62" s="60"/>
      <c r="EG62" s="60"/>
      <c r="EH62" s="60"/>
      <c r="EI62" s="60"/>
      <c r="EJ62" s="60"/>
      <c r="EK62" s="60"/>
      <c r="EL62" s="60">
        <f>(EL59/EL61)*100</f>
        <v>68.425570927178185</v>
      </c>
      <c r="EM62" s="60">
        <f>(EM59/EM61)*100</f>
        <v>75.025824237733303</v>
      </c>
      <c r="EN62" s="60">
        <f>(EN59/EN61)*100</f>
        <v>75.025824237733303</v>
      </c>
      <c r="EO62" s="60">
        <f>(EO59/EO61)*100</f>
        <v>100</v>
      </c>
      <c r="EP62" s="60">
        <f>(EP59/EP61)*100</f>
        <v>100</v>
      </c>
      <c r="EQ62" s="60"/>
      <c r="ER62" s="60"/>
      <c r="ES62" s="60"/>
      <c r="ET62" s="60"/>
      <c r="EU62" s="60"/>
      <c r="EV62" s="60"/>
      <c r="EW62" s="60"/>
      <c r="EX62" s="60"/>
      <c r="EY62" s="60"/>
      <c r="EZ62" s="60"/>
      <c r="FA62" s="60"/>
      <c r="FB62" s="60"/>
      <c r="FC62" s="60"/>
      <c r="FD62" s="60"/>
      <c r="FE62" s="60"/>
      <c r="FF62" s="60">
        <f>(FF59/FF61)*100</f>
        <v>73.768265550416984</v>
      </c>
      <c r="FG62" s="60">
        <f>(FG59/FG61)*100</f>
        <v>80.425312379297424</v>
      </c>
      <c r="FH62" s="60">
        <f>(FH59/FH61)*100</f>
        <v>80.425312379297424</v>
      </c>
      <c r="FI62" s="60">
        <f>(FI59/FI61)*100</f>
        <v>80.425312379297424</v>
      </c>
      <c r="FJ62" s="60">
        <f>(FJ59/FJ61)*100</f>
        <v>80.425312379297424</v>
      </c>
      <c r="FK62" s="60"/>
      <c r="FL62" s="60"/>
      <c r="FM62" s="60"/>
      <c r="FN62" s="60"/>
      <c r="FO62" s="60"/>
      <c r="FP62" s="60"/>
      <c r="FQ62" s="60"/>
      <c r="FR62" s="60">
        <f>(FR59/FR61)*100</f>
        <v>77.757139963331028</v>
      </c>
      <c r="FS62" s="60">
        <f>(FS59/FS61)*100</f>
        <v>82.894382270567021</v>
      </c>
      <c r="FT62" s="60">
        <f>(FT59/FT61)*100</f>
        <v>82.894382270567021</v>
      </c>
      <c r="FU62" s="60">
        <f>(FU59/FU61)*100</f>
        <v>82.894382270567021</v>
      </c>
      <c r="FV62" s="60">
        <f>(FV59/FV61)*100</f>
        <v>82.894382270567021</v>
      </c>
      <c r="FW62" s="60"/>
      <c r="FX62" s="60"/>
      <c r="FY62" s="60"/>
      <c r="FZ62" s="60"/>
      <c r="GA62" s="60"/>
      <c r="GB62" s="60"/>
      <c r="GC62" s="60"/>
      <c r="GD62" s="60"/>
      <c r="GE62" s="60"/>
      <c r="GF62" s="60"/>
      <c r="GG62" s="60"/>
      <c r="GH62" s="60"/>
      <c r="GI62" s="60"/>
      <c r="GJ62" s="60"/>
      <c r="GK62" s="60"/>
      <c r="GL62" s="60"/>
      <c r="GM62" s="60"/>
      <c r="GN62" s="60"/>
      <c r="GO62" s="60"/>
      <c r="GP62" s="60"/>
      <c r="GQ62" s="60"/>
      <c r="GR62" s="60"/>
      <c r="GS62" s="60"/>
      <c r="GT62" s="60"/>
      <c r="GU62" s="60">
        <f>(GU59/GU61)*100</f>
        <v>88.589962241174717</v>
      </c>
      <c r="GV62" s="60">
        <f>(GV59/GV61)*100</f>
        <v>91.898667994633641</v>
      </c>
      <c r="GW62" s="60">
        <f>(GW59/GW61)*100</f>
        <v>91.898667994633641</v>
      </c>
      <c r="GX62" s="60">
        <f>(GX59/GX61)*100</f>
        <v>91.898667994633641</v>
      </c>
      <c r="GY62" s="60">
        <f>(GY59/GY61)*100</f>
        <v>91.898667994633641</v>
      </c>
      <c r="GZ62" s="60"/>
      <c r="HA62" s="60"/>
      <c r="HB62" s="60"/>
      <c r="HC62" s="60"/>
      <c r="HD62" s="60"/>
      <c r="HE62" s="60"/>
      <c r="HF62" s="60"/>
      <c r="HG62" s="60">
        <f>(HG59/HG61)*100</f>
        <v>62.054450064766911</v>
      </c>
      <c r="HH62" s="60">
        <f>(HH59/HH61)*100</f>
        <v>70.495226773276116</v>
      </c>
      <c r="HI62" s="60">
        <f>(HI59/HI61)*100</f>
        <v>70.495226773276116</v>
      </c>
      <c r="HJ62" s="60">
        <f>(HJ59/HJ61)*100</f>
        <v>70.495226773276116</v>
      </c>
      <c r="HK62" s="60">
        <f>(HK59/HK61)*100</f>
        <v>70.495226773276116</v>
      </c>
      <c r="HL62" s="60"/>
      <c r="HM62" s="60"/>
      <c r="HN62" s="60"/>
      <c r="HO62" s="60"/>
      <c r="HP62" s="60"/>
      <c r="HQ62" s="60"/>
      <c r="HR62" s="60"/>
      <c r="HS62" s="60">
        <f>(HS59/HS61)*100</f>
        <v>29.210383878691566</v>
      </c>
      <c r="HT62" s="60">
        <f>(HT59/HT61)*100</f>
        <v>43.357361529649026</v>
      </c>
      <c r="HU62" s="60">
        <f>(HU59/HU61)*100</f>
        <v>43.357361529649026</v>
      </c>
      <c r="HV62" s="60">
        <f>(HV59/HV61)*100</f>
        <v>43.357361529649026</v>
      </c>
      <c r="HW62" s="60">
        <f>(HW59/HW61)*100</f>
        <v>43.357361529649026</v>
      </c>
      <c r="HX62" s="60"/>
      <c r="HY62" s="60"/>
      <c r="HZ62" s="60"/>
      <c r="IA62" s="60"/>
      <c r="IB62" s="60"/>
      <c r="IC62" s="60"/>
      <c r="ID62" s="60"/>
      <c r="IE62" s="60">
        <f>(IE59/IE61)*100</f>
        <v>60.014912640805981</v>
      </c>
      <c r="IF62" s="60">
        <f>(IF59/IF61)*100</f>
        <v>73.574888878811066</v>
      </c>
      <c r="IG62" s="60">
        <f>(IG59/IG61)*100</f>
        <v>73.574888878811066</v>
      </c>
      <c r="IH62" s="60">
        <f>(IH59/IH61)*100</f>
        <v>73.574888878811066</v>
      </c>
      <c r="II62" s="60">
        <f>(II59/II61)*100</f>
        <v>73.574888878811066</v>
      </c>
      <c r="IJ62" s="60"/>
      <c r="IK62" s="60"/>
      <c r="IL62" s="60"/>
      <c r="IM62" s="60"/>
      <c r="IN62" s="60"/>
      <c r="IO62" s="60"/>
      <c r="IP62" s="60"/>
      <c r="IQ62" s="60">
        <f>(IQ59/IQ61)*100</f>
        <v>28.41235684121688</v>
      </c>
      <c r="IR62" s="60">
        <f>(IR59/IR61)*100</f>
        <v>42.404357471599752</v>
      </c>
      <c r="IS62" s="60">
        <f>(IS59/IS61)*100</f>
        <v>42.404357471599752</v>
      </c>
      <c r="IT62" s="60">
        <f>(IT59/IT61)*100</f>
        <v>42.404357471599752</v>
      </c>
      <c r="IU62" s="60">
        <f>(IU59/IU61)*100</f>
        <v>42.404357471599752</v>
      </c>
      <c r="IV62" s="60"/>
      <c r="IW62" s="60"/>
      <c r="IX62" s="60"/>
      <c r="IY62" s="60"/>
      <c r="IZ62" s="60"/>
      <c r="JA62" s="60"/>
      <c r="JB62" s="60"/>
      <c r="JC62" s="60">
        <f>(JC59/JC61)*100</f>
        <v>48.496459654103333</v>
      </c>
      <c r="JD62" s="60">
        <f>(JD59/JD61)*100</f>
        <v>63.59301044520825</v>
      </c>
      <c r="JE62" s="60">
        <f>(JE59/JE61)*100</f>
        <v>63.59301044520825</v>
      </c>
      <c r="JF62" s="60" t="e">
        <f>(JF59/JF61)*100</f>
        <v>#VALUE!</v>
      </c>
      <c r="JG62" s="60" t="e">
        <f>(JG59/JG61)*100</f>
        <v>#VALUE!</v>
      </c>
      <c r="JH62" s="60"/>
      <c r="JI62" s="60"/>
      <c r="JJ62" s="60"/>
      <c r="JK62" s="60"/>
      <c r="JL62" s="60"/>
      <c r="JM62" s="60"/>
      <c r="JN62" s="60"/>
      <c r="JO62" s="60">
        <f>(JO59/JO61)*100</f>
        <v>21.712594400331959</v>
      </c>
      <c r="JP62" s="60">
        <f>(JP59/JP61)*100</f>
        <v>33.970890030807588</v>
      </c>
      <c r="JQ62" s="60">
        <f>(JQ59/JQ61)*100</f>
        <v>33.970890030807588</v>
      </c>
      <c r="JR62" s="60">
        <f>(JR59/JR61)*100</f>
        <v>33.970890030807588</v>
      </c>
      <c r="JS62" s="60">
        <f>(JS59/JS61)*100</f>
        <v>33.970890030807588</v>
      </c>
      <c r="JT62" s="60"/>
      <c r="JU62" s="60"/>
      <c r="JV62" s="60"/>
      <c r="JW62" s="60"/>
    </row>
    <row r="63" spans="1:283" s="61" customFormat="1" x14ac:dyDescent="0.2">
      <c r="A63" s="58"/>
      <c r="B63" s="58"/>
      <c r="C63" s="58"/>
      <c r="D63" s="62" t="s">
        <v>180</v>
      </c>
      <c r="E63" s="58"/>
      <c r="F63" s="58"/>
      <c r="G63" s="59"/>
      <c r="H63" s="60"/>
      <c r="I63" s="60"/>
      <c r="J63" s="60"/>
      <c r="L63" s="60"/>
      <c r="M63" s="60"/>
      <c r="N63" s="60"/>
      <c r="O63" s="60"/>
      <c r="P63" s="60"/>
      <c r="R63" s="60"/>
      <c r="S63" s="60"/>
      <c r="T63" s="60"/>
      <c r="U63" s="60"/>
      <c r="V63" s="60"/>
      <c r="W63" s="60"/>
      <c r="X63" s="60"/>
      <c r="Z63" s="60"/>
      <c r="AA63" s="60"/>
      <c r="AB63" s="60"/>
      <c r="AC63" s="60"/>
      <c r="AD63" s="60"/>
      <c r="AE63" s="60"/>
      <c r="AF63" s="60"/>
      <c r="AH63" s="60"/>
      <c r="AI63" s="60"/>
      <c r="AJ63" s="60"/>
      <c r="AK63" s="60"/>
      <c r="AL63" s="60"/>
      <c r="AM63" s="60"/>
      <c r="AN63" s="60"/>
      <c r="AP63" s="60"/>
      <c r="AQ63" s="60"/>
      <c r="AR63" s="60"/>
      <c r="AS63" s="60"/>
      <c r="AT63" s="60"/>
      <c r="AU63" s="60"/>
      <c r="AV63" s="60"/>
      <c r="AX63" s="60"/>
      <c r="AY63" s="60"/>
      <c r="AZ63" s="60"/>
      <c r="BA63" s="60"/>
      <c r="BB63" s="60"/>
      <c r="BC63" s="60"/>
      <c r="BD63" s="60"/>
      <c r="BE63" s="60"/>
      <c r="BF63" s="60">
        <f>(BF60/BF61)*100</f>
        <v>10.09507940066662</v>
      </c>
      <c r="BG63" s="60">
        <f>(BG60/BG61)*100</f>
        <v>5.4244881826756908</v>
      </c>
      <c r="BH63" s="60">
        <f>(BH60/BH61)*100</f>
        <v>5.4244881826756908</v>
      </c>
      <c r="BI63" s="60" t="e">
        <f>(BI60/BI61)*100</f>
        <v>#VALUE!</v>
      </c>
      <c r="BJ63" s="60" t="e">
        <f>(BJ60/BJ61)*100</f>
        <v>#VALUE!</v>
      </c>
      <c r="BK63" s="60"/>
      <c r="BL63" s="60"/>
      <c r="BM63" s="60"/>
      <c r="BN63" s="60"/>
      <c r="BO63" s="60"/>
      <c r="BP63" s="60"/>
      <c r="BQ63" s="60"/>
      <c r="BR63" s="60">
        <f>(BR60/BR61)*100</f>
        <v>37.23697576794536</v>
      </c>
      <c r="BS63" s="60">
        <f>(BS60/BS61)*100</f>
        <v>23.257386709719189</v>
      </c>
      <c r="BT63" s="60">
        <f>(BT60/BT61)*100</f>
        <v>23.257386709719189</v>
      </c>
      <c r="BU63" s="60">
        <f>(BU60/BU61)*100</f>
        <v>23.257386709719189</v>
      </c>
      <c r="BV63" s="60">
        <f>(BV60/BV61)*100</f>
        <v>23.257386709719189</v>
      </c>
      <c r="BW63" s="60"/>
      <c r="BX63" s="60"/>
      <c r="BY63" s="60"/>
      <c r="BZ63" s="60"/>
      <c r="CA63" s="60"/>
      <c r="CB63" s="60"/>
      <c r="CC63" s="60"/>
      <c r="CD63" s="60">
        <f>(CD60/CD61)*100</f>
        <v>5.816821775260876</v>
      </c>
      <c r="CE63" s="60">
        <f>(CE60/CE61)*100</f>
        <v>3.0582778287413603</v>
      </c>
      <c r="CF63" s="60">
        <f>(CF60/CF61)*100</f>
        <v>3.0582778287413603</v>
      </c>
      <c r="CG63" s="60" t="e">
        <f>(CG60/CG61)*100</f>
        <v>#VALUE!</v>
      </c>
      <c r="CH63" s="60" t="e">
        <f>(CH60/CH61)*100</f>
        <v>#VALUE!</v>
      </c>
      <c r="CI63" s="60"/>
      <c r="CJ63" s="60"/>
      <c r="CK63" s="60"/>
      <c r="CL63" s="60"/>
      <c r="CM63" s="60"/>
      <c r="CN63" s="60"/>
      <c r="CO63" s="60"/>
      <c r="CP63" s="60">
        <f>(CP60/CP61)*100</f>
        <v>0</v>
      </c>
      <c r="CQ63" s="60">
        <f>(CQ60/CQ61)*100</f>
        <v>0</v>
      </c>
      <c r="CR63" s="60" t="e">
        <f>(CR60/CR61)*100</f>
        <v>#VALUE!</v>
      </c>
      <c r="CS63" s="60" t="e">
        <f>(CS60/CS61)*100</f>
        <v>#VALUE!</v>
      </c>
      <c r="CT63" s="60" t="e">
        <f>(CT60/CT61)*100</f>
        <v>#VALUE!</v>
      </c>
      <c r="CU63" s="60"/>
      <c r="CV63" s="60"/>
      <c r="CW63" s="60"/>
      <c r="CX63" s="60"/>
      <c r="CY63" s="60"/>
      <c r="CZ63" s="60"/>
      <c r="DA63" s="60"/>
      <c r="DB63" s="60">
        <f>(DB60/DB61)*100</f>
        <v>3.8226789169868596</v>
      </c>
      <c r="DC63" s="60">
        <f>(DC60/DC61)*100</f>
        <v>1.9898484260850047</v>
      </c>
      <c r="DD63" s="60">
        <f>(DD60/DD61)*100</f>
        <v>1.9898484260850047</v>
      </c>
      <c r="DE63" s="60" t="e">
        <f>(DE60/DE61)*100</f>
        <v>#VALUE!</v>
      </c>
      <c r="DF63" s="60" t="e">
        <f>(DF60/DF61)*100</f>
        <v>#VALUE!</v>
      </c>
      <c r="DG63" s="60"/>
      <c r="DH63" s="60"/>
      <c r="DI63" s="60"/>
      <c r="DJ63" s="60"/>
      <c r="DK63" s="60"/>
      <c r="DL63" s="60"/>
      <c r="DM63" s="60"/>
      <c r="DN63" s="60">
        <f>(DN60/DN61)*100</f>
        <v>15.29136726656543</v>
      </c>
      <c r="DO63" s="60">
        <f>(DO60/DO61)*100</f>
        <v>11.521750840222284</v>
      </c>
      <c r="DP63" s="60">
        <f>(DP60/DP61)*100</f>
        <v>11.521750840222284</v>
      </c>
      <c r="DQ63" s="60" t="e">
        <f>(DQ60/DQ61)*100</f>
        <v>#VALUE!</v>
      </c>
      <c r="DR63" s="60" t="e">
        <f>(DR60/DR61)*100</f>
        <v>#VALUE!</v>
      </c>
      <c r="DS63" s="60"/>
      <c r="DT63" s="60"/>
      <c r="DU63" s="60"/>
      <c r="DV63" s="60"/>
      <c r="DW63" s="60"/>
      <c r="DX63" s="60"/>
      <c r="DY63" s="60"/>
      <c r="DZ63" s="60">
        <f>(DZ60/DZ61)*100</f>
        <v>5.8325383436752043</v>
      </c>
      <c r="EA63" s="60">
        <f>(EA60/EA61)*100</f>
        <v>4.2769726754835515</v>
      </c>
      <c r="EB63" s="60">
        <f>(EB60/EB61)*100</f>
        <v>4.2769726754835515</v>
      </c>
      <c r="EC63" s="60">
        <f>(EC60/EC61)*100</f>
        <v>4.2769726754835515</v>
      </c>
      <c r="ED63" s="60">
        <f>(ED60/ED61)*100</f>
        <v>4.2769726754835515</v>
      </c>
      <c r="EE63" s="60"/>
      <c r="EF63" s="60"/>
      <c r="EG63" s="60"/>
      <c r="EH63" s="60"/>
      <c r="EI63" s="60"/>
      <c r="EJ63" s="60"/>
      <c r="EK63" s="60"/>
      <c r="EL63" s="60">
        <f>(EL60/EL61)*100</f>
        <v>31.574429072821804</v>
      </c>
      <c r="EM63" s="60">
        <f>(EM60/EM61)*100</f>
        <v>24.974175762266697</v>
      </c>
      <c r="EN63" s="60">
        <f>(EN60/EN61)*100</f>
        <v>24.974175762266697</v>
      </c>
      <c r="EO63" s="60" t="e">
        <f>(EO60/EO61)*100</f>
        <v>#VALUE!</v>
      </c>
      <c r="EP63" s="60" t="e">
        <f>(EP60/EP61)*100</f>
        <v>#VALUE!</v>
      </c>
      <c r="EQ63" s="60"/>
      <c r="ER63" s="60"/>
      <c r="ES63" s="60"/>
      <c r="ET63" s="60"/>
      <c r="EU63" s="60"/>
      <c r="EV63" s="60"/>
      <c r="EW63" s="60"/>
      <c r="EX63" s="60"/>
      <c r="EY63" s="60"/>
      <c r="EZ63" s="60"/>
      <c r="FA63" s="60"/>
      <c r="FB63" s="60"/>
      <c r="FC63" s="60"/>
      <c r="FD63" s="60"/>
      <c r="FE63" s="60"/>
      <c r="FF63" s="60">
        <f>(FF60/FF61)*100</f>
        <v>26.231734449583005</v>
      </c>
      <c r="FG63" s="60">
        <f>(FG60/FG61)*100</f>
        <v>19.574687620702576</v>
      </c>
      <c r="FH63" s="60">
        <f>(FH60/FH61)*100</f>
        <v>19.574687620702576</v>
      </c>
      <c r="FI63" s="60">
        <f>(FI60/FI61)*100</f>
        <v>19.574687620702576</v>
      </c>
      <c r="FJ63" s="60">
        <f>(FJ60/FJ61)*100</f>
        <v>19.574687620702576</v>
      </c>
      <c r="FK63" s="60"/>
      <c r="FL63" s="60"/>
      <c r="FM63" s="60"/>
      <c r="FN63" s="60"/>
      <c r="FO63" s="60"/>
      <c r="FP63" s="60"/>
      <c r="FQ63" s="60"/>
      <c r="FR63" s="60">
        <f>(FR60/FR61)*100</f>
        <v>22.242860036668986</v>
      </c>
      <c r="FS63" s="60">
        <f>(FS60/FS61)*100</f>
        <v>17.105617729432968</v>
      </c>
      <c r="FT63" s="60">
        <f>(FT60/FT61)*100</f>
        <v>17.105617729432968</v>
      </c>
      <c r="FU63" s="60">
        <f>(FU60/FU61)*100</f>
        <v>17.105617729432968</v>
      </c>
      <c r="FV63" s="60">
        <f>(FV60/FV61)*100</f>
        <v>17.105617729432968</v>
      </c>
      <c r="FW63" s="60"/>
      <c r="FX63" s="60"/>
      <c r="FY63" s="60"/>
      <c r="FZ63" s="60"/>
      <c r="GA63" s="60"/>
      <c r="GB63" s="60"/>
      <c r="GC63" s="60"/>
      <c r="GD63" s="60"/>
      <c r="GE63" s="60"/>
      <c r="GF63" s="60"/>
      <c r="GG63" s="60"/>
      <c r="GH63" s="60"/>
      <c r="GI63" s="60"/>
      <c r="GJ63" s="60"/>
      <c r="GK63" s="60"/>
      <c r="GL63" s="60"/>
      <c r="GM63" s="60"/>
      <c r="GN63" s="60"/>
      <c r="GO63" s="60"/>
      <c r="GP63" s="60"/>
      <c r="GQ63" s="60"/>
      <c r="GR63" s="60"/>
      <c r="GS63" s="60"/>
      <c r="GT63" s="60"/>
      <c r="GU63" s="60">
        <f>(GU60/GU61)*100</f>
        <v>11.410037758825279</v>
      </c>
      <c r="GV63" s="60">
        <f>(GV60/GV61)*100</f>
        <v>8.1013320053663609</v>
      </c>
      <c r="GW63" s="60">
        <f>(GW60/GW61)*100</f>
        <v>8.1013320053663609</v>
      </c>
      <c r="GX63" s="60">
        <f>(GX60/GX61)*100</f>
        <v>8.1013320053663609</v>
      </c>
      <c r="GY63" s="60">
        <f>(GY60/GY61)*100</f>
        <v>8.1013320053663609</v>
      </c>
      <c r="GZ63" s="60"/>
      <c r="HA63" s="60"/>
      <c r="HB63" s="60"/>
      <c r="HC63" s="60"/>
      <c r="HD63" s="60"/>
      <c r="HE63" s="60"/>
      <c r="HF63" s="60"/>
      <c r="HG63" s="60">
        <f>(HG60/HG61)*100</f>
        <v>37.945549935233096</v>
      </c>
      <c r="HH63" s="60">
        <f>(HH60/HH61)*100</f>
        <v>29.504773226723874</v>
      </c>
      <c r="HI63" s="60">
        <f>(HI60/HI61)*100</f>
        <v>29.504773226723874</v>
      </c>
      <c r="HJ63" s="60">
        <f>(HJ60/HJ61)*100</f>
        <v>29.504773226723874</v>
      </c>
      <c r="HK63" s="60">
        <f>(HK60/HK61)*100</f>
        <v>29.504773226723874</v>
      </c>
      <c r="HL63" s="60"/>
      <c r="HM63" s="60"/>
      <c r="HN63" s="60"/>
      <c r="HO63" s="60"/>
      <c r="HP63" s="60"/>
      <c r="HQ63" s="60"/>
      <c r="HR63" s="60"/>
      <c r="HS63" s="60">
        <f>(HS60/HS61)*100</f>
        <v>70.789616121308427</v>
      </c>
      <c r="HT63" s="60">
        <f>(HT60/HT61)*100</f>
        <v>56.642638470350981</v>
      </c>
      <c r="HU63" s="60">
        <f>(HU60/HU61)*100</f>
        <v>56.642638470350981</v>
      </c>
      <c r="HV63" s="60">
        <f>(HV60/HV61)*100</f>
        <v>56.642638470350981</v>
      </c>
      <c r="HW63" s="60">
        <f>(HW60/HW61)*100</f>
        <v>56.642638470350981</v>
      </c>
      <c r="HX63" s="60"/>
      <c r="HY63" s="60"/>
      <c r="HZ63" s="60"/>
      <c r="IA63" s="60"/>
      <c r="IB63" s="60"/>
      <c r="IC63" s="60"/>
      <c r="ID63" s="60"/>
      <c r="IE63" s="60">
        <f>(IE60/IE61)*100</f>
        <v>39.985087359194011</v>
      </c>
      <c r="IF63" s="60">
        <f>(IF60/IF61)*100</f>
        <v>26.425111121188927</v>
      </c>
      <c r="IG63" s="60">
        <f>(IG60/IG61)*100</f>
        <v>26.425111121188927</v>
      </c>
      <c r="IH63" s="60">
        <f>(IH60/IH61)*100</f>
        <v>26.425111121188927</v>
      </c>
      <c r="II63" s="60">
        <f>(II60/II61)*100</f>
        <v>26.425111121188927</v>
      </c>
      <c r="IJ63" s="60"/>
      <c r="IK63" s="60"/>
      <c r="IL63" s="60"/>
      <c r="IM63" s="60"/>
      <c r="IN63" s="60"/>
      <c r="IO63" s="60"/>
      <c r="IP63" s="60"/>
      <c r="IQ63" s="60">
        <f>(IQ60/IQ61)*100</f>
        <v>71.587643158783138</v>
      </c>
      <c r="IR63" s="60">
        <f>(IR60/IR61)*100</f>
        <v>57.595642528400248</v>
      </c>
      <c r="IS63" s="60">
        <f>(IS60/IS61)*100</f>
        <v>57.595642528400248</v>
      </c>
      <c r="IT63" s="60">
        <f>(IT60/IT61)*100</f>
        <v>57.595642528400248</v>
      </c>
      <c r="IU63" s="60">
        <f>(IU60/IU61)*100</f>
        <v>57.595642528400248</v>
      </c>
      <c r="IV63" s="60"/>
      <c r="IW63" s="60"/>
      <c r="IX63" s="60"/>
      <c r="IY63" s="60"/>
      <c r="IZ63" s="60"/>
      <c r="JA63" s="60"/>
      <c r="JB63" s="60"/>
      <c r="JC63" s="60">
        <f>(JC60/JC61)*100</f>
        <v>51.503540345896681</v>
      </c>
      <c r="JD63" s="60">
        <f>(JD60/JD61)*100</f>
        <v>36.40698955479175</v>
      </c>
      <c r="JE63" s="60">
        <f>(JE60/JE61)*100</f>
        <v>36.40698955479175</v>
      </c>
      <c r="JF63" s="60" t="e">
        <f>(JF60/JF61)*100</f>
        <v>#VALUE!</v>
      </c>
      <c r="JG63" s="60" t="e">
        <f>(JG60/JG61)*100</f>
        <v>#VALUE!</v>
      </c>
      <c r="JH63" s="60"/>
      <c r="JI63" s="60"/>
      <c r="JJ63" s="60"/>
      <c r="JK63" s="60"/>
      <c r="JL63" s="60"/>
      <c r="JM63" s="60"/>
      <c r="JN63" s="60"/>
      <c r="JO63" s="60">
        <f>(JO60/JO61)*100</f>
        <v>78.287405599668048</v>
      </c>
      <c r="JP63" s="60">
        <f>(JP60/JP61)*100</f>
        <v>66.029109969192419</v>
      </c>
      <c r="JQ63" s="60">
        <f>(JQ60/JQ61)*100</f>
        <v>66.029109969192419</v>
      </c>
      <c r="JR63" s="60">
        <f>(JR60/JR61)*100</f>
        <v>66.029109969192419</v>
      </c>
      <c r="JS63" s="60">
        <f>(JS60/JS61)*100</f>
        <v>66.029109969192419</v>
      </c>
      <c r="JT63" s="60"/>
      <c r="JU63" s="60"/>
      <c r="JV63" s="60"/>
      <c r="JW63" s="60"/>
    </row>
    <row r="64" spans="1:283" s="61" customFormat="1" x14ac:dyDescent="0.2">
      <c r="A64" s="58"/>
      <c r="B64" s="58"/>
      <c r="C64" s="58" t="s">
        <v>95</v>
      </c>
      <c r="D64" s="58" t="s">
        <v>129</v>
      </c>
      <c r="E64" s="58" t="s">
        <v>97</v>
      </c>
      <c r="F64" s="58" t="s">
        <v>51</v>
      </c>
      <c r="G64" s="59">
        <v>42564.704861111102</v>
      </c>
      <c r="H64" s="60">
        <v>4.2684499999999996</v>
      </c>
      <c r="I64" s="60">
        <v>26687.062839319799</v>
      </c>
      <c r="J64" s="60">
        <v>1.17144853384081E-2</v>
      </c>
      <c r="K64" s="61">
        <f t="shared" si="1"/>
        <v>1.7048561239710125E-3</v>
      </c>
      <c r="L64" s="60">
        <v>4.9228833333333304</v>
      </c>
      <c r="M64" s="60">
        <v>2278125.0791975702</v>
      </c>
      <c r="N64" s="60">
        <v>5.9903000000000004</v>
      </c>
      <c r="O64" s="60">
        <v>445077.49720136501</v>
      </c>
      <c r="P64" s="60">
        <v>0.18048256938478299</v>
      </c>
      <c r="Q64" s="61">
        <f t="shared" si="2"/>
        <v>22.250172176643943</v>
      </c>
      <c r="R64" s="60"/>
      <c r="S64" s="60" t="s">
        <v>51</v>
      </c>
      <c r="T64" s="60">
        <v>8.1804000000000006</v>
      </c>
      <c r="U64" s="60">
        <v>2466041.4505318399</v>
      </c>
      <c r="V64" s="60">
        <v>8.2370000000000001</v>
      </c>
      <c r="W64" s="60">
        <v>669293.91751750105</v>
      </c>
      <c r="X64" s="60">
        <v>0.27140416369447401</v>
      </c>
      <c r="Y64" s="61">
        <f t="shared" si="3"/>
        <v>27.137774173231744</v>
      </c>
      <c r="Z64" s="60"/>
      <c r="AA64" s="60" t="s">
        <v>51</v>
      </c>
      <c r="AB64" s="60">
        <v>8.1804000000000006</v>
      </c>
      <c r="AC64" s="60">
        <v>2466041.4505318399</v>
      </c>
      <c r="AD64" s="60">
        <v>9.6819833333333296</v>
      </c>
      <c r="AE64" s="60">
        <v>643861.38738158497</v>
      </c>
      <c r="AF64" s="60">
        <v>0.26109106448422698</v>
      </c>
      <c r="AG64" s="61">
        <f t="shared" si="4"/>
        <v>25.94056220293125</v>
      </c>
      <c r="AH64" s="60"/>
      <c r="AI64" s="60" t="s">
        <v>51</v>
      </c>
      <c r="AJ64" s="60">
        <v>8.1804000000000006</v>
      </c>
      <c r="AK64" s="60">
        <v>2466041.4505318399</v>
      </c>
      <c r="AL64" s="60">
        <v>11.372916666666701</v>
      </c>
      <c r="AM64" s="60">
        <v>2889192.01084009</v>
      </c>
      <c r="AN64" s="60">
        <v>0.99316289072601804</v>
      </c>
      <c r="AO64" s="61">
        <f t="shared" si="5"/>
        <v>99.841059173415644</v>
      </c>
      <c r="AP64" s="60"/>
      <c r="AQ64" s="60" t="s">
        <v>51</v>
      </c>
      <c r="AR64" s="60">
        <v>11.372916666666701</v>
      </c>
      <c r="AS64" s="60">
        <v>2909081.7204497498</v>
      </c>
      <c r="AT64" s="60">
        <v>9.8932666666666709</v>
      </c>
      <c r="AU64" s="60">
        <v>488704.10348384699</v>
      </c>
      <c r="AV64" s="60">
        <v>0.167992566193119</v>
      </c>
      <c r="AW64" s="61">
        <f t="shared" si="6"/>
        <v>17.0976161024691</v>
      </c>
      <c r="AX64" s="60"/>
      <c r="AY64" s="60"/>
      <c r="AZ64" s="60" t="s">
        <v>51</v>
      </c>
      <c r="BA64" s="60">
        <v>11.372916666666701</v>
      </c>
      <c r="BB64" s="60">
        <v>2909081.7204497498</v>
      </c>
      <c r="BC64" s="60">
        <v>4.9419500000000003</v>
      </c>
      <c r="BD64" s="60">
        <v>80872.463709093106</v>
      </c>
      <c r="BE64" s="60">
        <v>3.5499571313081298E-2</v>
      </c>
      <c r="BF64" s="60">
        <v>45.7692950918305</v>
      </c>
      <c r="BG64" s="60">
        <f t="shared" si="7"/>
        <v>205.70310525450512</v>
      </c>
      <c r="BH64" s="60">
        <f t="shared" si="8"/>
        <v>205.70310525450512</v>
      </c>
      <c r="BI64" s="60">
        <f>IF(BH64&lt;184.86,"&lt;LOQ",IF(BH64&lt;58.1085,"&lt;MDL",BH64))</f>
        <v>205.70310525450512</v>
      </c>
      <c r="BJ64" s="60">
        <f>IF(BI64="&lt;MDL","&lt;MDL",IF(BI64="&lt;LOQ","&lt;LOQ",(BI64*0.25)))</f>
        <v>51.42577631362628</v>
      </c>
      <c r="BK64" s="60"/>
      <c r="BL64" s="60" t="s">
        <v>51</v>
      </c>
      <c r="BM64" s="60">
        <v>4.9228833333333304</v>
      </c>
      <c r="BN64" s="60">
        <v>2278125.0791975702</v>
      </c>
      <c r="BO64" s="60">
        <v>5.6217833333333296</v>
      </c>
      <c r="BP64" s="60">
        <v>70816.356268014104</v>
      </c>
      <c r="BQ64" s="60">
        <v>3.1085367925872499E-2</v>
      </c>
      <c r="BR64" s="60">
        <v>56.0385068625909</v>
      </c>
      <c r="BS64" s="60">
        <f t="shared" si="9"/>
        <v>251.85650887418595</v>
      </c>
      <c r="BT64" s="60">
        <f t="shared" si="10"/>
        <v>251.85650887418595</v>
      </c>
      <c r="BU64" s="60">
        <f>IF(BT64&lt;16.03,"&lt;LOQ",IF(BT64&lt;5.038,"&lt;MDL",BT64))</f>
        <v>251.85650887418595</v>
      </c>
      <c r="BV64" s="60">
        <f>IF(BU64="&lt;MDL","&lt;MDL",IF(BU64="&lt;LOQ","&lt;LOQ",(BU64*0.25)))</f>
        <v>62.964127218546487</v>
      </c>
      <c r="BW64" s="60"/>
      <c r="BX64" s="60" t="s">
        <v>51</v>
      </c>
      <c r="BY64" s="60">
        <v>4.9228833333333304</v>
      </c>
      <c r="BZ64" s="60">
        <v>2278125.0791975702</v>
      </c>
      <c r="CA64" s="60">
        <v>5.7171000000000003</v>
      </c>
      <c r="CB64" s="60">
        <v>37185.840527025597</v>
      </c>
      <c r="CC64" s="60">
        <v>1.63230021330188E-2</v>
      </c>
      <c r="CD64" s="60">
        <v>33.636472724378599</v>
      </c>
      <c r="CE64" s="60">
        <f t="shared" si="11"/>
        <v>151.173988485747</v>
      </c>
      <c r="CF64" s="60">
        <f t="shared" si="12"/>
        <v>151.173988485747</v>
      </c>
      <c r="CG64" s="60" t="str">
        <f>IF(CF64&lt;265.875,"&lt;LOQ",IF(CF64&lt;83.56,"&lt;MDL",CF64))</f>
        <v>&lt;LOQ</v>
      </c>
      <c r="CH64" s="60" t="str">
        <f>IF(CG64="&lt;MDL","&lt;MDL",IF(CG64="&lt;LOQ","&lt;LOQ",(CG64*0.25)))</f>
        <v>&lt;LOQ</v>
      </c>
      <c r="CI64" s="60"/>
      <c r="CJ64" s="60" t="s">
        <v>51</v>
      </c>
      <c r="CK64" s="60">
        <v>4.9228833333333304</v>
      </c>
      <c r="CL64" s="60">
        <v>2278125.0791975702</v>
      </c>
      <c r="CM64" s="60">
        <v>6.5303666666666702</v>
      </c>
      <c r="CN64" s="60">
        <v>16142.350066095099</v>
      </c>
      <c r="CO64" s="60">
        <v>1.13962200862762E-2</v>
      </c>
      <c r="CP64" s="60">
        <v>8.4552919261028592</v>
      </c>
      <c r="CQ64" s="60">
        <f t="shared" si="13"/>
        <v>38.00101796505826</v>
      </c>
      <c r="CR64" s="60">
        <f t="shared" si="14"/>
        <v>38.00101796505826</v>
      </c>
      <c r="CS64" s="60">
        <f>IF(CR64&lt;11.93,"&lt;LOQ",IF(CR64&lt;3.75,"&lt;MDL",CR64))</f>
        <v>38.00101796505826</v>
      </c>
      <c r="CT64" s="60">
        <f>IF(CS64="&lt;MDL","&lt;MDL",IF(CS64="&lt;LOQ","&lt;LOQ",(CS64*0.25)))</f>
        <v>9.500254491264565</v>
      </c>
      <c r="CU64" s="60"/>
      <c r="CV64" s="60" t="s">
        <v>51</v>
      </c>
      <c r="CW64" s="60">
        <v>6.6701499999999996</v>
      </c>
      <c r="CX64" s="60">
        <v>1416465.2791792301</v>
      </c>
      <c r="CY64" s="60">
        <v>6.7019166666666701</v>
      </c>
      <c r="CZ64" s="60">
        <v>80021.698467317401</v>
      </c>
      <c r="DA64" s="60">
        <v>5.6493935745241801E-2</v>
      </c>
      <c r="DB64" s="60">
        <v>63.601726010765503</v>
      </c>
      <c r="DC64" s="60">
        <f t="shared" si="15"/>
        <v>285.84824200833998</v>
      </c>
      <c r="DD64" s="60">
        <f t="shared" si="16"/>
        <v>285.84824200833998</v>
      </c>
      <c r="DE64" s="60">
        <f>IF(DD64&lt;125.128,"&lt;LOQ",IF(DD64&lt;7.897,"&lt;MDL",DD64))</f>
        <v>285.84824200833998</v>
      </c>
      <c r="DF64" s="60">
        <f>IF(DE64="&lt;MDL","&lt;MDL",IF(DE64="&lt;LOQ","&lt;LOQ",(DE64*0.25)))</f>
        <v>71.462060502084995</v>
      </c>
      <c r="DG64" s="60"/>
      <c r="DH64" s="60" t="s">
        <v>51</v>
      </c>
      <c r="DI64" s="60">
        <v>6.6701499999999996</v>
      </c>
      <c r="DJ64" s="60">
        <v>1416465.2791792301</v>
      </c>
      <c r="DK64" s="60">
        <v>7.2292833333333304</v>
      </c>
      <c r="DL64" s="60">
        <v>124884.642528856</v>
      </c>
      <c r="DM64" s="60">
        <v>8.8166398685903896E-2</v>
      </c>
      <c r="DN64" s="60">
        <v>80.786864105623906</v>
      </c>
      <c r="DO64" s="60">
        <f t="shared" si="17"/>
        <v>297.6915630218146</v>
      </c>
      <c r="DP64" s="60">
        <f t="shared" si="18"/>
        <v>297.6915630218146</v>
      </c>
      <c r="DQ64" s="60">
        <f>IF(DP64&lt;59.59,"&lt;LOQ",IF(DP64&lt;18.73,"&lt;MDL",DP64))</f>
        <v>297.6915630218146</v>
      </c>
      <c r="DR64" s="60">
        <f>IF(DQ64="&lt;MDL","&lt;MDL",IF(DQ64="&lt;LOQ","&lt;LOQ",(DQ64*0.25)))</f>
        <v>74.422890755453651</v>
      </c>
      <c r="DS64" s="60"/>
      <c r="DT64" s="60" t="s">
        <v>51</v>
      </c>
      <c r="DU64" s="60">
        <v>6.6701499999999996</v>
      </c>
      <c r="DV64" s="60">
        <v>1416465.2791792301</v>
      </c>
      <c r="DW64" s="60">
        <v>8.2030499999999993</v>
      </c>
      <c r="DX64" s="60">
        <v>744006.54335941502</v>
      </c>
      <c r="DY64" s="60">
        <v>0.30170074521616702</v>
      </c>
      <c r="DZ64" s="60">
        <v>344.16268071293001</v>
      </c>
      <c r="EA64" s="60">
        <f t="shared" si="19"/>
        <v>1268.2052644258733</v>
      </c>
      <c r="EB64" s="60">
        <f t="shared" si="20"/>
        <v>1268.2052644258733</v>
      </c>
      <c r="EC64" s="60">
        <f>IF(EB64&lt;16.09,"&lt;LOQ",IF(EB64&lt;5.06,"&lt;MDL",EB64))</f>
        <v>1268.2052644258733</v>
      </c>
      <c r="ED64" s="60">
        <f>IF(EC64="&lt;MDL","&lt;MDL",IF(EC64="&lt;LOQ","&lt;LOQ",(EC64*0.25)))</f>
        <v>317.05131610646833</v>
      </c>
      <c r="EE64" s="60"/>
      <c r="EF64" s="60" t="s">
        <v>51</v>
      </c>
      <c r="EG64" s="60">
        <v>8.1804000000000006</v>
      </c>
      <c r="EH64" s="60">
        <v>2466041.4505318399</v>
      </c>
      <c r="EI64" s="60">
        <v>8.2558666666666696</v>
      </c>
      <c r="EJ64" s="60">
        <v>25946.994913694201</v>
      </c>
      <c r="EK64" s="60">
        <v>1.05217188900447E-2</v>
      </c>
      <c r="EL64" s="60">
        <v>13.9843496560114</v>
      </c>
      <c r="EM64" s="60">
        <f t="shared" si="21"/>
        <v>51.53093826613582</v>
      </c>
      <c r="EN64" s="60">
        <f t="shared" si="22"/>
        <v>51.53093826613582</v>
      </c>
      <c r="EO64" s="60" t="str">
        <f>IF(EN64&lt;56.77,"&lt;LOQ",IF(EN64&lt;17.84,"&lt;MDL",EN64))</f>
        <v>&lt;LOQ</v>
      </c>
      <c r="EP64" s="60" t="str">
        <f>IF(EO64="&lt;MDL","&lt;MDL",IF(EO64="&lt;LOQ","&lt;LOQ",(EO64*0.25)))</f>
        <v>&lt;LOQ</v>
      </c>
      <c r="EQ64" s="60"/>
      <c r="ER64" s="60" t="s">
        <v>51</v>
      </c>
      <c r="ES64" s="60">
        <v>8.1804000000000006</v>
      </c>
      <c r="ET64" s="60">
        <v>2466041.4505318399</v>
      </c>
      <c r="EU64" s="60">
        <v>8.7727333333333295</v>
      </c>
      <c r="EV64" s="60">
        <v>88909.067056903499</v>
      </c>
      <c r="EW64" s="60">
        <v>3.6053354674037898E-2</v>
      </c>
      <c r="EX64" s="60">
        <v>0</v>
      </c>
      <c r="EY64" s="60">
        <v>0</v>
      </c>
      <c r="EZ64" s="60" t="s">
        <v>51</v>
      </c>
      <c r="FA64" s="60">
        <v>8.1804000000000006</v>
      </c>
      <c r="FB64" s="60">
        <v>2466041.4505318399</v>
      </c>
      <c r="FC64" s="60">
        <v>9.4405166666666709</v>
      </c>
      <c r="FD64" s="60">
        <v>122512.378090871</v>
      </c>
      <c r="FE64" s="60">
        <v>4.2113762989074897E-2</v>
      </c>
      <c r="FF64" s="60">
        <v>52.7340221106193</v>
      </c>
      <c r="FG64" s="60">
        <f t="shared" si="23"/>
        <v>203.28789213620215</v>
      </c>
      <c r="FH64" s="60">
        <f t="shared" si="24"/>
        <v>203.28789213620215</v>
      </c>
      <c r="FI64" s="60">
        <f>IF(FH64&lt;12.39,"&lt;LOQ",IF(FH64&lt;3.9,"&lt;MDL",FH64))</f>
        <v>203.28789213620215</v>
      </c>
      <c r="FJ64" s="60">
        <f>IF(FI64="&lt;MDL","&lt;MDL",IF(FI64="&lt;LOQ","&lt;LOQ",(FI64*0.25)))</f>
        <v>50.821973034050536</v>
      </c>
      <c r="FK64" s="60"/>
      <c r="FL64" s="60" t="s">
        <v>51</v>
      </c>
      <c r="FM64" s="60">
        <v>11.372916666666701</v>
      </c>
      <c r="FN64" s="60">
        <v>2909081.7204497498</v>
      </c>
      <c r="FO64" s="60">
        <v>9.70461666666667</v>
      </c>
      <c r="FP64" s="60">
        <v>158312.37804715399</v>
      </c>
      <c r="FQ64" s="60">
        <v>5.4420051844634401E-2</v>
      </c>
      <c r="FR64" s="60">
        <v>65.191466641627201</v>
      </c>
      <c r="FS64" s="60">
        <f t="shared" si="25"/>
        <v>240.22407374120976</v>
      </c>
      <c r="FT64" s="60">
        <f t="shared" si="26"/>
        <v>240.22407374120976</v>
      </c>
      <c r="FU64" s="60">
        <f>IF(FT64&lt;17.42,"&lt;LOQ",IF(FT64&lt;5.48,"&lt;MDL",FT64))</f>
        <v>240.22407374120976</v>
      </c>
      <c r="FV64" s="60">
        <f>IF(FU64="&lt;MDL","&lt;MDL",IF(FU64="&lt;LOQ","&lt;LOQ",(FU64*0.25)))</f>
        <v>60.056018435302441</v>
      </c>
      <c r="FW64" s="60"/>
      <c r="FX64" s="60" t="s">
        <v>51</v>
      </c>
      <c r="FY64" s="60">
        <v>11.372916666666701</v>
      </c>
      <c r="FZ64" s="60">
        <v>2909081.7204497498</v>
      </c>
      <c r="GA64" s="60">
        <v>9.9536333333333307</v>
      </c>
      <c r="GB64" s="60">
        <v>27172.708544487999</v>
      </c>
      <c r="GC64" s="60">
        <v>1.1018755803406201E-2</v>
      </c>
      <c r="GD64" s="60">
        <v>57545.978116448598</v>
      </c>
      <c r="GE64" s="60">
        <v>57545.978116448598</v>
      </c>
      <c r="GF64" s="60"/>
      <c r="GG64" s="60" t="s">
        <v>51</v>
      </c>
      <c r="GH64" s="60">
        <v>8.1804000000000006</v>
      </c>
      <c r="GI64" s="60">
        <v>2466041.4505318399</v>
      </c>
      <c r="GJ64" s="60" t="s">
        <v>51</v>
      </c>
      <c r="GK64" s="60" t="s">
        <v>51</v>
      </c>
      <c r="GL64" s="60" t="s">
        <v>51</v>
      </c>
      <c r="GM64" s="60" t="s">
        <v>51</v>
      </c>
      <c r="GN64" s="60" t="s">
        <v>51</v>
      </c>
      <c r="GO64" s="60" t="s">
        <v>51</v>
      </c>
      <c r="GP64" s="60">
        <v>8.1804000000000006</v>
      </c>
      <c r="GQ64" s="60">
        <v>2466041.4505318399</v>
      </c>
      <c r="GR64" s="60">
        <v>11.35955</v>
      </c>
      <c r="GS64" s="60">
        <v>28906.895170792799</v>
      </c>
      <c r="GT64" s="60">
        <v>9.9367766012168901E-3</v>
      </c>
      <c r="GU64" s="60">
        <v>10.8724732481845</v>
      </c>
      <c r="GV64" s="60">
        <f t="shared" si="27"/>
        <v>41.913020863348613</v>
      </c>
      <c r="GW64" s="60">
        <f t="shared" si="28"/>
        <v>41.913020863348613</v>
      </c>
      <c r="GX64" s="60">
        <f>IF(GW64&lt;13.381,"&lt;LOQ",IF(GW64&lt;4.21,"&lt;MDL",GW64))</f>
        <v>41.913020863348613</v>
      </c>
      <c r="GY64" s="60">
        <f>IF(GX64="&lt;MDL","&lt;MDL",IF(GX64="&lt;LOQ","&lt;LOQ",(GX64*0.25)))</f>
        <v>10.478255215837153</v>
      </c>
      <c r="GZ64" s="60"/>
      <c r="HA64" s="60" t="s">
        <v>51</v>
      </c>
      <c r="HB64" s="60">
        <v>11.372916666666701</v>
      </c>
      <c r="HC64" s="60">
        <v>2909081.7204497498</v>
      </c>
      <c r="HD64" s="60">
        <v>11.392950000000001</v>
      </c>
      <c r="HE64" s="60">
        <v>62777.521128177199</v>
      </c>
      <c r="HF64" s="60">
        <v>2.1579841049797599E-2</v>
      </c>
      <c r="HG64" s="60">
        <v>26.1924376453862</v>
      </c>
      <c r="HH64" s="60">
        <f t="shared" si="29"/>
        <v>100.97097140950355</v>
      </c>
      <c r="HI64" s="60">
        <f t="shared" si="30"/>
        <v>100.97097140950355</v>
      </c>
      <c r="HJ64" s="60">
        <f>IF(HI64&lt;19.57,"&lt;LOQ",IF(HI64&lt;6.15,"&lt;MDL",HI64))</f>
        <v>100.97097140950355</v>
      </c>
      <c r="HK64" s="60">
        <f>IF(HJ64="&lt;MDL","&lt;MDL",IF(HJ64="&lt;LOQ","&lt;LOQ",(HJ64*0.25)))</f>
        <v>25.242742852375887</v>
      </c>
      <c r="HL64" s="60"/>
      <c r="HM64" s="60" t="s">
        <v>51</v>
      </c>
      <c r="HN64" s="60">
        <v>11.372916666666701</v>
      </c>
      <c r="HO64" s="60">
        <v>2909081.7204497498</v>
      </c>
      <c r="HP64" s="60">
        <v>13.233416666666701</v>
      </c>
      <c r="HQ64" s="60">
        <v>36734.399907397397</v>
      </c>
      <c r="HR64" s="60">
        <v>1.2550379458088699E-2</v>
      </c>
      <c r="HS64" s="60">
        <v>8.6077551569331998</v>
      </c>
      <c r="HT64" s="60">
        <f t="shared" si="31"/>
        <v>50.344767980198938</v>
      </c>
      <c r="HU64" s="60">
        <f t="shared" si="32"/>
        <v>50.344767980198938</v>
      </c>
      <c r="HV64" s="60">
        <f>IF(HU64&lt;26.06,"&lt;LOQ",IF(HU64&lt;8.19,"&lt;MDL",HU64))</f>
        <v>50.344767980198938</v>
      </c>
      <c r="HW64" s="60">
        <f>IF(HV64="&lt;MDL","&lt;MDL",IF(HV64="&lt;LOQ","&lt;LOQ",(HV64*0.25)))</f>
        <v>12.586191995049735</v>
      </c>
      <c r="HX64" s="60"/>
      <c r="HY64" s="60" t="s">
        <v>51</v>
      </c>
      <c r="HZ64" s="60">
        <v>13.9248333333333</v>
      </c>
      <c r="IA64" s="60">
        <v>2926955.31876704</v>
      </c>
      <c r="IB64" s="60">
        <v>13.8279666666667</v>
      </c>
      <c r="IC64" s="60">
        <v>11901.057289594701</v>
      </c>
      <c r="ID64" s="60">
        <v>4.0660194616868803E-3</v>
      </c>
      <c r="IE64" s="60">
        <v>7.2072877878394799</v>
      </c>
      <c r="IF64" s="60">
        <f t="shared" si="33"/>
        <v>42.153758422489446</v>
      </c>
      <c r="IG64" s="60">
        <f t="shared" si="34"/>
        <v>42.153758422489446</v>
      </c>
      <c r="IH64" s="60">
        <f>IF(IG64&lt;18.87,"&lt;LOQ",IF(IG64&lt;5.93,"&lt;MDL",IG64))</f>
        <v>42.153758422489446</v>
      </c>
      <c r="II64" s="60">
        <f>IF(IH64="&lt;MDL","&lt;MDL",IF(IH64="&lt;LOQ","&lt;LOQ",(IH64*0.25)))</f>
        <v>10.538439605622361</v>
      </c>
      <c r="IJ64" s="60"/>
      <c r="IK64" s="60" t="s">
        <v>51</v>
      </c>
      <c r="IL64" s="60">
        <v>13.9248333333333</v>
      </c>
      <c r="IM64" s="60">
        <v>2926955.31876704</v>
      </c>
      <c r="IN64" s="60">
        <v>15.6417</v>
      </c>
      <c r="IO64" s="60">
        <v>13977.7256209796</v>
      </c>
      <c r="IP64" s="60">
        <v>4.7755172521279201E-3</v>
      </c>
      <c r="IQ64" s="60">
        <v>6.3175657930820099</v>
      </c>
      <c r="IR64" s="60">
        <f t="shared" si="35"/>
        <v>36.949980366968688</v>
      </c>
      <c r="IS64" s="60">
        <f t="shared" si="36"/>
        <v>36.949980366968688</v>
      </c>
      <c r="IT64" s="60">
        <f>IF(IS64&lt;22.673,"&lt;LOQ",IF(IS64&lt;7.126,"&lt;MDL",IS64))</f>
        <v>36.949980366968688</v>
      </c>
      <c r="IU64" s="60">
        <f>IF(IT64="&lt;MDL","&lt;MDL",IF(IT64="&lt;LOQ","&lt;LOQ",(IT64*0.25)))</f>
        <v>9.2374950917421721</v>
      </c>
      <c r="IV64" s="60"/>
      <c r="IW64" s="60" t="s">
        <v>51</v>
      </c>
      <c r="IX64" s="60">
        <v>13.9248333333333</v>
      </c>
      <c r="IY64" s="60">
        <v>2926955.31876704</v>
      </c>
      <c r="IZ64" s="60">
        <v>15.6918166666667</v>
      </c>
      <c r="JA64" s="60">
        <v>4822.4597142252996</v>
      </c>
      <c r="JB64" s="60">
        <v>1.6476027779804699E-3</v>
      </c>
      <c r="JC64" s="60">
        <v>2.7590817678804398</v>
      </c>
      <c r="JD64" s="60">
        <f t="shared" si="37"/>
        <v>16.137230777347934</v>
      </c>
      <c r="JE64" s="60">
        <f t="shared" si="38"/>
        <v>16.137230777347934</v>
      </c>
      <c r="JF64" s="60" t="str">
        <f>IF(JE64&lt;201.126,"&lt;LOQ",IF(JE64&lt;63.21,"&lt;MDL",JE64))</f>
        <v>&lt;LOQ</v>
      </c>
      <c r="JG64" s="60" t="str">
        <f>IF(JF64="&lt;MDL","&lt;MDL",IF(JF64="&lt;LOQ","&lt;LOQ",(JF64*0.25)))</f>
        <v>&lt;LOQ</v>
      </c>
      <c r="JH64" s="60"/>
      <c r="JI64" s="60" t="s">
        <v>51</v>
      </c>
      <c r="JJ64" s="60">
        <v>13.9248333333333</v>
      </c>
      <c r="JK64" s="60">
        <v>2926955.31876704</v>
      </c>
      <c r="JL64" s="60">
        <v>16.059233333333299</v>
      </c>
      <c r="JM64" s="60">
        <v>30183.254179007999</v>
      </c>
      <c r="JN64" s="60">
        <v>1.03121677278362E-2</v>
      </c>
      <c r="JO64" s="60">
        <v>14.298954964093801</v>
      </c>
      <c r="JP64" s="60">
        <f t="shared" si="39"/>
        <v>83.631278643745304</v>
      </c>
      <c r="JQ64" s="60">
        <f t="shared" si="40"/>
        <v>83.631278643745304</v>
      </c>
      <c r="JR64" s="60">
        <f>IF(JQ64&lt;25.511,"&lt;LOQ",IF(JQ64&lt;8.018,"&lt;MDL",JQ64))</f>
        <v>83.631278643745304</v>
      </c>
      <c r="JS64" s="60">
        <f>IF(JR64="&lt;MDL","&lt;MDL",IF(JR64="&lt;LOQ","&lt;LOQ",(JR64*0.25)))</f>
        <v>20.907819660936326</v>
      </c>
      <c r="JT64" s="60"/>
      <c r="JU64" s="60" t="s">
        <v>51</v>
      </c>
      <c r="JV64" s="60">
        <v>13.9248333333333</v>
      </c>
      <c r="JW64" s="60">
        <v>2926955.31876704</v>
      </c>
    </row>
    <row r="65" spans="1:283" s="61" customFormat="1" x14ac:dyDescent="0.2">
      <c r="A65" s="58"/>
      <c r="B65" s="58"/>
      <c r="C65" s="58" t="s">
        <v>127</v>
      </c>
      <c r="D65" s="58" t="s">
        <v>94</v>
      </c>
      <c r="E65" s="58" t="s">
        <v>97</v>
      </c>
      <c r="F65" s="58" t="s">
        <v>51</v>
      </c>
      <c r="G65" s="59">
        <v>42564.8840277778</v>
      </c>
      <c r="H65" s="60">
        <v>4.2556833333333302</v>
      </c>
      <c r="I65" s="60">
        <v>54511.726860810297</v>
      </c>
      <c r="J65" s="60">
        <v>2.8951527102596401E-2</v>
      </c>
      <c r="K65" s="61">
        <f t="shared" si="1"/>
        <v>4.2134320760421539E-3</v>
      </c>
      <c r="L65" s="60">
        <v>4.9228166666666704</v>
      </c>
      <c r="M65" s="60">
        <v>1882861.8838528099</v>
      </c>
      <c r="N65" s="60">
        <v>5.9965999999999999</v>
      </c>
      <c r="O65" s="60">
        <v>202469.759891861</v>
      </c>
      <c r="P65" s="60">
        <v>9.3795276007721695E-2</v>
      </c>
      <c r="Q65" s="61">
        <f t="shared" si="2"/>
        <v>11.563227671467349</v>
      </c>
      <c r="R65" s="60"/>
      <c r="S65" s="60" t="s">
        <v>51</v>
      </c>
      <c r="T65" s="60">
        <v>8.1841166666666698</v>
      </c>
      <c r="U65" s="60">
        <v>2158634.9388767998</v>
      </c>
      <c r="V65" s="60">
        <v>8.2407166666666694</v>
      </c>
      <c r="W65" s="60">
        <v>267351.36878631799</v>
      </c>
      <c r="X65" s="60">
        <v>0.123852052967061</v>
      </c>
      <c r="Y65" s="61">
        <f t="shared" si="3"/>
        <v>12.383999561977509</v>
      </c>
      <c r="Z65" s="60"/>
      <c r="AA65" s="60" t="s">
        <v>51</v>
      </c>
      <c r="AB65" s="60">
        <v>8.1841166666666698</v>
      </c>
      <c r="AC65" s="60">
        <v>2158634.9388767998</v>
      </c>
      <c r="AD65" s="60">
        <v>9.6857000000000006</v>
      </c>
      <c r="AE65" s="60">
        <v>338889.25448772102</v>
      </c>
      <c r="AF65" s="60">
        <v>0.156992388284076</v>
      </c>
      <c r="AG65" s="61">
        <f t="shared" si="4"/>
        <v>15.597894250861405</v>
      </c>
      <c r="AH65" s="60"/>
      <c r="AI65" s="60" t="s">
        <v>51</v>
      </c>
      <c r="AJ65" s="60">
        <v>8.1841166666666698</v>
      </c>
      <c r="AK65" s="60">
        <v>2158634.9388767998</v>
      </c>
      <c r="AL65" s="60">
        <v>11.379533333333301</v>
      </c>
      <c r="AM65" s="60">
        <v>2635545.2504310799</v>
      </c>
      <c r="AN65" s="60">
        <v>0.99772748159483204</v>
      </c>
      <c r="AO65" s="61">
        <f t="shared" si="5"/>
        <v>100.29993011119561</v>
      </c>
      <c r="AP65" s="60"/>
      <c r="AQ65" s="60" t="s">
        <v>51</v>
      </c>
      <c r="AR65" s="60">
        <v>11.379533333333301</v>
      </c>
      <c r="AS65" s="60">
        <v>2641548.2173732002</v>
      </c>
      <c r="AT65" s="60">
        <v>9.8969833333333295</v>
      </c>
      <c r="AU65" s="60">
        <v>362226.96792248101</v>
      </c>
      <c r="AV65" s="60">
        <v>0.13712676737836901</v>
      </c>
      <c r="AW65" s="61">
        <f t="shared" si="6"/>
        <v>13.95621770139951</v>
      </c>
      <c r="AX65" s="60"/>
      <c r="AY65" s="60"/>
      <c r="AZ65" s="60" t="s">
        <v>51</v>
      </c>
      <c r="BA65" s="60">
        <v>11.379533333333301</v>
      </c>
      <c r="BB65" s="60">
        <v>2641548.2173732002</v>
      </c>
      <c r="BC65" s="60">
        <v>4.9482333333333299</v>
      </c>
      <c r="BD65" s="60">
        <v>10036.6282814118</v>
      </c>
      <c r="BE65" s="60">
        <v>5.3305175315750304E-3</v>
      </c>
      <c r="BF65" s="60">
        <v>5.95594168664769</v>
      </c>
      <c r="BG65" s="60">
        <f t="shared" si="7"/>
        <v>51.507605452966864</v>
      </c>
      <c r="BH65" s="60">
        <f t="shared" si="8"/>
        <v>51.507605452966864</v>
      </c>
      <c r="BI65" s="60" t="str">
        <f>IF(BH65&lt;184.86,"&lt;LOQ",IF(BH65&lt;58.1085,"&lt;MDL",BH65))</f>
        <v>&lt;LOQ</v>
      </c>
      <c r="BJ65" s="60" t="str">
        <f>IF(BI65="&lt;MDL","&lt;MDL",IF(BI65="&lt;LOQ","&lt;LOQ",(BI65*0.25)))</f>
        <v>&lt;LOQ</v>
      </c>
      <c r="BK65" s="60"/>
      <c r="BL65" s="60" t="s">
        <v>51</v>
      </c>
      <c r="BM65" s="60">
        <v>4.9228166666666704</v>
      </c>
      <c r="BN65" s="60">
        <v>1882861.8838528099</v>
      </c>
      <c r="BO65" s="60">
        <v>5.6471499999999999</v>
      </c>
      <c r="BP65" s="60">
        <v>11352.215240489701</v>
      </c>
      <c r="BQ65" s="60">
        <v>6.0292341875125997E-3</v>
      </c>
      <c r="BR65" s="60">
        <v>10.415141955316599</v>
      </c>
      <c r="BS65" s="60">
        <f t="shared" si="9"/>
        <v>90.071234876887445</v>
      </c>
      <c r="BT65" s="60">
        <f t="shared" si="10"/>
        <v>90.071234876887445</v>
      </c>
      <c r="BU65" s="60">
        <f>IF(BT65&lt;16.03,"&lt;LOQ",IF(BT65&lt;5.038,"&lt;MDL",BT65))</f>
        <v>90.071234876887445</v>
      </c>
      <c r="BV65" s="60">
        <f>IF(BU65="&lt;MDL","&lt;MDL",IF(BU65="&lt;LOQ","&lt;LOQ",(BU65*0.25)))</f>
        <v>22.517808719221861</v>
      </c>
      <c r="BW65" s="60"/>
      <c r="BX65" s="60" t="s">
        <v>51</v>
      </c>
      <c r="BY65" s="60">
        <v>4.9228166666666704</v>
      </c>
      <c r="BZ65" s="60">
        <v>1882861.8838528099</v>
      </c>
      <c r="CA65" s="60">
        <v>5.7233999999999998</v>
      </c>
      <c r="CB65" s="60">
        <v>1974.3104026578901</v>
      </c>
      <c r="CC65" s="60">
        <v>1.0485688937618501E-3</v>
      </c>
      <c r="CD65" s="60">
        <v>1.6964225619414499</v>
      </c>
      <c r="CE65" s="60">
        <f t="shared" si="11"/>
        <v>14.670839406954075</v>
      </c>
      <c r="CF65" s="60">
        <f t="shared" si="12"/>
        <v>14.670839406954075</v>
      </c>
      <c r="CG65" s="60" t="str">
        <f>IF(CF65&lt;265.875,"&lt;LOQ",IF(CF65&lt;83.56,"&lt;MDL",CF65))</f>
        <v>&lt;LOQ</v>
      </c>
      <c r="CH65" s="60" t="str">
        <f>IF(CG65="&lt;MDL","&lt;MDL",IF(CG65="&lt;LOQ","&lt;LOQ",(CG65*0.25)))</f>
        <v>&lt;LOQ</v>
      </c>
      <c r="CI65" s="60"/>
      <c r="CJ65" s="60" t="s">
        <v>51</v>
      </c>
      <c r="CK65" s="60">
        <v>4.9228166666666704</v>
      </c>
      <c r="CL65" s="60">
        <v>1882861.8838528099</v>
      </c>
      <c r="CM65" s="60">
        <v>6.5303166666666703</v>
      </c>
      <c r="CN65" s="60">
        <v>3447.8906582116201</v>
      </c>
      <c r="CO65" s="60">
        <v>2.79140604063546E-3</v>
      </c>
      <c r="CP65" s="60">
        <v>1.97002509428941</v>
      </c>
      <c r="CQ65" s="60">
        <f t="shared" si="13"/>
        <v>17.036982668347118</v>
      </c>
      <c r="CR65" s="60">
        <f t="shared" si="14"/>
        <v>17.036982668347118</v>
      </c>
      <c r="CS65" s="60">
        <f>IF(CR65&lt;11.93,"&lt;LOQ",IF(CR65&lt;3.75,"&lt;MDL",CR65))</f>
        <v>17.036982668347118</v>
      </c>
      <c r="CT65" s="60">
        <f>IF(CS65="&lt;MDL","&lt;MDL",IF(CS65="&lt;LOQ","&lt;LOQ",(CS65*0.25)))</f>
        <v>4.2592456670867795</v>
      </c>
      <c r="CU65" s="60"/>
      <c r="CV65" s="60" t="s">
        <v>51</v>
      </c>
      <c r="CW65" s="60">
        <v>6.67645</v>
      </c>
      <c r="CX65" s="60">
        <v>1235180.6251113201</v>
      </c>
      <c r="CY65" s="60">
        <v>6.7018666666666702</v>
      </c>
      <c r="CZ65" s="60">
        <v>1899.9063846154099</v>
      </c>
      <c r="DA65" s="60">
        <v>1.5381607725948401E-3</v>
      </c>
      <c r="DB65" s="60">
        <v>1.40504496200975</v>
      </c>
      <c r="DC65" s="60">
        <f t="shared" si="15"/>
        <v>12.150975505539389</v>
      </c>
      <c r="DD65" s="60">
        <f t="shared" si="16"/>
        <v>12.150975505539389</v>
      </c>
      <c r="DE65" s="60" t="str">
        <f>IF(DD65&lt;125.128,"&lt;LOQ",IF(DD65&lt;7.897,"&lt;MDL",DD65))</f>
        <v>&lt;LOQ</v>
      </c>
      <c r="DF65" s="60" t="str">
        <f>IF(DE65="&lt;MDL","&lt;MDL",IF(DE65="&lt;LOQ","&lt;LOQ",(DE65*0.25)))</f>
        <v>&lt;LOQ</v>
      </c>
      <c r="DG65" s="60"/>
      <c r="DH65" s="60" t="s">
        <v>51</v>
      </c>
      <c r="DI65" s="60">
        <v>6.67645</v>
      </c>
      <c r="DJ65" s="60">
        <v>1235180.6251113201</v>
      </c>
      <c r="DK65" s="60">
        <v>7.2673500000000004</v>
      </c>
      <c r="DL65" s="60">
        <v>4298.2615617949996</v>
      </c>
      <c r="DM65" s="60">
        <v>3.4798647860976801E-3</v>
      </c>
      <c r="DN65" s="60">
        <v>2.9795850317647199</v>
      </c>
      <c r="DO65" s="60">
        <f t="shared" si="17"/>
        <v>24.059957502848395</v>
      </c>
      <c r="DP65" s="60">
        <f t="shared" si="18"/>
        <v>24.059957502848395</v>
      </c>
      <c r="DQ65" s="60" t="str">
        <f>IF(DP65&lt;59.59,"&lt;LOQ",IF(DP65&lt;18.73,"&lt;MDL",DP65))</f>
        <v>&lt;LOQ</v>
      </c>
      <c r="DR65" s="60" t="str">
        <f>IF(DQ65="&lt;MDL","&lt;MDL",IF(DQ65="&lt;LOQ","&lt;LOQ",(DQ65*0.25)))</f>
        <v>&lt;LOQ</v>
      </c>
      <c r="DS65" s="60"/>
      <c r="DT65" s="60" t="s">
        <v>51</v>
      </c>
      <c r="DU65" s="60">
        <v>6.67645</v>
      </c>
      <c r="DV65" s="60">
        <v>1235180.6251113201</v>
      </c>
      <c r="DW65" s="60">
        <v>8.2067499999999995</v>
      </c>
      <c r="DX65" s="60">
        <v>37917.214102272599</v>
      </c>
      <c r="DY65" s="60">
        <v>1.7565366621000701E-2</v>
      </c>
      <c r="DZ65" s="60">
        <v>19.513777193364401</v>
      </c>
      <c r="EA65" s="60">
        <f t="shared" si="19"/>
        <v>157.57249582983991</v>
      </c>
      <c r="EB65" s="60">
        <f t="shared" si="20"/>
        <v>157.57249582983991</v>
      </c>
      <c r="EC65" s="60">
        <f>IF(EB65&lt;16.09,"&lt;LOQ",IF(EB65&lt;5.06,"&lt;MDL",EB65))</f>
        <v>157.57249582983991</v>
      </c>
      <c r="ED65" s="60">
        <f>IF(EC65="&lt;MDL","&lt;MDL",IF(EC65="&lt;LOQ","&lt;LOQ",(EC65*0.25)))</f>
        <v>39.393123957459977</v>
      </c>
      <c r="EE65" s="60"/>
      <c r="EF65" s="60" t="s">
        <v>51</v>
      </c>
      <c r="EG65" s="60">
        <v>8.1841166666666698</v>
      </c>
      <c r="EH65" s="60">
        <v>2158634.9388767998</v>
      </c>
      <c r="EI65" s="60">
        <v>8.2595833333333299</v>
      </c>
      <c r="EJ65" s="60">
        <v>11336.3772124641</v>
      </c>
      <c r="EK65" s="60">
        <v>5.2516416779405696E-3</v>
      </c>
      <c r="EL65" s="60">
        <v>6.68999850362116</v>
      </c>
      <c r="EM65" s="60">
        <f t="shared" si="21"/>
        <v>54.021307657030334</v>
      </c>
      <c r="EN65" s="60">
        <f t="shared" si="22"/>
        <v>54.021307657030334</v>
      </c>
      <c r="EO65" s="60" t="str">
        <f>IF(EN65&lt;56.77,"&lt;LOQ",IF(EN65&lt;17.84,"&lt;MDL",EN65))</f>
        <v>&lt;LOQ</v>
      </c>
      <c r="EP65" s="60" t="str">
        <f>IF(EO65="&lt;MDL","&lt;MDL",IF(EO65="&lt;LOQ","&lt;LOQ",(EO65*0.25)))</f>
        <v>&lt;LOQ</v>
      </c>
      <c r="EQ65" s="60"/>
      <c r="ER65" s="60" t="s">
        <v>51</v>
      </c>
      <c r="ES65" s="60">
        <v>8.1841166666666698</v>
      </c>
      <c r="ET65" s="60">
        <v>2158634.9388767998</v>
      </c>
      <c r="EU65" s="60">
        <v>8.7689000000000004</v>
      </c>
      <c r="EV65" s="60">
        <v>25027.1399012408</v>
      </c>
      <c r="EW65" s="60">
        <v>1.15939659135987E-2</v>
      </c>
      <c r="EX65" s="60">
        <v>0</v>
      </c>
      <c r="EY65" s="60">
        <v>0</v>
      </c>
      <c r="EZ65" s="60" t="s">
        <v>51</v>
      </c>
      <c r="FA65" s="60">
        <v>8.1841166666666698</v>
      </c>
      <c r="FB65" s="60">
        <v>2158634.9388767998</v>
      </c>
      <c r="FC65" s="60">
        <v>9.4480166666666694</v>
      </c>
      <c r="FD65" s="60">
        <v>56388.527463594</v>
      </c>
      <c r="FE65" s="60">
        <v>2.1346771977407902E-2</v>
      </c>
      <c r="FF65" s="60">
        <v>26.851416126540901</v>
      </c>
      <c r="FG65" s="60">
        <f t="shared" si="23"/>
        <v>172.14769952077353</v>
      </c>
      <c r="FH65" s="60">
        <f t="shared" si="24"/>
        <v>172.14769952077353</v>
      </c>
      <c r="FI65" s="60">
        <f>IF(FH65&lt;12.39,"&lt;LOQ",IF(FH65&lt;3.9,"&lt;MDL",FH65))</f>
        <v>172.14769952077353</v>
      </c>
      <c r="FJ65" s="60">
        <f>IF(FI65="&lt;MDL","&lt;MDL",IF(FI65="&lt;LOQ","&lt;LOQ",(FI65*0.25)))</f>
        <v>43.036924880193382</v>
      </c>
      <c r="FK65" s="60"/>
      <c r="FL65" s="60" t="s">
        <v>51</v>
      </c>
      <c r="FM65" s="60">
        <v>11.379533333333301</v>
      </c>
      <c r="FN65" s="60">
        <v>2641548.2173732002</v>
      </c>
      <c r="FO65" s="60">
        <v>9.7083333333333304</v>
      </c>
      <c r="FP65" s="60">
        <v>91805.694086890595</v>
      </c>
      <c r="FQ65" s="60">
        <v>3.4754502485736798E-2</v>
      </c>
      <c r="FR65" s="60">
        <v>41.736463360705002</v>
      </c>
      <c r="FS65" s="60">
        <f t="shared" si="25"/>
        <v>337.01925740411139</v>
      </c>
      <c r="FT65" s="60">
        <f t="shared" si="26"/>
        <v>337.01925740411139</v>
      </c>
      <c r="FU65" s="60">
        <f>IF(FT65&lt;17.42,"&lt;LOQ",IF(FT65&lt;5.48,"&lt;MDL",FT65))</f>
        <v>337.01925740411139</v>
      </c>
      <c r="FV65" s="60">
        <f>IF(FU65="&lt;MDL","&lt;MDL",IF(FU65="&lt;LOQ","&lt;LOQ",(FU65*0.25)))</f>
        <v>84.254814351027846</v>
      </c>
      <c r="FW65" s="60"/>
      <c r="FX65" s="60" t="s">
        <v>51</v>
      </c>
      <c r="FY65" s="60">
        <v>11.379533333333301</v>
      </c>
      <c r="FZ65" s="60">
        <v>2641548.2173732002</v>
      </c>
      <c r="GA65" s="60">
        <v>9.8932000000000002</v>
      </c>
      <c r="GB65" s="60">
        <v>17397.103958657099</v>
      </c>
      <c r="GC65" s="60">
        <v>8.0593080586888501E-3</v>
      </c>
      <c r="GD65" s="60">
        <v>42065.314303835403</v>
      </c>
      <c r="GE65" s="60">
        <v>42065.314303835403</v>
      </c>
      <c r="GF65" s="60"/>
      <c r="GG65" s="60" t="s">
        <v>51</v>
      </c>
      <c r="GH65" s="60">
        <v>8.1841166666666698</v>
      </c>
      <c r="GI65" s="60">
        <v>2158634.9388767998</v>
      </c>
      <c r="GJ65" s="60" t="s">
        <v>51</v>
      </c>
      <c r="GK65" s="60" t="s">
        <v>51</v>
      </c>
      <c r="GL65" s="60" t="s">
        <v>51</v>
      </c>
      <c r="GM65" s="60" t="s">
        <v>51</v>
      </c>
      <c r="GN65" s="60" t="s">
        <v>51</v>
      </c>
      <c r="GO65" s="60" t="s">
        <v>51</v>
      </c>
      <c r="GP65" s="60">
        <v>8.1841166666666698</v>
      </c>
      <c r="GQ65" s="60">
        <v>2158634.9388767998</v>
      </c>
      <c r="GR65" s="60">
        <v>11.359500000000001</v>
      </c>
      <c r="GS65" s="60">
        <v>20353.270738859901</v>
      </c>
      <c r="GT65" s="60">
        <v>7.7050536518691801E-3</v>
      </c>
      <c r="GU65" s="60">
        <v>8.1536541774626698</v>
      </c>
      <c r="GV65" s="60">
        <f t="shared" si="27"/>
        <v>52.274070116947854</v>
      </c>
      <c r="GW65" s="60">
        <f t="shared" si="28"/>
        <v>52.274070116947854</v>
      </c>
      <c r="GX65" s="60">
        <f>IF(GW65&lt;13.381,"&lt;LOQ",IF(GW65&lt;4.21,"&lt;MDL",GW65))</f>
        <v>52.274070116947854</v>
      </c>
      <c r="GY65" s="60">
        <f>IF(GX65="&lt;MDL","&lt;MDL",IF(GX65="&lt;LOQ","&lt;LOQ",(GX65*0.25)))</f>
        <v>13.068517529236964</v>
      </c>
      <c r="GZ65" s="60"/>
      <c r="HA65" s="60" t="s">
        <v>51</v>
      </c>
      <c r="HB65" s="60">
        <v>11.379533333333301</v>
      </c>
      <c r="HC65" s="60">
        <v>2641548.2173732002</v>
      </c>
      <c r="HD65" s="60">
        <v>11.4162833333333</v>
      </c>
      <c r="HE65" s="60">
        <v>53743.9537211036</v>
      </c>
      <c r="HF65" s="60">
        <v>2.0345626616858601E-2</v>
      </c>
      <c r="HG65" s="60">
        <v>24.712184932567499</v>
      </c>
      <c r="HH65" s="60">
        <f t="shared" si="29"/>
        <v>158.43282775944419</v>
      </c>
      <c r="HI65" s="60">
        <f t="shared" si="30"/>
        <v>158.43282775944419</v>
      </c>
      <c r="HJ65" s="60">
        <f>IF(HI65&lt;19.57,"&lt;LOQ",IF(HI65&lt;6.15,"&lt;MDL",HI65))</f>
        <v>158.43282775944419</v>
      </c>
      <c r="HK65" s="60">
        <f>IF(HJ65="&lt;MDL","&lt;MDL",IF(HJ65="&lt;LOQ","&lt;LOQ",(HJ65*0.25)))</f>
        <v>39.608206939861049</v>
      </c>
      <c r="HL65" s="60"/>
      <c r="HM65" s="60" t="s">
        <v>51</v>
      </c>
      <c r="HN65" s="60">
        <v>11.379533333333301</v>
      </c>
      <c r="HO65" s="60">
        <v>2641548.2173732002</v>
      </c>
      <c r="HP65" s="60">
        <v>13.253399999999999</v>
      </c>
      <c r="HQ65" s="60">
        <v>63460.189796021601</v>
      </c>
      <c r="HR65" s="60">
        <v>2.1833539925138801E-2</v>
      </c>
      <c r="HS65" s="60">
        <v>15.277620649241999</v>
      </c>
      <c r="HT65" s="60">
        <f t="shared" si="31"/>
        <v>109.46820246082849</v>
      </c>
      <c r="HU65" s="60">
        <f t="shared" si="32"/>
        <v>109.46820246082849</v>
      </c>
      <c r="HV65" s="60">
        <f>IF(HU65&lt;26.06,"&lt;LOQ",IF(HU65&lt;8.19,"&lt;MDL",HU65))</f>
        <v>109.46820246082849</v>
      </c>
      <c r="HW65" s="60">
        <f>IF(HV65="&lt;MDL","&lt;MDL",IF(HV65="&lt;LOQ","&lt;LOQ",(HV65*0.25)))</f>
        <v>27.367050615207123</v>
      </c>
      <c r="HX65" s="60"/>
      <c r="HY65" s="60" t="s">
        <v>51</v>
      </c>
      <c r="HZ65" s="60">
        <v>13.9414833333333</v>
      </c>
      <c r="IA65" s="60">
        <v>2906546.0760650402</v>
      </c>
      <c r="IB65" s="60">
        <v>13.8412666666667</v>
      </c>
      <c r="IC65" s="60">
        <v>26377.8169764913</v>
      </c>
      <c r="ID65" s="60">
        <v>9.0753135461049406E-3</v>
      </c>
      <c r="IE65" s="60">
        <v>15.611143861312399</v>
      </c>
      <c r="IF65" s="60">
        <f t="shared" si="33"/>
        <v>111.85798470130584</v>
      </c>
      <c r="IG65" s="60">
        <f t="shared" si="34"/>
        <v>111.85798470130584</v>
      </c>
      <c r="IH65" s="60">
        <f>IF(IG65&lt;18.87,"&lt;LOQ",IF(IG65&lt;5.93,"&lt;MDL",IG65))</f>
        <v>111.85798470130584</v>
      </c>
      <c r="II65" s="60">
        <f>IF(IH65="&lt;MDL","&lt;MDL",IF(IH65="&lt;LOQ","&lt;LOQ",(IH65*0.25)))</f>
        <v>27.96449617532646</v>
      </c>
      <c r="IJ65" s="60"/>
      <c r="IK65" s="60" t="s">
        <v>51</v>
      </c>
      <c r="IL65" s="60">
        <v>13.9414833333333</v>
      </c>
      <c r="IM65" s="60">
        <v>2906546.0760650402</v>
      </c>
      <c r="IN65" s="60">
        <v>15.6550166666667</v>
      </c>
      <c r="IO65" s="60">
        <v>38665.2733466516</v>
      </c>
      <c r="IP65" s="60">
        <v>1.33028248425353E-2</v>
      </c>
      <c r="IQ65" s="60">
        <v>17.421571195362901</v>
      </c>
      <c r="IR65" s="60">
        <f t="shared" si="35"/>
        <v>124.8301765428601</v>
      </c>
      <c r="IS65" s="60">
        <f t="shared" si="36"/>
        <v>124.8301765428601</v>
      </c>
      <c r="IT65" s="60">
        <f>IF(IS65&lt;22.673,"&lt;LOQ",IF(IS65&lt;7.126,"&lt;MDL",IS65))</f>
        <v>124.8301765428601</v>
      </c>
      <c r="IU65" s="60">
        <f>IF(IT65="&lt;MDL","&lt;MDL",IF(IT65="&lt;LOQ","&lt;LOQ",(IT65*0.25)))</f>
        <v>31.207544135715025</v>
      </c>
      <c r="IV65" s="60"/>
      <c r="IW65" s="60" t="s">
        <v>51</v>
      </c>
      <c r="IX65" s="60">
        <v>13.9414833333333</v>
      </c>
      <c r="IY65" s="60">
        <v>2906546.0760650402</v>
      </c>
      <c r="IZ65" s="60">
        <v>15.6984333333333</v>
      </c>
      <c r="JA65" s="60">
        <v>7281.4686293432096</v>
      </c>
      <c r="JB65" s="60">
        <v>2.5051963529169499E-3</v>
      </c>
      <c r="JC65" s="60">
        <v>3.9826833690540102</v>
      </c>
      <c r="JD65" s="60">
        <f t="shared" si="37"/>
        <v>28.536982255977794</v>
      </c>
      <c r="JE65" s="60">
        <f t="shared" si="38"/>
        <v>28.536982255977794</v>
      </c>
      <c r="JF65" s="60" t="str">
        <f>IF(JE65&lt;201.126,"&lt;LOQ",IF(JE65&lt;63.21,"&lt;MDL",JE65))</f>
        <v>&lt;LOQ</v>
      </c>
      <c r="JG65" s="60" t="str">
        <f>IF(JF65="&lt;MDL","&lt;MDL",IF(JF65="&lt;LOQ","&lt;LOQ",(JF65*0.25)))</f>
        <v>&lt;LOQ</v>
      </c>
      <c r="JH65" s="60"/>
      <c r="JI65" s="60" t="s">
        <v>51</v>
      </c>
      <c r="JJ65" s="60">
        <v>13.9414833333333</v>
      </c>
      <c r="JK65" s="60">
        <v>2906546.0760650402</v>
      </c>
      <c r="JL65" s="60">
        <v>16.079216666666699</v>
      </c>
      <c r="JM65" s="60">
        <v>91891.732904648597</v>
      </c>
      <c r="JN65" s="60">
        <v>3.1615439941366397E-2</v>
      </c>
      <c r="JO65" s="60">
        <v>44.788520336830501</v>
      </c>
      <c r="JP65" s="60">
        <f t="shared" si="39"/>
        <v>320.92162285731018</v>
      </c>
      <c r="JQ65" s="60">
        <f t="shared" si="40"/>
        <v>320.92162285731018</v>
      </c>
      <c r="JR65" s="60">
        <f>IF(JQ65&lt;25.511,"&lt;LOQ",IF(JQ65&lt;8.018,"&lt;MDL",JQ65))</f>
        <v>320.92162285731018</v>
      </c>
      <c r="JS65" s="60">
        <f>IF(JR65="&lt;MDL","&lt;MDL",IF(JR65="&lt;LOQ","&lt;LOQ",(JR65*0.25)))</f>
        <v>80.230405714327546</v>
      </c>
      <c r="JT65" s="60"/>
      <c r="JU65" s="60" t="s">
        <v>51</v>
      </c>
      <c r="JV65" s="60">
        <v>13.9414833333333</v>
      </c>
      <c r="JW65" s="60">
        <v>2906546.0760650402</v>
      </c>
    </row>
    <row r="66" spans="1:283" s="61" customFormat="1" x14ac:dyDescent="0.2">
      <c r="A66" s="58"/>
      <c r="B66" s="58"/>
      <c r="C66" s="58"/>
      <c r="D66" s="62" t="s">
        <v>178</v>
      </c>
      <c r="E66" s="58"/>
      <c r="F66" s="58"/>
      <c r="G66" s="59"/>
      <c r="H66" s="60"/>
      <c r="I66" s="60"/>
      <c r="J66" s="60"/>
      <c r="L66" s="60"/>
      <c r="M66" s="60"/>
      <c r="N66" s="60"/>
      <c r="O66" s="60"/>
      <c r="P66" s="60"/>
      <c r="R66" s="60"/>
      <c r="S66" s="60"/>
      <c r="T66" s="60"/>
      <c r="U66" s="60"/>
      <c r="V66" s="60"/>
      <c r="W66" s="60"/>
      <c r="X66" s="60"/>
      <c r="Z66" s="60"/>
      <c r="AA66" s="60"/>
      <c r="AB66" s="60"/>
      <c r="AC66" s="60"/>
      <c r="AD66" s="60"/>
      <c r="AE66" s="60"/>
      <c r="AF66" s="60"/>
      <c r="AH66" s="60"/>
      <c r="AI66" s="60"/>
      <c r="AJ66" s="60"/>
      <c r="AK66" s="60"/>
      <c r="AL66" s="60"/>
      <c r="AM66" s="60"/>
      <c r="AN66" s="60"/>
      <c r="AP66" s="60"/>
      <c r="AQ66" s="60"/>
      <c r="AR66" s="60"/>
      <c r="AS66" s="60"/>
      <c r="AT66" s="60"/>
      <c r="AU66" s="60"/>
      <c r="AV66" s="60"/>
      <c r="AX66" s="60"/>
      <c r="AY66" s="60"/>
      <c r="AZ66" s="60"/>
      <c r="BA66" s="60"/>
      <c r="BB66" s="60"/>
      <c r="BC66" s="60"/>
      <c r="BD66" s="60"/>
      <c r="BE66" s="60"/>
      <c r="BF66" s="60">
        <f>SUM(BF64:BF65)</f>
        <v>51.725236778478191</v>
      </c>
      <c r="BG66" s="60">
        <f>SUM(BG64:BG65)</f>
        <v>257.210710707472</v>
      </c>
      <c r="BH66" s="60">
        <f>SUM(BH64:BH65)</f>
        <v>257.210710707472</v>
      </c>
      <c r="BI66" s="60">
        <f>SUM(BI64:BI65)</f>
        <v>205.70310525450512</v>
      </c>
      <c r="BJ66" s="60">
        <f>SUM(BJ64:BJ65)</f>
        <v>51.42577631362628</v>
      </c>
      <c r="BK66" s="60"/>
      <c r="BL66" s="60"/>
      <c r="BM66" s="60"/>
      <c r="BN66" s="60"/>
      <c r="BO66" s="60"/>
      <c r="BP66" s="60"/>
      <c r="BQ66" s="60"/>
      <c r="BR66" s="60">
        <f>SUM(BR64:BR65)</f>
        <v>66.453648817907492</v>
      </c>
      <c r="BS66" s="60">
        <f>SUM(BS64:BS65)</f>
        <v>341.92774375107342</v>
      </c>
      <c r="BT66" s="60">
        <f>SUM(BT64:BT65)</f>
        <v>341.92774375107342</v>
      </c>
      <c r="BU66" s="60">
        <f>SUM(BU64:BU65)</f>
        <v>341.92774375107342</v>
      </c>
      <c r="BV66" s="60">
        <f>SUM(BV64:BV65)</f>
        <v>85.481935937768355</v>
      </c>
      <c r="BW66" s="60"/>
      <c r="BX66" s="60"/>
      <c r="BY66" s="60"/>
      <c r="BZ66" s="60"/>
      <c r="CA66" s="60"/>
      <c r="CB66" s="60"/>
      <c r="CC66" s="60"/>
      <c r="CD66" s="60">
        <f>SUM(CD64:CD65)</f>
        <v>35.332895286320053</v>
      </c>
      <c r="CE66" s="60">
        <f>SUM(CE64:CE65)</f>
        <v>165.84482789270109</v>
      </c>
      <c r="CF66" s="60">
        <f>SUM(CF64:CF65)</f>
        <v>165.84482789270109</v>
      </c>
      <c r="CG66" s="60">
        <f>SUM(CG64:CG65)</f>
        <v>0</v>
      </c>
      <c r="CH66" s="60">
        <f>SUM(CH64:CH65)</f>
        <v>0</v>
      </c>
      <c r="CI66" s="60"/>
      <c r="CJ66" s="60"/>
      <c r="CK66" s="60"/>
      <c r="CL66" s="60"/>
      <c r="CM66" s="60"/>
      <c r="CN66" s="60"/>
      <c r="CO66" s="60"/>
      <c r="CP66" s="60">
        <f>SUM(CP64:CP65)</f>
        <v>10.425317020392269</v>
      </c>
      <c r="CQ66" s="60">
        <f>SUM(CQ64:CQ65)</f>
        <v>55.038000633405375</v>
      </c>
      <c r="CR66" s="60">
        <f>SUM(CR64:CR65)</f>
        <v>55.038000633405375</v>
      </c>
      <c r="CS66" s="60">
        <f>SUM(CS64:CS65)</f>
        <v>55.038000633405375</v>
      </c>
      <c r="CT66" s="60">
        <f>SUM(CT64:CT65)</f>
        <v>13.759500158351344</v>
      </c>
      <c r="CU66" s="60"/>
      <c r="CV66" s="60"/>
      <c r="CW66" s="60"/>
      <c r="CX66" s="60"/>
      <c r="CY66" s="60"/>
      <c r="CZ66" s="60"/>
      <c r="DA66" s="60"/>
      <c r="DB66" s="60">
        <f>SUM(DB64:DB65)</f>
        <v>65.006770972775257</v>
      </c>
      <c r="DC66" s="60">
        <f>SUM(DC64:DC65)</f>
        <v>297.99921751387939</v>
      </c>
      <c r="DD66" s="60">
        <f>SUM(DD64:DD65)</f>
        <v>297.99921751387939</v>
      </c>
      <c r="DE66" s="60">
        <f>SUM(DE64:DE65)</f>
        <v>285.84824200833998</v>
      </c>
      <c r="DF66" s="60">
        <f>SUM(DF64:DF65)</f>
        <v>71.462060502084995</v>
      </c>
      <c r="DG66" s="60"/>
      <c r="DH66" s="60"/>
      <c r="DI66" s="60"/>
      <c r="DJ66" s="60"/>
      <c r="DK66" s="60"/>
      <c r="DL66" s="60"/>
      <c r="DM66" s="60"/>
      <c r="DN66" s="60">
        <f>SUM(DN64:DN65)</f>
        <v>83.766449137388619</v>
      </c>
      <c r="DO66" s="60">
        <f>SUM(DO64:DO65)</f>
        <v>321.75152052466302</v>
      </c>
      <c r="DP66" s="60">
        <f>SUM(DP64:DP65)</f>
        <v>321.75152052466302</v>
      </c>
      <c r="DQ66" s="60">
        <f>SUM(DQ64:DQ65)</f>
        <v>297.6915630218146</v>
      </c>
      <c r="DR66" s="60">
        <f>SUM(DR64:DR65)</f>
        <v>74.422890755453651</v>
      </c>
      <c r="DS66" s="60"/>
      <c r="DT66" s="60"/>
      <c r="DU66" s="60"/>
      <c r="DV66" s="60"/>
      <c r="DW66" s="60"/>
      <c r="DX66" s="60"/>
      <c r="DY66" s="60"/>
      <c r="DZ66" s="60">
        <f>SUM(DZ64:DZ65)</f>
        <v>363.67645790629439</v>
      </c>
      <c r="EA66" s="60">
        <f>SUM(EA64:EA65)</f>
        <v>1425.7777602557132</v>
      </c>
      <c r="EB66" s="60">
        <f>SUM(EB64:EB65)</f>
        <v>1425.7777602557132</v>
      </c>
      <c r="EC66" s="60">
        <f>SUM(EC64:EC65)</f>
        <v>1425.7777602557132</v>
      </c>
      <c r="ED66" s="60">
        <f>SUM(ED64:ED65)</f>
        <v>356.44444006392831</v>
      </c>
      <c r="EE66" s="60"/>
      <c r="EF66" s="60"/>
      <c r="EG66" s="60"/>
      <c r="EH66" s="60"/>
      <c r="EI66" s="60"/>
      <c r="EJ66" s="60"/>
      <c r="EK66" s="60"/>
      <c r="EL66" s="60">
        <f>SUM(EL64:EL65)</f>
        <v>20.674348159632558</v>
      </c>
      <c r="EM66" s="60">
        <f>SUM(EM64:EM65)</f>
        <v>105.55224592316615</v>
      </c>
      <c r="EN66" s="60">
        <f>SUM(EN64:EN65)</f>
        <v>105.55224592316615</v>
      </c>
      <c r="EO66" s="60">
        <f>SUM(EO64:EO65)</f>
        <v>0</v>
      </c>
      <c r="EP66" s="60">
        <f>SUM(EP64:EP65)</f>
        <v>0</v>
      </c>
      <c r="EQ66" s="60"/>
      <c r="ER66" s="60"/>
      <c r="ES66" s="60"/>
      <c r="ET66" s="60"/>
      <c r="EU66" s="60"/>
      <c r="EV66" s="60"/>
      <c r="EW66" s="60"/>
      <c r="EX66" s="60"/>
      <c r="EY66" s="60"/>
      <c r="EZ66" s="60"/>
      <c r="FA66" s="60"/>
      <c r="FB66" s="60"/>
      <c r="FC66" s="60"/>
      <c r="FD66" s="60"/>
      <c r="FE66" s="60"/>
      <c r="FF66" s="60">
        <f>SUM(FF64:FF65)</f>
        <v>79.585438237160204</v>
      </c>
      <c r="FG66" s="60">
        <f>SUM(FG64:FG65)</f>
        <v>375.4355916569757</v>
      </c>
      <c r="FH66" s="60">
        <f>SUM(FH64:FH65)</f>
        <v>375.4355916569757</v>
      </c>
      <c r="FI66" s="60">
        <f>SUM(FI64:FI65)</f>
        <v>375.4355916569757</v>
      </c>
      <c r="FJ66" s="60">
        <f>SUM(FJ64:FJ65)</f>
        <v>93.858897914243926</v>
      </c>
      <c r="FK66" s="60"/>
      <c r="FL66" s="60"/>
      <c r="FM66" s="60"/>
      <c r="FN66" s="60"/>
      <c r="FO66" s="60"/>
      <c r="FP66" s="60"/>
      <c r="FQ66" s="60"/>
      <c r="FR66" s="60">
        <f>SUM(FR64:FR65)</f>
        <v>106.9279300023322</v>
      </c>
      <c r="FS66" s="60">
        <f>SUM(FS64:FS65)</f>
        <v>577.24333114532112</v>
      </c>
      <c r="FT66" s="60">
        <f>SUM(FT64:FT65)</f>
        <v>577.24333114532112</v>
      </c>
      <c r="FU66" s="60">
        <f>SUM(FU64:FU65)</f>
        <v>577.24333114532112</v>
      </c>
      <c r="FV66" s="60">
        <f>SUM(FV64:FV65)</f>
        <v>144.31083278633028</v>
      </c>
      <c r="FW66" s="60"/>
      <c r="FX66" s="60"/>
      <c r="FY66" s="60"/>
      <c r="FZ66" s="60"/>
      <c r="GA66" s="60"/>
      <c r="GB66" s="60"/>
      <c r="GC66" s="60"/>
      <c r="GD66" s="60"/>
      <c r="GE66" s="60"/>
      <c r="GF66" s="60"/>
      <c r="GG66" s="60"/>
      <c r="GH66" s="60"/>
      <c r="GI66" s="60"/>
      <c r="GJ66" s="60"/>
      <c r="GK66" s="60"/>
      <c r="GL66" s="60"/>
      <c r="GM66" s="60"/>
      <c r="GN66" s="60"/>
      <c r="GO66" s="60"/>
      <c r="GP66" s="60"/>
      <c r="GQ66" s="60"/>
      <c r="GR66" s="60"/>
      <c r="GS66" s="60"/>
      <c r="GT66" s="60"/>
      <c r="GU66" s="60">
        <f>SUM(GU64:GU65)</f>
        <v>19.026127425647168</v>
      </c>
      <c r="GV66" s="60">
        <f>SUM(GV64:GV65)</f>
        <v>94.18709098029646</v>
      </c>
      <c r="GW66" s="60">
        <f>SUM(GW64:GW65)</f>
        <v>94.18709098029646</v>
      </c>
      <c r="GX66" s="60">
        <f>SUM(GX64:GX65)</f>
        <v>94.18709098029646</v>
      </c>
      <c r="GY66" s="60">
        <f>SUM(GY64:GY65)</f>
        <v>23.546772745074115</v>
      </c>
      <c r="GZ66" s="60"/>
      <c r="HA66" s="60"/>
      <c r="HB66" s="60"/>
      <c r="HC66" s="60"/>
      <c r="HD66" s="60"/>
      <c r="HE66" s="60"/>
      <c r="HF66" s="60"/>
      <c r="HG66" s="60">
        <f>SUM(HG64:HG65)</f>
        <v>50.904622577953702</v>
      </c>
      <c r="HH66" s="60">
        <f>SUM(HH64:HH65)</f>
        <v>259.40379916894773</v>
      </c>
      <c r="HI66" s="60">
        <f>SUM(HI64:HI65)</f>
        <v>259.40379916894773</v>
      </c>
      <c r="HJ66" s="60">
        <f>SUM(HJ64:HJ65)</f>
        <v>259.40379916894773</v>
      </c>
      <c r="HK66" s="60">
        <f>SUM(HK64:HK65)</f>
        <v>64.850949792236932</v>
      </c>
      <c r="HL66" s="60"/>
      <c r="HM66" s="60"/>
      <c r="HN66" s="60"/>
      <c r="HO66" s="60"/>
      <c r="HP66" s="60"/>
      <c r="HQ66" s="60"/>
      <c r="HR66" s="60"/>
      <c r="HS66" s="60">
        <f>SUM(HS64:HS65)</f>
        <v>23.885375806175198</v>
      </c>
      <c r="HT66" s="60">
        <f>SUM(HT64:HT65)</f>
        <v>159.81297044102743</v>
      </c>
      <c r="HU66" s="60">
        <f>SUM(HU64:HU65)</f>
        <v>159.81297044102743</v>
      </c>
      <c r="HV66" s="60">
        <f>SUM(HV64:HV65)</f>
        <v>159.81297044102743</v>
      </c>
      <c r="HW66" s="60">
        <f>SUM(HW64:HW65)</f>
        <v>39.953242610256858</v>
      </c>
      <c r="HX66" s="60"/>
      <c r="HY66" s="60"/>
      <c r="HZ66" s="60"/>
      <c r="IA66" s="60"/>
      <c r="IB66" s="60"/>
      <c r="IC66" s="60"/>
      <c r="ID66" s="60"/>
      <c r="IE66" s="60">
        <f>SUM(IE64:IE65)</f>
        <v>22.818431649151879</v>
      </c>
      <c r="IF66" s="60">
        <f>SUM(IF64:IF65)</f>
        <v>154.01174312379527</v>
      </c>
      <c r="IG66" s="60">
        <f>SUM(IG64:IG65)</f>
        <v>154.01174312379527</v>
      </c>
      <c r="IH66" s="60">
        <f>SUM(IH64:IH65)</f>
        <v>154.01174312379527</v>
      </c>
      <c r="II66" s="60">
        <f>SUM(II64:II65)</f>
        <v>38.502935780948818</v>
      </c>
      <c r="IJ66" s="60"/>
      <c r="IK66" s="60"/>
      <c r="IL66" s="60"/>
      <c r="IM66" s="60"/>
      <c r="IN66" s="60"/>
      <c r="IO66" s="60"/>
      <c r="IP66" s="60"/>
      <c r="IQ66" s="60">
        <f>SUM(IQ64:IQ65)</f>
        <v>23.739136988444912</v>
      </c>
      <c r="IR66" s="60">
        <f>SUM(IR64:IR65)</f>
        <v>161.7801569098288</v>
      </c>
      <c r="IS66" s="60">
        <f>SUM(IS64:IS65)</f>
        <v>161.7801569098288</v>
      </c>
      <c r="IT66" s="60">
        <f>SUM(IT64:IT65)</f>
        <v>161.7801569098288</v>
      </c>
      <c r="IU66" s="60">
        <f>SUM(IU64:IU65)</f>
        <v>40.445039227457201</v>
      </c>
      <c r="IV66" s="60"/>
      <c r="IW66" s="60"/>
      <c r="IX66" s="60"/>
      <c r="IY66" s="60"/>
      <c r="IZ66" s="60"/>
      <c r="JA66" s="60"/>
      <c r="JB66" s="60"/>
      <c r="JC66" s="60">
        <f>SUM(JC64:JC65)</f>
        <v>6.7417651369344505</v>
      </c>
      <c r="JD66" s="60">
        <f>SUM(JD64:JD65)</f>
        <v>44.674213033325728</v>
      </c>
      <c r="JE66" s="60">
        <f>SUM(JE64:JE65)</f>
        <v>44.674213033325728</v>
      </c>
      <c r="JF66" s="60">
        <f>SUM(JF64:JF65)</f>
        <v>0</v>
      </c>
      <c r="JG66" s="60">
        <f>SUM(JG64:JG65)</f>
        <v>0</v>
      </c>
      <c r="JH66" s="60"/>
      <c r="JI66" s="60"/>
      <c r="JJ66" s="60"/>
      <c r="JK66" s="60"/>
      <c r="JL66" s="60"/>
      <c r="JM66" s="60"/>
      <c r="JN66" s="60"/>
      <c r="JO66" s="60">
        <f>SUM(JO64:JO65)</f>
        <v>59.087475300924304</v>
      </c>
      <c r="JP66" s="60">
        <f>SUM(JP64:JP65)</f>
        <v>404.55290150105549</v>
      </c>
      <c r="JQ66" s="60">
        <f>SUM(JQ64:JQ65)</f>
        <v>404.55290150105549</v>
      </c>
      <c r="JR66" s="60">
        <f>SUM(JR64:JR65)</f>
        <v>404.55290150105549</v>
      </c>
      <c r="JS66" s="60">
        <f>SUM(JS64:JS65)</f>
        <v>101.13822537526387</v>
      </c>
      <c r="JT66" s="60"/>
      <c r="JU66" s="60"/>
      <c r="JV66" s="60"/>
      <c r="JW66" s="60"/>
    </row>
    <row r="67" spans="1:283" s="61" customFormat="1" x14ac:dyDescent="0.2">
      <c r="A67" s="58"/>
      <c r="B67" s="58"/>
      <c r="C67" s="58"/>
      <c r="D67" s="62" t="s">
        <v>179</v>
      </c>
      <c r="E67" s="58"/>
      <c r="F67" s="58"/>
      <c r="G67" s="59"/>
      <c r="H67" s="60"/>
      <c r="I67" s="60"/>
      <c r="J67" s="60"/>
      <c r="L67" s="60"/>
      <c r="M67" s="60"/>
      <c r="N67" s="60"/>
      <c r="O67" s="60"/>
      <c r="P67" s="60"/>
      <c r="R67" s="60"/>
      <c r="S67" s="60"/>
      <c r="T67" s="60"/>
      <c r="U67" s="60"/>
      <c r="V67" s="60"/>
      <c r="W67" s="60"/>
      <c r="X67" s="60"/>
      <c r="Z67" s="60"/>
      <c r="AA67" s="60"/>
      <c r="AB67" s="60"/>
      <c r="AC67" s="60"/>
      <c r="AD67" s="60"/>
      <c r="AE67" s="60"/>
      <c r="AF67" s="60"/>
      <c r="AH67" s="60"/>
      <c r="AI67" s="60"/>
      <c r="AJ67" s="60"/>
      <c r="AK67" s="60"/>
      <c r="AL67" s="60"/>
      <c r="AM67" s="60"/>
      <c r="AN67" s="60"/>
      <c r="AP67" s="60"/>
      <c r="AQ67" s="60"/>
      <c r="AR67" s="60"/>
      <c r="AS67" s="60"/>
      <c r="AT67" s="60"/>
      <c r="AU67" s="60"/>
      <c r="AV67" s="60"/>
      <c r="AX67" s="60"/>
      <c r="AY67" s="60"/>
      <c r="AZ67" s="60"/>
      <c r="BA67" s="60"/>
      <c r="BB67" s="60"/>
      <c r="BC67" s="60"/>
      <c r="BD67" s="60"/>
      <c r="BE67" s="60"/>
      <c r="BF67" s="60">
        <f>(BF64/BF66)*100</f>
        <v>88.485424025887042</v>
      </c>
      <c r="BG67" s="60">
        <f>(BG64/BG66)*100</f>
        <v>79.974548761483362</v>
      </c>
      <c r="BH67" s="60">
        <f>(BH64/BH66)*100</f>
        <v>79.974548761483362</v>
      </c>
      <c r="BI67" s="60">
        <f>(BI64/BI66)*100</f>
        <v>100</v>
      </c>
      <c r="BJ67" s="60">
        <f>(BJ64/BJ66)*100</f>
        <v>100</v>
      </c>
      <c r="BK67" s="60"/>
      <c r="BL67" s="60"/>
      <c r="BM67" s="60"/>
      <c r="BN67" s="60"/>
      <c r="BO67" s="60"/>
      <c r="BP67" s="60"/>
      <c r="BQ67" s="60"/>
      <c r="BR67" s="60">
        <f>(BR64/BR66)*100</f>
        <v>84.327208301449971</v>
      </c>
      <c r="BS67" s="60">
        <f>(BS64/BS66)*100</f>
        <v>73.657816154731165</v>
      </c>
      <c r="BT67" s="60">
        <f>(BT64/BT66)*100</f>
        <v>73.657816154731165</v>
      </c>
      <c r="BU67" s="60">
        <f>(BU64/BU66)*100</f>
        <v>73.657816154731165</v>
      </c>
      <c r="BV67" s="60">
        <f>(BV64/BV66)*100</f>
        <v>73.657816154731165</v>
      </c>
      <c r="BW67" s="60"/>
      <c r="BX67" s="60"/>
      <c r="BY67" s="60"/>
      <c r="BZ67" s="60"/>
      <c r="CA67" s="60"/>
      <c r="CB67" s="60"/>
      <c r="CC67" s="60"/>
      <c r="CD67" s="60">
        <f>(CD64/CD66)*100</f>
        <v>95.198744546138954</v>
      </c>
      <c r="CE67" s="60">
        <f>(CE64/CE66)*100</f>
        <v>91.15387582876815</v>
      </c>
      <c r="CF67" s="60">
        <f>(CF64/CF66)*100</f>
        <v>91.15387582876815</v>
      </c>
      <c r="CG67" s="60" t="e">
        <f>(CG64/CG66)*100</f>
        <v>#VALUE!</v>
      </c>
      <c r="CH67" s="60" t="e">
        <f>(CH64/CH66)*100</f>
        <v>#VALUE!</v>
      </c>
      <c r="CI67" s="60"/>
      <c r="CJ67" s="60"/>
      <c r="CK67" s="60"/>
      <c r="CL67" s="60"/>
      <c r="CM67" s="60"/>
      <c r="CN67" s="60"/>
      <c r="CO67" s="60"/>
      <c r="CP67" s="60">
        <f>(CP64/CP66)*100</f>
        <v>81.103451430436351</v>
      </c>
      <c r="CQ67" s="60">
        <f>(CQ64/CQ66)*100</f>
        <v>69.045055284936169</v>
      </c>
      <c r="CR67" s="60">
        <f>(CR64/CR66)*100</f>
        <v>69.045055284936169</v>
      </c>
      <c r="CS67" s="60">
        <f>(CS64/CS66)*100</f>
        <v>69.045055284936169</v>
      </c>
      <c r="CT67" s="60">
        <f>(CT64/CT66)*100</f>
        <v>69.045055284936169</v>
      </c>
      <c r="CU67" s="60"/>
      <c r="CV67" s="60"/>
      <c r="CW67" s="60"/>
      <c r="CX67" s="60"/>
      <c r="CY67" s="60"/>
      <c r="CZ67" s="60"/>
      <c r="DA67" s="60"/>
      <c r="DB67" s="60">
        <f>(DB64/DB66)*100</f>
        <v>97.838617514784445</v>
      </c>
      <c r="DC67" s="60">
        <f>(DC64/DC66)*100</f>
        <v>95.922480734375256</v>
      </c>
      <c r="DD67" s="60">
        <f>(DD64/DD66)*100</f>
        <v>95.922480734375256</v>
      </c>
      <c r="DE67" s="60">
        <f>(DE64/DE66)*100</f>
        <v>100</v>
      </c>
      <c r="DF67" s="60">
        <f>(DF64/DF66)*100</f>
        <v>100</v>
      </c>
      <c r="DG67" s="60"/>
      <c r="DH67" s="60"/>
      <c r="DI67" s="60"/>
      <c r="DJ67" s="60"/>
      <c r="DK67" s="60"/>
      <c r="DL67" s="60"/>
      <c r="DM67" s="60"/>
      <c r="DN67" s="60">
        <f>(DN64/DN66)*100</f>
        <v>96.442985154022963</v>
      </c>
      <c r="DO67" s="60">
        <f>(DO64/DO66)*100</f>
        <v>92.522193068857888</v>
      </c>
      <c r="DP67" s="60">
        <f>(DP64/DP66)*100</f>
        <v>92.522193068857888</v>
      </c>
      <c r="DQ67" s="60">
        <f>(DQ64/DQ66)*100</f>
        <v>100</v>
      </c>
      <c r="DR67" s="60">
        <f>(DR64/DR66)*100</f>
        <v>100</v>
      </c>
      <c r="DS67" s="60"/>
      <c r="DT67" s="60"/>
      <c r="DU67" s="60"/>
      <c r="DV67" s="60"/>
      <c r="DW67" s="60"/>
      <c r="DX67" s="60"/>
      <c r="DY67" s="60"/>
      <c r="DZ67" s="60">
        <f>(DZ64/DZ66)*100</f>
        <v>94.634302889522658</v>
      </c>
      <c r="EA67" s="60">
        <f>(EA64/EA66)*100</f>
        <v>88.948312968384414</v>
      </c>
      <c r="EB67" s="60">
        <f>(EB64/EB66)*100</f>
        <v>88.948312968384414</v>
      </c>
      <c r="EC67" s="60">
        <f>(EC64/EC66)*100</f>
        <v>88.948312968384414</v>
      </c>
      <c r="ED67" s="60">
        <f>(ED64/ED66)*100</f>
        <v>88.948312968384414</v>
      </c>
      <c r="EE67" s="60"/>
      <c r="EF67" s="60"/>
      <c r="EG67" s="60"/>
      <c r="EH67" s="60"/>
      <c r="EI67" s="60"/>
      <c r="EJ67" s="60"/>
      <c r="EK67" s="60"/>
      <c r="EL67" s="60">
        <f>(EL64/EL66)*100</f>
        <v>67.641066833325212</v>
      </c>
      <c r="EM67" s="60">
        <f>(EM64/EM66)*100</f>
        <v>48.820314352805291</v>
      </c>
      <c r="EN67" s="60">
        <f>(EN64/EN66)*100</f>
        <v>48.820314352805291</v>
      </c>
      <c r="EO67" s="60" t="e">
        <f>(EO64/EO66)*100</f>
        <v>#VALUE!</v>
      </c>
      <c r="EP67" s="60" t="e">
        <f>(EP64/EP66)*100</f>
        <v>#VALUE!</v>
      </c>
      <c r="EQ67" s="60"/>
      <c r="ER67" s="60"/>
      <c r="ES67" s="60"/>
      <c r="ET67" s="60"/>
      <c r="EU67" s="60"/>
      <c r="EV67" s="60"/>
      <c r="EW67" s="60"/>
      <c r="EX67" s="60"/>
      <c r="EY67" s="60"/>
      <c r="EZ67" s="60"/>
      <c r="FA67" s="60"/>
      <c r="FB67" s="60"/>
      <c r="FC67" s="60"/>
      <c r="FD67" s="60"/>
      <c r="FE67" s="60"/>
      <c r="FF67" s="60">
        <f>(FF64/FF66)*100</f>
        <v>66.260893046130917</v>
      </c>
      <c r="FG67" s="60">
        <f>(FG64/FG66)*100</f>
        <v>54.147208377073696</v>
      </c>
      <c r="FH67" s="60">
        <f>(FH64/FH66)*100</f>
        <v>54.147208377073696</v>
      </c>
      <c r="FI67" s="60">
        <f>(FI64/FI66)*100</f>
        <v>54.147208377073696</v>
      </c>
      <c r="FJ67" s="60">
        <f>(FJ64/FJ66)*100</f>
        <v>54.147208377073696</v>
      </c>
      <c r="FK67" s="60"/>
      <c r="FL67" s="60"/>
      <c r="FM67" s="60"/>
      <c r="FN67" s="60"/>
      <c r="FO67" s="60"/>
      <c r="FP67" s="60"/>
      <c r="FQ67" s="60"/>
      <c r="FR67" s="60">
        <f>(FR64/FR66)*100</f>
        <v>60.967669195695926</v>
      </c>
      <c r="FS67" s="60">
        <f>(FS64/FS66)*100</f>
        <v>41.615738247607972</v>
      </c>
      <c r="FT67" s="60">
        <f>(FT64/FT66)*100</f>
        <v>41.615738247607972</v>
      </c>
      <c r="FU67" s="60">
        <f>(FU64/FU66)*100</f>
        <v>41.615738247607972</v>
      </c>
      <c r="FV67" s="60">
        <f>(FV64/FV66)*100</f>
        <v>41.615738247607972</v>
      </c>
      <c r="FW67" s="60"/>
      <c r="FX67" s="60"/>
      <c r="FY67" s="60"/>
      <c r="FZ67" s="60"/>
      <c r="GA67" s="60"/>
      <c r="GB67" s="60"/>
      <c r="GC67" s="60"/>
      <c r="GD67" s="60"/>
      <c r="GE67" s="60"/>
      <c r="GF67" s="60"/>
      <c r="GG67" s="60"/>
      <c r="GH67" s="60"/>
      <c r="GI67" s="60"/>
      <c r="GJ67" s="60"/>
      <c r="GK67" s="60"/>
      <c r="GL67" s="60"/>
      <c r="GM67" s="60"/>
      <c r="GN67" s="60"/>
      <c r="GO67" s="60"/>
      <c r="GP67" s="60"/>
      <c r="GQ67" s="60"/>
      <c r="GR67" s="60"/>
      <c r="GS67" s="60"/>
      <c r="GT67" s="60"/>
      <c r="GU67" s="60">
        <f>(GU64/GU66)*100</f>
        <v>57.14496179358305</v>
      </c>
      <c r="GV67" s="60">
        <f>(GV64/GV66)*100</f>
        <v>44.499750896985063</v>
      </c>
      <c r="GW67" s="60">
        <f>(GW64/GW66)*100</f>
        <v>44.499750896985063</v>
      </c>
      <c r="GX67" s="60">
        <f>(GX64/GX66)*100</f>
        <v>44.499750896985063</v>
      </c>
      <c r="GY67" s="60">
        <f>(GY64/GY66)*100</f>
        <v>44.499750896985063</v>
      </c>
      <c r="GZ67" s="60"/>
      <c r="HA67" s="60"/>
      <c r="HB67" s="60"/>
      <c r="HC67" s="60"/>
      <c r="HD67" s="60"/>
      <c r="HE67" s="60"/>
      <c r="HF67" s="60"/>
      <c r="HG67" s="60">
        <f>(HG64/HG66)*100</f>
        <v>51.453947242759625</v>
      </c>
      <c r="HH67" s="60">
        <f>(HH64/HH66)*100</f>
        <v>38.924245416984782</v>
      </c>
      <c r="HI67" s="60">
        <f>(HI64/HI66)*100</f>
        <v>38.924245416984782</v>
      </c>
      <c r="HJ67" s="60">
        <f>(HJ64/HJ66)*100</f>
        <v>38.924245416984782</v>
      </c>
      <c r="HK67" s="60">
        <f>(HK64/HK66)*100</f>
        <v>38.924245416984782</v>
      </c>
      <c r="HL67" s="60"/>
      <c r="HM67" s="60"/>
      <c r="HN67" s="60"/>
      <c r="HO67" s="60"/>
      <c r="HP67" s="60"/>
      <c r="HQ67" s="60"/>
      <c r="HR67" s="60"/>
      <c r="HS67" s="60">
        <f>(HS64/HS66)*100</f>
        <v>36.037763134996595</v>
      </c>
      <c r="HT67" s="60">
        <f>(HT64/HT66)*100</f>
        <v>31.502304125419318</v>
      </c>
      <c r="HU67" s="60">
        <f>(HU64/HU66)*100</f>
        <v>31.502304125419318</v>
      </c>
      <c r="HV67" s="60">
        <f>(HV64/HV66)*100</f>
        <v>31.502304125419318</v>
      </c>
      <c r="HW67" s="60">
        <f>(HW64/HW66)*100</f>
        <v>31.502304125419318</v>
      </c>
      <c r="HX67" s="60"/>
      <c r="HY67" s="60"/>
      <c r="HZ67" s="60"/>
      <c r="IA67" s="60"/>
      <c r="IB67" s="60"/>
      <c r="IC67" s="60"/>
      <c r="ID67" s="60"/>
      <c r="IE67" s="60">
        <f>(IE64/IE66)*100</f>
        <v>31.585377552042942</v>
      </c>
      <c r="IF67" s="60">
        <f>(IF64/IF66)*100</f>
        <v>27.370483293995367</v>
      </c>
      <c r="IG67" s="60">
        <f>(IG64/IG66)*100</f>
        <v>27.370483293995367</v>
      </c>
      <c r="IH67" s="60">
        <f>(IH64/IH66)*100</f>
        <v>27.370483293995367</v>
      </c>
      <c r="II67" s="60">
        <f>(II64/II66)*100</f>
        <v>27.370483293995367</v>
      </c>
      <c r="IJ67" s="60"/>
      <c r="IK67" s="60"/>
      <c r="IL67" s="60"/>
      <c r="IM67" s="60"/>
      <c r="IN67" s="60"/>
      <c r="IO67" s="60"/>
      <c r="IP67" s="60"/>
      <c r="IQ67" s="60">
        <f>(IQ64/IQ66)*100</f>
        <v>26.612449290625438</v>
      </c>
      <c r="IR67" s="60">
        <f>(IR64/IR66)*100</f>
        <v>22.839624508191971</v>
      </c>
      <c r="IS67" s="60">
        <f>(IS64/IS66)*100</f>
        <v>22.839624508191971</v>
      </c>
      <c r="IT67" s="60">
        <f>(IT64/IT66)*100</f>
        <v>22.839624508191971</v>
      </c>
      <c r="IU67" s="60">
        <f>(IU64/IU66)*100</f>
        <v>22.839624508191971</v>
      </c>
      <c r="IV67" s="60"/>
      <c r="IW67" s="60"/>
      <c r="IX67" s="60"/>
      <c r="IY67" s="60"/>
      <c r="IZ67" s="60"/>
      <c r="JA67" s="60"/>
      <c r="JB67" s="60"/>
      <c r="JC67" s="60">
        <f>(JC64/JC66)*100</f>
        <v>40.92521338017157</v>
      </c>
      <c r="JD67" s="60">
        <f>(JD64/JD66)*100</f>
        <v>36.122025843656175</v>
      </c>
      <c r="JE67" s="60">
        <f>(JE64/JE66)*100</f>
        <v>36.122025843656175</v>
      </c>
      <c r="JF67" s="60" t="e">
        <f>(JF64/JF66)*100</f>
        <v>#VALUE!</v>
      </c>
      <c r="JG67" s="60" t="e">
        <f>(JG64/JG66)*100</f>
        <v>#VALUE!</v>
      </c>
      <c r="JH67" s="60"/>
      <c r="JI67" s="60"/>
      <c r="JJ67" s="60"/>
      <c r="JK67" s="60"/>
      <c r="JL67" s="60"/>
      <c r="JM67" s="60"/>
      <c r="JN67" s="60"/>
      <c r="JO67" s="60">
        <f>(JO64/JO66)*100</f>
        <v>24.199637725712954</v>
      </c>
      <c r="JP67" s="60">
        <f>(JP64/JP66)*100</f>
        <v>20.672519794924053</v>
      </c>
      <c r="JQ67" s="60">
        <f>(JQ64/JQ66)*100</f>
        <v>20.672519794924053</v>
      </c>
      <c r="JR67" s="60">
        <f>(JR64/JR66)*100</f>
        <v>20.672519794924053</v>
      </c>
      <c r="JS67" s="60">
        <f>(JS64/JS66)*100</f>
        <v>20.672519794924053</v>
      </c>
      <c r="JT67" s="60"/>
      <c r="JU67" s="60"/>
      <c r="JV67" s="60"/>
      <c r="JW67" s="60"/>
    </row>
    <row r="68" spans="1:283" s="61" customFormat="1" x14ac:dyDescent="0.2">
      <c r="A68" s="58"/>
      <c r="B68" s="58"/>
      <c r="C68" s="58"/>
      <c r="D68" s="62" t="s">
        <v>180</v>
      </c>
      <c r="E68" s="58"/>
      <c r="F68" s="58"/>
      <c r="G68" s="59"/>
      <c r="H68" s="60"/>
      <c r="I68" s="60"/>
      <c r="J68" s="60"/>
      <c r="L68" s="60"/>
      <c r="M68" s="60"/>
      <c r="N68" s="60"/>
      <c r="O68" s="60"/>
      <c r="P68" s="60"/>
      <c r="R68" s="60"/>
      <c r="S68" s="60"/>
      <c r="T68" s="60"/>
      <c r="U68" s="60"/>
      <c r="V68" s="60"/>
      <c r="W68" s="60"/>
      <c r="X68" s="60"/>
      <c r="Z68" s="60"/>
      <c r="AA68" s="60"/>
      <c r="AB68" s="60"/>
      <c r="AC68" s="60"/>
      <c r="AD68" s="60"/>
      <c r="AE68" s="60"/>
      <c r="AF68" s="60"/>
      <c r="AH68" s="60"/>
      <c r="AI68" s="60"/>
      <c r="AJ68" s="60"/>
      <c r="AK68" s="60"/>
      <c r="AL68" s="60"/>
      <c r="AM68" s="60"/>
      <c r="AN68" s="60"/>
      <c r="AP68" s="60"/>
      <c r="AQ68" s="60"/>
      <c r="AR68" s="60"/>
      <c r="AS68" s="60"/>
      <c r="AT68" s="60"/>
      <c r="AU68" s="60"/>
      <c r="AV68" s="60"/>
      <c r="AX68" s="60"/>
      <c r="AY68" s="60"/>
      <c r="AZ68" s="60"/>
      <c r="BA68" s="60"/>
      <c r="BB68" s="60"/>
      <c r="BC68" s="60"/>
      <c r="BD68" s="60"/>
      <c r="BE68" s="60"/>
      <c r="BF68" s="60">
        <f>(BF65/BF66)*100</f>
        <v>11.514575974112958</v>
      </c>
      <c r="BG68" s="60">
        <f>(BG65/BG66)*100</f>
        <v>20.025451238516627</v>
      </c>
      <c r="BH68" s="60">
        <f>(BH65/BH66)*100</f>
        <v>20.025451238516627</v>
      </c>
      <c r="BI68" s="60" t="e">
        <f>(BI65/BI66)*100</f>
        <v>#VALUE!</v>
      </c>
      <c r="BJ68" s="60" t="e">
        <f>(BJ65/BJ66)*100</f>
        <v>#VALUE!</v>
      </c>
      <c r="BK68" s="60"/>
      <c r="BL68" s="60"/>
      <c r="BM68" s="60"/>
      <c r="BN68" s="60"/>
      <c r="BO68" s="60"/>
      <c r="BP68" s="60"/>
      <c r="BQ68" s="60"/>
      <c r="BR68" s="60">
        <f>(BR65/BR66)*100</f>
        <v>15.672791698550038</v>
      </c>
      <c r="BS68" s="60">
        <f>(BS65/BS66)*100</f>
        <v>26.342183845268824</v>
      </c>
      <c r="BT68" s="60">
        <f>(BT65/BT66)*100</f>
        <v>26.342183845268824</v>
      </c>
      <c r="BU68" s="60">
        <f>(BU65/BU66)*100</f>
        <v>26.342183845268824</v>
      </c>
      <c r="BV68" s="60">
        <f>(BV65/BV66)*100</f>
        <v>26.342183845268824</v>
      </c>
      <c r="BW68" s="60"/>
      <c r="BX68" s="60"/>
      <c r="BY68" s="60"/>
      <c r="BZ68" s="60"/>
      <c r="CA68" s="60"/>
      <c r="CB68" s="60"/>
      <c r="CC68" s="60"/>
      <c r="CD68" s="60">
        <f>(CD65/CD66)*100</f>
        <v>4.8012554538610344</v>
      </c>
      <c r="CE68" s="60">
        <f>(CE65/CE66)*100</f>
        <v>8.846124171231839</v>
      </c>
      <c r="CF68" s="60">
        <f>(CF65/CF66)*100</f>
        <v>8.846124171231839</v>
      </c>
      <c r="CG68" s="60" t="e">
        <f>(CG65/CG66)*100</f>
        <v>#VALUE!</v>
      </c>
      <c r="CH68" s="60" t="e">
        <f>(CH65/CH66)*100</f>
        <v>#VALUE!</v>
      </c>
      <c r="CI68" s="60"/>
      <c r="CJ68" s="60"/>
      <c r="CK68" s="60"/>
      <c r="CL68" s="60"/>
      <c r="CM68" s="60"/>
      <c r="CN68" s="60"/>
      <c r="CO68" s="60"/>
      <c r="CP68" s="60">
        <f>(CP65/CP66)*100</f>
        <v>18.896548569563638</v>
      </c>
      <c r="CQ68" s="60">
        <f>(CQ65/CQ66)*100</f>
        <v>30.954944715063839</v>
      </c>
      <c r="CR68" s="60">
        <f>(CR65/CR66)*100</f>
        <v>30.954944715063839</v>
      </c>
      <c r="CS68" s="60">
        <f>(CS65/CS66)*100</f>
        <v>30.954944715063839</v>
      </c>
      <c r="CT68" s="60">
        <f>(CT65/CT66)*100</f>
        <v>30.954944715063839</v>
      </c>
      <c r="CU68" s="60"/>
      <c r="CV68" s="60"/>
      <c r="CW68" s="60"/>
      <c r="CX68" s="60"/>
      <c r="CY68" s="60"/>
      <c r="CZ68" s="60"/>
      <c r="DA68" s="60"/>
      <c r="DB68" s="60">
        <f>(DB65/DB66)*100</f>
        <v>2.1613824852155492</v>
      </c>
      <c r="DC68" s="60">
        <f>(DC65/DC66)*100</f>
        <v>4.0775192656247343</v>
      </c>
      <c r="DD68" s="60">
        <f>(DD65/DD66)*100</f>
        <v>4.0775192656247343</v>
      </c>
      <c r="DE68" s="60" t="e">
        <f>(DE65/DE66)*100</f>
        <v>#VALUE!</v>
      </c>
      <c r="DF68" s="60" t="e">
        <f>(DF65/DF66)*100</f>
        <v>#VALUE!</v>
      </c>
      <c r="DG68" s="60"/>
      <c r="DH68" s="60"/>
      <c r="DI68" s="60"/>
      <c r="DJ68" s="60"/>
      <c r="DK68" s="60"/>
      <c r="DL68" s="60"/>
      <c r="DM68" s="60"/>
      <c r="DN68" s="60">
        <f>(DN65/DN66)*100</f>
        <v>3.5570148459770405</v>
      </c>
      <c r="DO68" s="60">
        <f>(DO65/DO66)*100</f>
        <v>7.4778069311421138</v>
      </c>
      <c r="DP68" s="60">
        <f>(DP65/DP66)*100</f>
        <v>7.4778069311421138</v>
      </c>
      <c r="DQ68" s="60" t="e">
        <f>(DQ65/DQ66)*100</f>
        <v>#VALUE!</v>
      </c>
      <c r="DR68" s="60" t="e">
        <f>(DR65/DR66)*100</f>
        <v>#VALUE!</v>
      </c>
      <c r="DS68" s="60"/>
      <c r="DT68" s="60"/>
      <c r="DU68" s="60"/>
      <c r="DV68" s="60"/>
      <c r="DW68" s="60"/>
      <c r="DX68" s="60"/>
      <c r="DY68" s="60"/>
      <c r="DZ68" s="60">
        <f>(DZ65/DZ66)*100</f>
        <v>5.3656971104773463</v>
      </c>
      <c r="EA68" s="60">
        <f>(EA65/EA66)*100</f>
        <v>11.051687031615593</v>
      </c>
      <c r="EB68" s="60">
        <f>(EB65/EB66)*100</f>
        <v>11.051687031615593</v>
      </c>
      <c r="EC68" s="60">
        <f>(EC65/EC66)*100</f>
        <v>11.051687031615593</v>
      </c>
      <c r="ED68" s="60">
        <f>(ED65/ED66)*100</f>
        <v>11.051687031615593</v>
      </c>
      <c r="EE68" s="60"/>
      <c r="EF68" s="60"/>
      <c r="EG68" s="60"/>
      <c r="EH68" s="60"/>
      <c r="EI68" s="60"/>
      <c r="EJ68" s="60"/>
      <c r="EK68" s="60"/>
      <c r="EL68" s="60">
        <f>(EL65/EL66)*100</f>
        <v>32.358933166674795</v>
      </c>
      <c r="EM68" s="60">
        <f>(EM65/EM66)*100</f>
        <v>51.179685647194717</v>
      </c>
      <c r="EN68" s="60">
        <f>(EN65/EN66)*100</f>
        <v>51.179685647194717</v>
      </c>
      <c r="EO68" s="60" t="e">
        <f>(EO65/EO66)*100</f>
        <v>#VALUE!</v>
      </c>
      <c r="EP68" s="60" t="e">
        <f>(EP65/EP66)*100</f>
        <v>#VALUE!</v>
      </c>
      <c r="EQ68" s="60"/>
      <c r="ER68" s="60"/>
      <c r="ES68" s="60"/>
      <c r="ET68" s="60"/>
      <c r="EU68" s="60"/>
      <c r="EV68" s="60"/>
      <c r="EW68" s="60"/>
      <c r="EX68" s="60"/>
      <c r="EY68" s="60"/>
      <c r="EZ68" s="60"/>
      <c r="FA68" s="60"/>
      <c r="FB68" s="60"/>
      <c r="FC68" s="60"/>
      <c r="FD68" s="60"/>
      <c r="FE68" s="60"/>
      <c r="FF68" s="60">
        <f>(FF65/FF66)*100</f>
        <v>33.739106953869083</v>
      </c>
      <c r="FG68" s="60">
        <f>(FG65/FG66)*100</f>
        <v>45.852791622926297</v>
      </c>
      <c r="FH68" s="60">
        <f>(FH65/FH66)*100</f>
        <v>45.852791622926297</v>
      </c>
      <c r="FI68" s="60">
        <f>(FI65/FI66)*100</f>
        <v>45.852791622926297</v>
      </c>
      <c r="FJ68" s="60">
        <f>(FJ65/FJ66)*100</f>
        <v>45.852791622926297</v>
      </c>
      <c r="FK68" s="60"/>
      <c r="FL68" s="60"/>
      <c r="FM68" s="60"/>
      <c r="FN68" s="60"/>
      <c r="FO68" s="60"/>
      <c r="FP68" s="60"/>
      <c r="FQ68" s="60"/>
      <c r="FR68" s="60">
        <f>(FR65/FR66)*100</f>
        <v>39.032330804304067</v>
      </c>
      <c r="FS68" s="60">
        <f>(FS65/FS66)*100</f>
        <v>58.384261752392028</v>
      </c>
      <c r="FT68" s="60">
        <f>(FT65/FT66)*100</f>
        <v>58.384261752392028</v>
      </c>
      <c r="FU68" s="60">
        <f>(FU65/FU66)*100</f>
        <v>58.384261752392028</v>
      </c>
      <c r="FV68" s="60">
        <f>(FV65/FV66)*100</f>
        <v>58.384261752392028</v>
      </c>
      <c r="FW68" s="60"/>
      <c r="FX68" s="60"/>
      <c r="FY68" s="60"/>
      <c r="FZ68" s="60"/>
      <c r="GA68" s="60"/>
      <c r="GB68" s="60"/>
      <c r="GC68" s="60"/>
      <c r="GD68" s="60"/>
      <c r="GE68" s="60"/>
      <c r="GF68" s="60"/>
      <c r="GG68" s="60"/>
      <c r="GH68" s="60"/>
      <c r="GI68" s="60"/>
      <c r="GJ68" s="60"/>
      <c r="GK68" s="60"/>
      <c r="GL68" s="60"/>
      <c r="GM68" s="60"/>
      <c r="GN68" s="60"/>
      <c r="GO68" s="60"/>
      <c r="GP68" s="60"/>
      <c r="GQ68" s="60"/>
      <c r="GR68" s="60"/>
      <c r="GS68" s="60"/>
      <c r="GT68" s="60"/>
      <c r="GU68" s="60">
        <f>(GU65/GU66)*100</f>
        <v>42.855038206416964</v>
      </c>
      <c r="GV68" s="60">
        <f>(GV65/GV66)*100</f>
        <v>55.500249103014944</v>
      </c>
      <c r="GW68" s="60">
        <f>(GW65/GW66)*100</f>
        <v>55.500249103014944</v>
      </c>
      <c r="GX68" s="60">
        <f>(GX65/GX66)*100</f>
        <v>55.500249103014944</v>
      </c>
      <c r="GY68" s="60">
        <f>(GY65/GY66)*100</f>
        <v>55.500249103014944</v>
      </c>
      <c r="GZ68" s="60"/>
      <c r="HA68" s="60"/>
      <c r="HB68" s="60"/>
      <c r="HC68" s="60"/>
      <c r="HD68" s="60"/>
      <c r="HE68" s="60"/>
      <c r="HF68" s="60"/>
      <c r="HG68" s="60">
        <f>(HG65/HG66)*100</f>
        <v>48.546052757240375</v>
      </c>
      <c r="HH68" s="60">
        <f>(HH65/HH66)*100</f>
        <v>61.075754583015218</v>
      </c>
      <c r="HI68" s="60">
        <f>(HI65/HI66)*100</f>
        <v>61.075754583015218</v>
      </c>
      <c r="HJ68" s="60">
        <f>(HJ65/HJ66)*100</f>
        <v>61.075754583015218</v>
      </c>
      <c r="HK68" s="60">
        <f>(HK65/HK66)*100</f>
        <v>61.075754583015218</v>
      </c>
      <c r="HL68" s="60"/>
      <c r="HM68" s="60"/>
      <c r="HN68" s="60"/>
      <c r="HO68" s="60"/>
      <c r="HP68" s="60"/>
      <c r="HQ68" s="60"/>
      <c r="HR68" s="60"/>
      <c r="HS68" s="60">
        <f>(HS65/HS66)*100</f>
        <v>63.962236865003419</v>
      </c>
      <c r="HT68" s="60">
        <f>(HT65/HT66)*100</f>
        <v>68.497695874580685</v>
      </c>
      <c r="HU68" s="60">
        <f>(HU65/HU66)*100</f>
        <v>68.497695874580685</v>
      </c>
      <c r="HV68" s="60">
        <f>(HV65/HV66)*100</f>
        <v>68.497695874580685</v>
      </c>
      <c r="HW68" s="60">
        <f>(HW65/HW66)*100</f>
        <v>68.497695874580685</v>
      </c>
      <c r="HX68" s="60"/>
      <c r="HY68" s="60"/>
      <c r="HZ68" s="60"/>
      <c r="IA68" s="60"/>
      <c r="IB68" s="60"/>
      <c r="IC68" s="60"/>
      <c r="ID68" s="60"/>
      <c r="IE68" s="60">
        <f>(IE65/IE66)*100</f>
        <v>68.414622447957058</v>
      </c>
      <c r="IF68" s="60">
        <f>(IF65/IF66)*100</f>
        <v>72.629516706004637</v>
      </c>
      <c r="IG68" s="60">
        <f>(IG65/IG66)*100</f>
        <v>72.629516706004637</v>
      </c>
      <c r="IH68" s="60">
        <f>(IH65/IH66)*100</f>
        <v>72.629516706004637</v>
      </c>
      <c r="II68" s="60">
        <f>(II65/II66)*100</f>
        <v>72.629516706004637</v>
      </c>
      <c r="IJ68" s="60"/>
      <c r="IK68" s="60"/>
      <c r="IL68" s="60"/>
      <c r="IM68" s="60"/>
      <c r="IN68" s="60"/>
      <c r="IO68" s="60"/>
      <c r="IP68" s="60"/>
      <c r="IQ68" s="60">
        <f>(IQ65/IQ66)*100</f>
        <v>73.387550709374551</v>
      </c>
      <c r="IR68" s="60">
        <f>(IR65/IR66)*100</f>
        <v>77.160375491808026</v>
      </c>
      <c r="IS68" s="60">
        <f>(IS65/IS66)*100</f>
        <v>77.160375491808026</v>
      </c>
      <c r="IT68" s="60">
        <f>(IT65/IT66)*100</f>
        <v>77.160375491808026</v>
      </c>
      <c r="IU68" s="60">
        <f>(IU65/IU66)*100</f>
        <v>77.160375491808026</v>
      </c>
      <c r="IV68" s="60"/>
      <c r="IW68" s="60"/>
      <c r="IX68" s="60"/>
      <c r="IY68" s="60"/>
      <c r="IZ68" s="60"/>
      <c r="JA68" s="60"/>
      <c r="JB68" s="60"/>
      <c r="JC68" s="60">
        <f>(JC65/JC66)*100</f>
        <v>59.074786619828423</v>
      </c>
      <c r="JD68" s="60">
        <f>(JD65/JD66)*100</f>
        <v>63.877974156343832</v>
      </c>
      <c r="JE68" s="60">
        <f>(JE65/JE66)*100</f>
        <v>63.877974156343832</v>
      </c>
      <c r="JF68" s="60" t="e">
        <f>(JF65/JF66)*100</f>
        <v>#VALUE!</v>
      </c>
      <c r="JG68" s="60" t="e">
        <f>(JG65/JG66)*100</f>
        <v>#VALUE!</v>
      </c>
      <c r="JH68" s="60"/>
      <c r="JI68" s="60"/>
      <c r="JJ68" s="60"/>
      <c r="JK68" s="60"/>
      <c r="JL68" s="60"/>
      <c r="JM68" s="60"/>
      <c r="JN68" s="60"/>
      <c r="JO68" s="60">
        <f>(JO65/JO66)*100</f>
        <v>75.800362274287053</v>
      </c>
      <c r="JP68" s="60">
        <f>(JP65/JP66)*100</f>
        <v>79.327480205075958</v>
      </c>
      <c r="JQ68" s="60">
        <f>(JQ65/JQ66)*100</f>
        <v>79.327480205075958</v>
      </c>
      <c r="JR68" s="60">
        <f>(JR65/JR66)*100</f>
        <v>79.327480205075958</v>
      </c>
      <c r="JS68" s="60">
        <f>(JS65/JS66)*100</f>
        <v>79.327480205075958</v>
      </c>
      <c r="JT68" s="60"/>
      <c r="JU68" s="60"/>
      <c r="JV68" s="60"/>
      <c r="JW68" s="60"/>
    </row>
    <row r="69" spans="1:283" s="61" customFormat="1" x14ac:dyDescent="0.2">
      <c r="A69" s="58"/>
      <c r="B69" s="58"/>
      <c r="C69" s="58" t="s">
        <v>34</v>
      </c>
      <c r="D69" s="58" t="s">
        <v>8</v>
      </c>
      <c r="E69" s="58" t="s">
        <v>97</v>
      </c>
      <c r="F69" s="58" t="s">
        <v>51</v>
      </c>
      <c r="G69" s="59">
        <v>42564.720138888901</v>
      </c>
      <c r="H69" s="60">
        <v>4.2685166666666703</v>
      </c>
      <c r="I69" s="60">
        <v>22858.5253277722</v>
      </c>
      <c r="J69" s="60">
        <v>1.44554574571588E-2</v>
      </c>
      <c r="K69" s="61">
        <f t="shared" si="1"/>
        <v>2.1037608105443748E-3</v>
      </c>
      <c r="L69" s="60">
        <v>4.9229500000000002</v>
      </c>
      <c r="M69" s="60">
        <v>1581307.6407659401</v>
      </c>
      <c r="N69" s="60">
        <v>5.9903833333333303</v>
      </c>
      <c r="O69" s="60">
        <v>133098.44492545401</v>
      </c>
      <c r="P69" s="60">
        <v>7.37181088517017E-2</v>
      </c>
      <c r="Q69" s="61">
        <f t="shared" si="2"/>
        <v>9.0880832430416181</v>
      </c>
      <c r="R69" s="60"/>
      <c r="S69" s="60" t="s">
        <v>51</v>
      </c>
      <c r="T69" s="60">
        <v>8.1804833333333296</v>
      </c>
      <c r="U69" s="60">
        <v>1805505.41785069</v>
      </c>
      <c r="V69" s="60">
        <v>8.2370666666666708</v>
      </c>
      <c r="W69" s="60">
        <v>165331.01090406301</v>
      </c>
      <c r="X69" s="60">
        <v>9.1570487282655794E-2</v>
      </c>
      <c r="Y69" s="61">
        <f t="shared" si="3"/>
        <v>9.156157263699706</v>
      </c>
      <c r="Z69" s="60"/>
      <c r="AA69" s="60" t="s">
        <v>51</v>
      </c>
      <c r="AB69" s="60">
        <v>8.1804833333333296</v>
      </c>
      <c r="AC69" s="60">
        <v>1805505.41785069</v>
      </c>
      <c r="AD69" s="60">
        <v>9.6820500000000003</v>
      </c>
      <c r="AE69" s="60">
        <v>159645.010745579</v>
      </c>
      <c r="AF69" s="60">
        <v>8.8421230513738097E-2</v>
      </c>
      <c r="AG69" s="61">
        <f t="shared" si="4"/>
        <v>8.7850437728783799</v>
      </c>
      <c r="AH69" s="60"/>
      <c r="AI69" s="60" t="s">
        <v>51</v>
      </c>
      <c r="AJ69" s="60">
        <v>8.1804833333333296</v>
      </c>
      <c r="AK69" s="60">
        <v>1805505.41785069</v>
      </c>
      <c r="AL69" s="60">
        <v>11.36965</v>
      </c>
      <c r="AM69" s="60">
        <v>2274000.3952461402</v>
      </c>
      <c r="AN69" s="60">
        <v>0.99212502589901996</v>
      </c>
      <c r="AO69" s="61">
        <f t="shared" si="5"/>
        <v>99.736724300884731</v>
      </c>
      <c r="AP69" s="60"/>
      <c r="AQ69" s="60" t="s">
        <v>51</v>
      </c>
      <c r="AR69" s="60">
        <v>11.36965</v>
      </c>
      <c r="AS69" s="60">
        <v>2292050.2314570099</v>
      </c>
      <c r="AT69" s="60">
        <v>9.8933333333333309</v>
      </c>
      <c r="AU69" s="60">
        <v>120151.827309288</v>
      </c>
      <c r="AV69" s="60">
        <v>5.2421114363148301E-2</v>
      </c>
      <c r="AW69" s="61">
        <f t="shared" si="6"/>
        <v>5.335212797537765</v>
      </c>
      <c r="AX69" s="60"/>
      <c r="AY69" s="60"/>
      <c r="AZ69" s="60" t="s">
        <v>51</v>
      </c>
      <c r="BA69" s="60">
        <v>11.36965</v>
      </c>
      <c r="BB69" s="60">
        <v>2292050.2314570099</v>
      </c>
      <c r="BC69" s="60">
        <v>4.9420166666666701</v>
      </c>
      <c r="BD69" s="60">
        <v>73844.406666187599</v>
      </c>
      <c r="BE69" s="60">
        <v>4.66983177482274E-2</v>
      </c>
      <c r="BF69" s="60">
        <v>60.548003524204901</v>
      </c>
      <c r="BG69" s="60">
        <f t="shared" si="7"/>
        <v>666.23513347068081</v>
      </c>
      <c r="BH69" s="60">
        <f t="shared" si="8"/>
        <v>666.23513347068081</v>
      </c>
      <c r="BI69" s="60">
        <f>IF(BH69&lt;184.86,"&lt;LOQ",IF(BH69&lt;58.1085,"&lt;MDL",BH69))</f>
        <v>666.23513347068081</v>
      </c>
      <c r="BJ69" s="60">
        <f>IF(BI69="&lt;MDL","&lt;MDL",IF(BI69="&lt;LOQ","&lt;LOQ",(BI69*0.25)))</f>
        <v>166.5587833676702</v>
      </c>
      <c r="BK69" s="60"/>
      <c r="BL69" s="60" t="s">
        <v>51</v>
      </c>
      <c r="BM69" s="60">
        <v>4.9229500000000002</v>
      </c>
      <c r="BN69" s="60">
        <v>1581307.6407659401</v>
      </c>
      <c r="BO69" s="60">
        <v>5.6218666666666701</v>
      </c>
      <c r="BP69" s="60">
        <v>32653.830345330301</v>
      </c>
      <c r="BQ69" s="60">
        <v>2.0649890953232702E-2</v>
      </c>
      <c r="BR69" s="60">
        <v>37.037108686969198</v>
      </c>
      <c r="BS69" s="60">
        <f t="shared" si="9"/>
        <v>407.53487502798828</v>
      </c>
      <c r="BT69" s="60">
        <f t="shared" si="10"/>
        <v>407.53487502798828</v>
      </c>
      <c r="BU69" s="60">
        <f>IF(BT69&lt;16.03,"&lt;LOQ",IF(BT69&lt;5.038,"&lt;MDL",BT69))</f>
        <v>407.53487502798828</v>
      </c>
      <c r="BV69" s="60">
        <f>IF(BU69="&lt;MDL","&lt;MDL",IF(BU69="&lt;LOQ","&lt;LOQ",(BU69*0.25)))</f>
        <v>101.88371875699707</v>
      </c>
      <c r="BW69" s="60"/>
      <c r="BX69" s="60" t="s">
        <v>51</v>
      </c>
      <c r="BY69" s="60">
        <v>4.9229500000000002</v>
      </c>
      <c r="BZ69" s="60">
        <v>1581307.6407659401</v>
      </c>
      <c r="CA69" s="60">
        <v>5.7171666666666701</v>
      </c>
      <c r="CB69" s="60">
        <v>19768.091078615798</v>
      </c>
      <c r="CC69" s="60">
        <v>1.25011038769412E-2</v>
      </c>
      <c r="CD69" s="60">
        <v>25.6445806454559</v>
      </c>
      <c r="CE69" s="60">
        <f t="shared" si="11"/>
        <v>282.17810026213095</v>
      </c>
      <c r="CF69" s="60">
        <f t="shared" si="12"/>
        <v>282.17810026213095</v>
      </c>
      <c r="CG69" s="60">
        <f>IF(CF69&lt;265.875,"&lt;LOQ",IF(CF69&lt;83.56,"&lt;MDL",CF69))</f>
        <v>282.17810026213095</v>
      </c>
      <c r="CH69" s="60">
        <f>IF(CG69="&lt;MDL","&lt;MDL",IF(CG69="&lt;LOQ","&lt;LOQ",(CG69*0.25)))</f>
        <v>70.544525065532738</v>
      </c>
      <c r="CI69" s="60"/>
      <c r="CJ69" s="60" t="s">
        <v>51</v>
      </c>
      <c r="CK69" s="60">
        <v>4.9229500000000002</v>
      </c>
      <c r="CL69" s="60">
        <v>1581307.6407659401</v>
      </c>
      <c r="CM69" s="60">
        <v>6.5304500000000001</v>
      </c>
      <c r="CN69" s="60">
        <v>24282.563311148398</v>
      </c>
      <c r="CO69" s="60">
        <v>2.3845186659038502E-2</v>
      </c>
      <c r="CP69" s="60">
        <v>17.837815427071501</v>
      </c>
      <c r="CQ69" s="60">
        <f t="shared" si="13"/>
        <v>196.2769810755112</v>
      </c>
      <c r="CR69" s="60">
        <f t="shared" si="14"/>
        <v>196.2769810755112</v>
      </c>
      <c r="CS69" s="60">
        <f>IF(CR69&lt;11.93,"&lt;LOQ",IF(CR69&lt;3.75,"&lt;MDL",CR69))</f>
        <v>196.2769810755112</v>
      </c>
      <c r="CT69" s="60">
        <f>IF(CS69="&lt;MDL","&lt;MDL",IF(CS69="&lt;LOQ","&lt;LOQ",(CS69*0.25)))</f>
        <v>49.0692452688778</v>
      </c>
      <c r="CU69" s="60"/>
      <c r="CV69" s="60" t="s">
        <v>51</v>
      </c>
      <c r="CW69" s="60">
        <v>6.6702333333333304</v>
      </c>
      <c r="CX69" s="60">
        <v>1018342.34549572</v>
      </c>
      <c r="CY69" s="60">
        <v>6.702</v>
      </c>
      <c r="CZ69" s="60">
        <v>28614.203518806102</v>
      </c>
      <c r="DA69" s="60">
        <v>2.8098805519942399E-2</v>
      </c>
      <c r="DB69" s="60">
        <v>31.465287959626</v>
      </c>
      <c r="DC69" s="60">
        <f t="shared" si="15"/>
        <v>346.22578951087087</v>
      </c>
      <c r="DD69" s="60">
        <f t="shared" si="16"/>
        <v>346.22578951087087</v>
      </c>
      <c r="DE69" s="60">
        <f>IF(DD69&lt;125.128,"&lt;LOQ",IF(DD69&lt;7.897,"&lt;MDL",DD69))</f>
        <v>346.22578951087087</v>
      </c>
      <c r="DF69" s="60">
        <f>IF(DE69="&lt;MDL","&lt;MDL",IF(DE69="&lt;LOQ","&lt;LOQ",(DE69*0.25)))</f>
        <v>86.556447377717717</v>
      </c>
      <c r="DG69" s="60"/>
      <c r="DH69" s="60" t="s">
        <v>51</v>
      </c>
      <c r="DI69" s="60">
        <v>6.6702333333333304</v>
      </c>
      <c r="DJ69" s="60">
        <v>1018342.34549572</v>
      </c>
      <c r="DK69" s="60">
        <v>7.2293500000000002</v>
      </c>
      <c r="DL69" s="60">
        <v>46981.378254060401</v>
      </c>
      <c r="DM69" s="60">
        <v>4.6135151368168197E-2</v>
      </c>
      <c r="DN69" s="60">
        <v>42.169898228349602</v>
      </c>
      <c r="DO69" s="60">
        <f t="shared" si="17"/>
        <v>460.56328013866067</v>
      </c>
      <c r="DP69" s="60">
        <f t="shared" si="18"/>
        <v>460.56328013866067</v>
      </c>
      <c r="DQ69" s="60">
        <f>IF(DP69&lt;59.59,"&lt;LOQ",IF(DP69&lt;18.73,"&lt;MDL",DP69))</f>
        <v>460.56328013866067</v>
      </c>
      <c r="DR69" s="60">
        <f>IF(DQ69="&lt;MDL","&lt;MDL",IF(DQ69="&lt;LOQ","&lt;LOQ",(DQ69*0.25)))</f>
        <v>115.14082003466517</v>
      </c>
      <c r="DS69" s="60"/>
      <c r="DT69" s="60" t="s">
        <v>51</v>
      </c>
      <c r="DU69" s="60">
        <v>6.6702333333333304</v>
      </c>
      <c r="DV69" s="60">
        <v>1018342.34549572</v>
      </c>
      <c r="DW69" s="60">
        <v>8.2031166666666699</v>
      </c>
      <c r="DX69" s="60">
        <v>761381.62137487601</v>
      </c>
      <c r="DY69" s="60">
        <v>0.42169999261549701</v>
      </c>
      <c r="DZ69" s="60">
        <v>481.27205542008898</v>
      </c>
      <c r="EA69" s="60">
        <f t="shared" si="19"/>
        <v>5256.2668110576178</v>
      </c>
      <c r="EB69" s="60">
        <f t="shared" si="20"/>
        <v>5256.2668110576178</v>
      </c>
      <c r="EC69" s="60">
        <f>IF(EB69&lt;16.09,"&lt;LOQ",IF(EB69&lt;5.06,"&lt;MDL",EB69))</f>
        <v>5256.2668110576178</v>
      </c>
      <c r="ED69" s="60">
        <f>IF(EC69="&lt;MDL","&lt;MDL",IF(EC69="&lt;LOQ","&lt;LOQ",(EC69*0.25)))</f>
        <v>1314.0667027644045</v>
      </c>
      <c r="EE69" s="60"/>
      <c r="EF69" s="60" t="s">
        <v>51</v>
      </c>
      <c r="EG69" s="60">
        <v>8.1804833333333296</v>
      </c>
      <c r="EH69" s="60">
        <v>1805505.41785069</v>
      </c>
      <c r="EI69" s="60">
        <v>8.2559333333333296</v>
      </c>
      <c r="EJ69" s="60">
        <v>154264.96908993501</v>
      </c>
      <c r="EK69" s="60">
        <v>8.5441432390479896E-2</v>
      </c>
      <c r="EL69" s="60">
        <v>117.68125513084701</v>
      </c>
      <c r="EM69" s="60">
        <f t="shared" si="21"/>
        <v>1285.2690461904083</v>
      </c>
      <c r="EN69" s="60">
        <f t="shared" si="22"/>
        <v>1285.2690461904083</v>
      </c>
      <c r="EO69" s="60">
        <f>IF(EN69&lt;56.77,"&lt;LOQ",IF(EN69&lt;17.84,"&lt;MDL",EN69))</f>
        <v>1285.2690461904083</v>
      </c>
      <c r="EP69" s="60">
        <f>IF(EO69="&lt;MDL","&lt;MDL",IF(EO69="&lt;LOQ","&lt;LOQ",(EO69*0.25)))</f>
        <v>321.31726154760207</v>
      </c>
      <c r="EQ69" s="60"/>
      <c r="ER69" s="60" t="s">
        <v>51</v>
      </c>
      <c r="ES69" s="60">
        <v>8.1804833333333296</v>
      </c>
      <c r="ET69" s="60">
        <v>1805505.41785069</v>
      </c>
      <c r="EU69" s="60">
        <v>8.7312999999999992</v>
      </c>
      <c r="EV69" s="60">
        <v>33272.214952097798</v>
      </c>
      <c r="EW69" s="60">
        <v>1.8428200006015898E-2</v>
      </c>
      <c r="EX69" s="60">
        <v>0</v>
      </c>
      <c r="EY69" s="60">
        <v>0</v>
      </c>
      <c r="EZ69" s="60" t="s">
        <v>51</v>
      </c>
      <c r="FA69" s="60">
        <v>8.1804833333333296</v>
      </c>
      <c r="FB69" s="60">
        <v>1805505.41785069</v>
      </c>
      <c r="FC69" s="60">
        <v>9.4405999999999999</v>
      </c>
      <c r="FD69" s="60">
        <v>1712789.90585775</v>
      </c>
      <c r="FE69" s="60">
        <v>0.74727415758639903</v>
      </c>
      <c r="FF69" s="60">
        <v>931.59936368494698</v>
      </c>
      <c r="FG69" s="60">
        <f t="shared" si="23"/>
        <v>10604.379303846232</v>
      </c>
      <c r="FH69" s="60">
        <f t="shared" si="24"/>
        <v>10604.379303846232</v>
      </c>
      <c r="FI69" s="60">
        <f>IF(FH69&lt;12.39,"&lt;LOQ",IF(FH69&lt;3.9,"&lt;MDL",FH69))</f>
        <v>10604.379303846232</v>
      </c>
      <c r="FJ69" s="60">
        <f>IF(FI69="&lt;MDL","&lt;MDL",IF(FI69="&lt;LOQ","&lt;LOQ",(FI69*0.25)))</f>
        <v>2651.0948259615579</v>
      </c>
      <c r="FK69" s="60"/>
      <c r="FL69" s="60" t="s">
        <v>51</v>
      </c>
      <c r="FM69" s="60">
        <v>11.36965</v>
      </c>
      <c r="FN69" s="60">
        <v>2292050.2314570099</v>
      </c>
      <c r="FO69" s="60">
        <v>9.7047000000000008</v>
      </c>
      <c r="FP69" s="60">
        <v>1345141.2971940599</v>
      </c>
      <c r="FQ69" s="60">
        <v>0.58687252082559405</v>
      </c>
      <c r="FR69" s="60">
        <v>700.24488818426596</v>
      </c>
      <c r="FS69" s="60">
        <f t="shared" si="25"/>
        <v>7647.8031997161197</v>
      </c>
      <c r="FT69" s="60">
        <f t="shared" si="26"/>
        <v>7647.8031997161197</v>
      </c>
      <c r="FU69" s="60">
        <f>IF(FT69&lt;17.42,"&lt;LOQ",IF(FT69&lt;5.48,"&lt;MDL",FT69))</f>
        <v>7647.8031997161197</v>
      </c>
      <c r="FV69" s="60">
        <f>IF(FU69="&lt;MDL","&lt;MDL",IF(FU69="&lt;LOQ","&lt;LOQ",(FU69*0.25)))</f>
        <v>1911.9507999290299</v>
      </c>
      <c r="FW69" s="60"/>
      <c r="FX69" s="60" t="s">
        <v>51</v>
      </c>
      <c r="FY69" s="60">
        <v>11.36965</v>
      </c>
      <c r="FZ69" s="60">
        <v>2292050.2314570099</v>
      </c>
      <c r="GA69" s="60">
        <v>10.168749999999999</v>
      </c>
      <c r="GB69" s="60">
        <v>211017.44236684701</v>
      </c>
      <c r="GC69" s="60">
        <v>0.116874444286103</v>
      </c>
      <c r="GD69" s="60">
        <v>611269.66828075901</v>
      </c>
      <c r="GE69" s="60">
        <v>611269.66828075901</v>
      </c>
      <c r="GF69" s="60"/>
      <c r="GG69" s="60" t="s">
        <v>51</v>
      </c>
      <c r="GH69" s="60">
        <v>8.1804833333333296</v>
      </c>
      <c r="GI69" s="60">
        <v>1805505.41785069</v>
      </c>
      <c r="GJ69" s="60" t="s">
        <v>51</v>
      </c>
      <c r="GK69" s="60" t="s">
        <v>51</v>
      </c>
      <c r="GL69" s="60" t="s">
        <v>51</v>
      </c>
      <c r="GM69" s="60" t="s">
        <v>51</v>
      </c>
      <c r="GN69" s="60" t="s">
        <v>51</v>
      </c>
      <c r="GO69" s="60" t="s">
        <v>51</v>
      </c>
      <c r="GP69" s="60">
        <v>8.1804833333333296</v>
      </c>
      <c r="GQ69" s="60">
        <v>1805505.41785069</v>
      </c>
      <c r="GR69" s="60">
        <v>11.35295</v>
      </c>
      <c r="GS69" s="60">
        <v>223433.540551449</v>
      </c>
      <c r="GT69" s="60">
        <v>9.7481956322317001E-2</v>
      </c>
      <c r="GU69" s="60">
        <v>117.525274504301</v>
      </c>
      <c r="GV69" s="60">
        <f t="shared" si="27"/>
        <v>1337.7881492990487</v>
      </c>
      <c r="GW69" s="60">
        <f t="shared" si="28"/>
        <v>1337.7881492990487</v>
      </c>
      <c r="GX69" s="60">
        <f>IF(GW69&lt;13.381,"&lt;LOQ",IF(GW69&lt;4.21,"&lt;MDL",GW69))</f>
        <v>1337.7881492990487</v>
      </c>
      <c r="GY69" s="60">
        <f>IF(GX69="&lt;MDL","&lt;MDL",IF(GX69="&lt;LOQ","&lt;LOQ",(GX69*0.25)))</f>
        <v>334.44703732476216</v>
      </c>
      <c r="GZ69" s="60"/>
      <c r="HA69" s="60" t="s">
        <v>51</v>
      </c>
      <c r="HB69" s="60">
        <v>11.36965</v>
      </c>
      <c r="HC69" s="60">
        <v>2292050.2314570099</v>
      </c>
      <c r="HD69" s="60">
        <v>11.413066666666699</v>
      </c>
      <c r="HE69" s="60">
        <v>1028200.34679497</v>
      </c>
      <c r="HF69" s="60">
        <v>0.44859415936157798</v>
      </c>
      <c r="HG69" s="60">
        <v>538.33124126339897</v>
      </c>
      <c r="HH69" s="60">
        <f t="shared" si="29"/>
        <v>6127.8151274027987</v>
      </c>
      <c r="HI69" s="60">
        <f t="shared" si="30"/>
        <v>6127.8151274027987</v>
      </c>
      <c r="HJ69" s="60">
        <f>IF(HI69&lt;19.57,"&lt;LOQ",IF(HI69&lt;6.15,"&lt;MDL",HI69))</f>
        <v>6127.8151274027987</v>
      </c>
      <c r="HK69" s="60">
        <f>IF(HJ69="&lt;MDL","&lt;MDL",IF(HJ69="&lt;LOQ","&lt;LOQ",(HJ69*0.25)))</f>
        <v>1531.9537818506997</v>
      </c>
      <c r="HL69" s="60"/>
      <c r="HM69" s="60" t="s">
        <v>51</v>
      </c>
      <c r="HN69" s="60">
        <v>11.36965</v>
      </c>
      <c r="HO69" s="60">
        <v>2292050.2314570099</v>
      </c>
      <c r="HP69" s="60">
        <v>13.2368166666667</v>
      </c>
      <c r="HQ69" s="60">
        <v>1409373.8925910001</v>
      </c>
      <c r="HR69" s="60">
        <v>0.614148066990165</v>
      </c>
      <c r="HS69" s="60">
        <v>440.85016554780401</v>
      </c>
      <c r="HT69" s="60">
        <f t="shared" si="31"/>
        <v>8263.02871651641</v>
      </c>
      <c r="HU69" s="60">
        <f t="shared" si="32"/>
        <v>8263.02871651641</v>
      </c>
      <c r="HV69" s="60">
        <f>IF(HU69&lt;26.06,"&lt;LOQ",IF(HU69&lt;8.19,"&lt;MDL",HU69))</f>
        <v>8263.02871651641</v>
      </c>
      <c r="HW69" s="60">
        <f>IF(HV69="&lt;MDL","&lt;MDL",IF(HV69="&lt;LOQ","&lt;LOQ",(HV69*0.25)))</f>
        <v>2065.7571791291025</v>
      </c>
      <c r="HX69" s="60"/>
      <c r="HY69" s="60" t="s">
        <v>51</v>
      </c>
      <c r="HZ69" s="60">
        <v>13.924899999999999</v>
      </c>
      <c r="IA69" s="60">
        <v>2294843.8142907498</v>
      </c>
      <c r="IB69" s="60">
        <v>13.8247</v>
      </c>
      <c r="IC69" s="60">
        <v>294945.81422305002</v>
      </c>
      <c r="ID69" s="60">
        <v>0.12852544142059899</v>
      </c>
      <c r="IE69" s="60">
        <v>216.00698121846301</v>
      </c>
      <c r="IF69" s="60">
        <f t="shared" si="33"/>
        <v>4048.7041363776834</v>
      </c>
      <c r="IG69" s="60">
        <f t="shared" si="34"/>
        <v>4048.7041363776834</v>
      </c>
      <c r="IH69" s="60">
        <f>IF(IG69&lt;18.87,"&lt;LOQ",IF(IG69&lt;5.93,"&lt;MDL",IG69))</f>
        <v>4048.7041363776834</v>
      </c>
      <c r="II69" s="60">
        <f>IF(IH69="&lt;MDL","&lt;MDL",IF(IH69="&lt;LOQ","&lt;LOQ",(IH69*0.25)))</f>
        <v>1012.1760340944209</v>
      </c>
      <c r="IJ69" s="60"/>
      <c r="IK69" s="60" t="s">
        <v>51</v>
      </c>
      <c r="IL69" s="60">
        <v>13.924899999999999</v>
      </c>
      <c r="IM69" s="60">
        <v>2294843.8142907498</v>
      </c>
      <c r="IN69" s="60">
        <v>15.6451166666667</v>
      </c>
      <c r="IO69" s="60">
        <v>434360.10464123299</v>
      </c>
      <c r="IP69" s="60">
        <v>0.18927654332566299</v>
      </c>
      <c r="IQ69" s="60">
        <v>246.56929455111899</v>
      </c>
      <c r="IR69" s="60">
        <f t="shared" si="35"/>
        <v>4621.5456422827647</v>
      </c>
      <c r="IS69" s="60">
        <f t="shared" si="36"/>
        <v>4621.5456422827647</v>
      </c>
      <c r="IT69" s="60">
        <f>IF(IS69&lt;22.673,"&lt;LOQ",IF(IS69&lt;7.126,"&lt;MDL",IS69))</f>
        <v>4621.5456422827647</v>
      </c>
      <c r="IU69" s="60">
        <f>IF(IT69="&lt;MDL","&lt;MDL",IF(IT69="&lt;LOQ","&lt;LOQ",(IT69*0.25)))</f>
        <v>1155.3864105706912</v>
      </c>
      <c r="IV69" s="60"/>
      <c r="IW69" s="60" t="s">
        <v>51</v>
      </c>
      <c r="IX69" s="60">
        <v>13.924899999999999</v>
      </c>
      <c r="IY69" s="60">
        <v>2294843.8142907498</v>
      </c>
      <c r="IZ69" s="60">
        <v>15.6885333333333</v>
      </c>
      <c r="JA69" s="60">
        <v>98619.092630446699</v>
      </c>
      <c r="JB69" s="60">
        <v>4.2974206791901601E-2</v>
      </c>
      <c r="JC69" s="60">
        <v>61.7232581800532</v>
      </c>
      <c r="JD69" s="60">
        <f t="shared" si="37"/>
        <v>1156.9033986524189</v>
      </c>
      <c r="JE69" s="60">
        <f t="shared" si="38"/>
        <v>1156.9033986524189</v>
      </c>
      <c r="JF69" s="60">
        <f>IF(JE69&lt;201.126,"&lt;LOQ",IF(JE69&lt;63.21,"&lt;MDL",JE69))</f>
        <v>1156.9033986524189</v>
      </c>
      <c r="JG69" s="60">
        <f>IF(JF69="&lt;MDL","&lt;MDL",IF(JF69="&lt;LOQ","&lt;LOQ",(JF69*0.25)))</f>
        <v>289.22584966310473</v>
      </c>
      <c r="JH69" s="60"/>
      <c r="JI69" s="60" t="s">
        <v>51</v>
      </c>
      <c r="JJ69" s="60">
        <v>13.924899999999999</v>
      </c>
      <c r="JK69" s="60">
        <v>2294843.8142907498</v>
      </c>
      <c r="JL69" s="60">
        <v>16.055966666666698</v>
      </c>
      <c r="JM69" s="60">
        <v>531719.37514331995</v>
      </c>
      <c r="JN69" s="60">
        <v>0.23170177065302999</v>
      </c>
      <c r="JO69" s="60">
        <v>331.15510286351503</v>
      </c>
      <c r="JP69" s="60">
        <f t="shared" si="39"/>
        <v>6206.9708450306844</v>
      </c>
      <c r="JQ69" s="60">
        <f t="shared" si="40"/>
        <v>6206.9708450306844</v>
      </c>
      <c r="JR69" s="60">
        <f>IF(JQ69&lt;25.511,"&lt;LOQ",IF(JQ69&lt;8.018,"&lt;MDL",JQ69))</f>
        <v>6206.9708450306844</v>
      </c>
      <c r="JS69" s="60">
        <f>IF(JR69="&lt;MDL","&lt;MDL",IF(JR69="&lt;LOQ","&lt;LOQ",(JR69*0.25)))</f>
        <v>1551.7427112576711</v>
      </c>
      <c r="JT69" s="60"/>
      <c r="JU69" s="60" t="s">
        <v>51</v>
      </c>
      <c r="JV69" s="60">
        <v>13.924899999999999</v>
      </c>
      <c r="JW69" s="60">
        <v>2294843.8142907498</v>
      </c>
    </row>
    <row r="70" spans="1:283" s="61" customFormat="1" x14ac:dyDescent="0.2">
      <c r="A70" s="58"/>
      <c r="B70" s="58"/>
      <c r="C70" s="58" t="s">
        <v>147</v>
      </c>
      <c r="D70" s="58" t="s">
        <v>105</v>
      </c>
      <c r="E70" s="58" t="s">
        <v>97</v>
      </c>
      <c r="F70" s="58" t="s">
        <v>51</v>
      </c>
      <c r="G70" s="59">
        <v>42564.898611111101</v>
      </c>
      <c r="H70" s="60">
        <v>4.2558166666666697</v>
      </c>
      <c r="I70" s="60">
        <v>64878.038877365798</v>
      </c>
      <c r="J70" s="60">
        <v>4.2384173460210499E-2</v>
      </c>
      <c r="K70" s="61">
        <f t="shared" si="1"/>
        <v>6.1683390772768595E-3</v>
      </c>
      <c r="L70" s="60">
        <v>4.92296666666667</v>
      </c>
      <c r="M70" s="60">
        <v>1530713.7919835099</v>
      </c>
      <c r="N70" s="60">
        <v>5.9967499999999996</v>
      </c>
      <c r="O70" s="60">
        <v>218263.021462309</v>
      </c>
      <c r="P70" s="60">
        <v>0.115361250397664</v>
      </c>
      <c r="Q70" s="61">
        <f t="shared" si="2"/>
        <v>14.221914573858971</v>
      </c>
      <c r="R70" s="60"/>
      <c r="S70" s="60" t="s">
        <v>51</v>
      </c>
      <c r="T70" s="60">
        <v>8.1880333333333297</v>
      </c>
      <c r="U70" s="60">
        <v>1891995.97533775</v>
      </c>
      <c r="V70" s="60">
        <v>8.2446333333333293</v>
      </c>
      <c r="W70" s="60">
        <v>254931.23752085</v>
      </c>
      <c r="X70" s="60">
        <v>0.13474195550301901</v>
      </c>
      <c r="Y70" s="61">
        <f t="shared" si="3"/>
        <v>13.472883799295307</v>
      </c>
      <c r="Z70" s="60"/>
      <c r="AA70" s="60" t="s">
        <v>51</v>
      </c>
      <c r="AB70" s="60">
        <v>8.1880333333333297</v>
      </c>
      <c r="AC70" s="60">
        <v>1891995.97533775</v>
      </c>
      <c r="AD70" s="60">
        <v>9.6896166666666694</v>
      </c>
      <c r="AE70" s="60">
        <v>279782.77110600797</v>
      </c>
      <c r="AF70" s="60">
        <v>0.14787704347841599</v>
      </c>
      <c r="AG70" s="61">
        <f t="shared" si="4"/>
        <v>14.692244073213621</v>
      </c>
      <c r="AH70" s="60"/>
      <c r="AI70" s="60" t="s">
        <v>51</v>
      </c>
      <c r="AJ70" s="60">
        <v>8.1880333333333297</v>
      </c>
      <c r="AK70" s="60">
        <v>1891995.97533775</v>
      </c>
      <c r="AL70" s="60">
        <v>11.379683333333301</v>
      </c>
      <c r="AM70" s="60">
        <v>2235366.9970500199</v>
      </c>
      <c r="AN70" s="60">
        <v>1.0021678909013101</v>
      </c>
      <c r="AO70" s="61">
        <f t="shared" si="5"/>
        <v>100.74631727735137</v>
      </c>
      <c r="AP70" s="60"/>
      <c r="AQ70" s="60" t="s">
        <v>51</v>
      </c>
      <c r="AR70" s="60">
        <v>11.379683333333301</v>
      </c>
      <c r="AS70" s="60">
        <v>2230531.4482183498</v>
      </c>
      <c r="AT70" s="60">
        <v>9.8971166666666708</v>
      </c>
      <c r="AU70" s="60">
        <v>269108.51398662903</v>
      </c>
      <c r="AV70" s="60">
        <v>0.12064771119976</v>
      </c>
      <c r="AW70" s="61">
        <f t="shared" si="6"/>
        <v>12.279044820136512</v>
      </c>
      <c r="AX70" s="60"/>
      <c r="AY70" s="60"/>
      <c r="AZ70" s="60" t="s">
        <v>51</v>
      </c>
      <c r="BA70" s="60">
        <v>11.379683333333301</v>
      </c>
      <c r="BB70" s="60">
        <v>2230531.4482183498</v>
      </c>
      <c r="BC70" s="60">
        <v>4.9483833333333296</v>
      </c>
      <c r="BD70" s="60">
        <v>25299.4292063414</v>
      </c>
      <c r="BE70" s="60">
        <v>1.6527863888622998E-2</v>
      </c>
      <c r="BF70" s="60">
        <v>20.732802470616502</v>
      </c>
      <c r="BG70" s="60">
        <f t="shared" si="7"/>
        <v>145.78067082982673</v>
      </c>
      <c r="BH70" s="60">
        <f t="shared" si="8"/>
        <v>145.78067082982673</v>
      </c>
      <c r="BI70" s="60" t="str">
        <f>IF(BH70&lt;184.86,"&lt;LOQ",IF(BH70&lt;58.1085,"&lt;MDL",BH70))</f>
        <v>&lt;LOQ</v>
      </c>
      <c r="BJ70" s="60" t="str">
        <f>IF(BI70="&lt;MDL","&lt;MDL",IF(BI70="&lt;LOQ","&lt;LOQ",(BI70*0.25)))</f>
        <v>&lt;LOQ</v>
      </c>
      <c r="BK70" s="60"/>
      <c r="BL70" s="60" t="s">
        <v>51</v>
      </c>
      <c r="BM70" s="60">
        <v>4.92296666666667</v>
      </c>
      <c r="BN70" s="60">
        <v>1530713.7919835099</v>
      </c>
      <c r="BO70" s="60">
        <v>5.6282333333333296</v>
      </c>
      <c r="BP70" s="60">
        <v>6301.2178588965598</v>
      </c>
      <c r="BQ70" s="60">
        <v>4.1165225608448897E-3</v>
      </c>
      <c r="BR70" s="60">
        <v>6.93238833430408</v>
      </c>
      <c r="BS70" s="60">
        <f t="shared" si="9"/>
        <v>48.744409891523119</v>
      </c>
      <c r="BT70" s="60">
        <f t="shared" si="10"/>
        <v>48.744409891523119</v>
      </c>
      <c r="BU70" s="60">
        <f>IF(BT70&lt;16.03,"&lt;LOQ",IF(BT70&lt;5.038,"&lt;MDL",BT70))</f>
        <v>48.744409891523119</v>
      </c>
      <c r="BV70" s="60">
        <f>IF(BU70="&lt;MDL","&lt;MDL",IF(BU70="&lt;LOQ","&lt;LOQ",(BU70*0.25)))</f>
        <v>12.18610247288078</v>
      </c>
      <c r="BW70" s="60"/>
      <c r="BX70" s="60" t="s">
        <v>51</v>
      </c>
      <c r="BY70" s="60">
        <v>4.92296666666667</v>
      </c>
      <c r="BZ70" s="60">
        <v>1530713.7919835099</v>
      </c>
      <c r="CA70" s="60">
        <v>5.7235333333333296</v>
      </c>
      <c r="CB70" s="60">
        <v>2797.6713460604201</v>
      </c>
      <c r="CC70" s="60">
        <v>1.82769068960643E-3</v>
      </c>
      <c r="CD70" s="60">
        <v>3.3256279702289699</v>
      </c>
      <c r="CE70" s="60">
        <f t="shared" si="11"/>
        <v>23.38382749353412</v>
      </c>
      <c r="CF70" s="60">
        <f t="shared" si="12"/>
        <v>23.38382749353412</v>
      </c>
      <c r="CG70" s="60" t="str">
        <f>IF(CF70&lt;265.875,"&lt;LOQ",IF(CF70&lt;83.56,"&lt;MDL",CF70))</f>
        <v>&lt;LOQ</v>
      </c>
      <c r="CH70" s="60" t="str">
        <f>IF(CG70="&lt;MDL","&lt;MDL",IF(CG70="&lt;LOQ","&lt;LOQ",(CG70*0.25)))</f>
        <v>&lt;LOQ</v>
      </c>
      <c r="CI70" s="60"/>
      <c r="CJ70" s="60" t="s">
        <v>51</v>
      </c>
      <c r="CK70" s="60">
        <v>4.92296666666667</v>
      </c>
      <c r="CL70" s="60">
        <v>1530713.7919835099</v>
      </c>
      <c r="CM70" s="60">
        <v>6.5368000000000004</v>
      </c>
      <c r="CN70" s="60">
        <v>16183.752999017401</v>
      </c>
      <c r="CO70" s="60">
        <v>1.5795882713712201E-2</v>
      </c>
      <c r="CP70" s="60">
        <v>11.7712248396485</v>
      </c>
      <c r="CQ70" s="60">
        <f t="shared" si="13"/>
        <v>82.768215056536505</v>
      </c>
      <c r="CR70" s="60">
        <f t="shared" si="14"/>
        <v>82.768215056536505</v>
      </c>
      <c r="CS70" s="60">
        <f>IF(CR70&lt;11.93,"&lt;LOQ",IF(CR70&lt;3.75,"&lt;MDL",CR70))</f>
        <v>82.768215056536505</v>
      </c>
      <c r="CT70" s="60">
        <f>IF(CS70="&lt;MDL","&lt;MDL",IF(CS70="&lt;LOQ","&lt;LOQ",(CS70*0.25)))</f>
        <v>20.692053764134126</v>
      </c>
      <c r="CU70" s="60"/>
      <c r="CV70" s="60" t="s">
        <v>51</v>
      </c>
      <c r="CW70" s="60">
        <v>6.6765833333333298</v>
      </c>
      <c r="CX70" s="60">
        <v>1024555.15100581</v>
      </c>
      <c r="CY70" s="60">
        <v>6.7083666666666701</v>
      </c>
      <c r="CZ70" s="60">
        <v>0</v>
      </c>
      <c r="DA70" s="60">
        <v>0</v>
      </c>
      <c r="DB70" s="60">
        <v>0</v>
      </c>
      <c r="DC70" s="60">
        <f t="shared" si="15"/>
        <v>0</v>
      </c>
      <c r="DD70" s="60" t="str">
        <f t="shared" si="16"/>
        <v>LOW</v>
      </c>
      <c r="DE70" s="60" t="str">
        <f>IF(DD70&lt;125.128,"&lt;LOQ",IF(DD70&lt;7.897,"&lt;MDL",DD70))</f>
        <v>LOW</v>
      </c>
      <c r="DF70" s="60" t="e">
        <f>IF(DE70="&lt;MDL","&lt;MDL",IF(DE70="&lt;LOQ","&lt;LOQ",(DE70*0.25)))</f>
        <v>#VALUE!</v>
      </c>
      <c r="DG70" s="60"/>
      <c r="DH70" s="60" t="s">
        <v>51</v>
      </c>
      <c r="DI70" s="60">
        <v>6.6765833333333298</v>
      </c>
      <c r="DJ70" s="60">
        <v>1024555.15100581</v>
      </c>
      <c r="DK70" s="60">
        <v>7.2357166666666703</v>
      </c>
      <c r="DL70" s="60">
        <v>5984.12924255078</v>
      </c>
      <c r="DM70" s="60">
        <v>5.8407097330740601E-3</v>
      </c>
      <c r="DN70" s="60">
        <v>5.1486538692829598</v>
      </c>
      <c r="DO70" s="60">
        <f t="shared" si="17"/>
        <v>38.214935614246585</v>
      </c>
      <c r="DP70" s="60">
        <f t="shared" si="18"/>
        <v>38.214935614246585</v>
      </c>
      <c r="DQ70" s="60" t="str">
        <f>IF(DP70&lt;59.59,"&lt;LOQ",IF(DP70&lt;18.73,"&lt;MDL",DP70))</f>
        <v>&lt;LOQ</v>
      </c>
      <c r="DR70" s="60" t="str">
        <f>IF(DQ70="&lt;MDL","&lt;MDL",IF(DQ70="&lt;LOQ","&lt;LOQ",(DQ70*0.25)))</f>
        <v>&lt;LOQ</v>
      </c>
      <c r="DS70" s="60"/>
      <c r="DT70" s="60" t="s">
        <v>51</v>
      </c>
      <c r="DU70" s="60">
        <v>6.6765833333333298</v>
      </c>
      <c r="DV70" s="60">
        <v>1024555.15100581</v>
      </c>
      <c r="DW70" s="60">
        <v>8.2106666666666701</v>
      </c>
      <c r="DX70" s="60">
        <v>300498.16802350298</v>
      </c>
      <c r="DY70" s="60">
        <v>0.15882600805736899</v>
      </c>
      <c r="DZ70" s="60">
        <v>180.916107939824</v>
      </c>
      <c r="EA70" s="60">
        <f t="shared" si="19"/>
        <v>1342.8165093302946</v>
      </c>
      <c r="EB70" s="60">
        <f t="shared" si="20"/>
        <v>1342.8165093302946</v>
      </c>
      <c r="EC70" s="60">
        <f>IF(EB70&lt;16.09,"&lt;LOQ",IF(EB70&lt;5.06,"&lt;MDL",EB70))</f>
        <v>1342.8165093302946</v>
      </c>
      <c r="ED70" s="60">
        <f>IF(EC70="&lt;MDL","&lt;MDL",IF(EC70="&lt;LOQ","&lt;LOQ",(EC70*0.25)))</f>
        <v>335.70412733257365</v>
      </c>
      <c r="EE70" s="60"/>
      <c r="EF70" s="60" t="s">
        <v>51</v>
      </c>
      <c r="EG70" s="60">
        <v>8.1880333333333297</v>
      </c>
      <c r="EH70" s="60">
        <v>1891995.97533775</v>
      </c>
      <c r="EI70" s="60">
        <v>8.2634833333333297</v>
      </c>
      <c r="EJ70" s="60">
        <v>80981.422807936993</v>
      </c>
      <c r="EK70" s="60">
        <v>4.2802111560243002E-2</v>
      </c>
      <c r="EL70" s="60">
        <v>58.663869518199199</v>
      </c>
      <c r="EM70" s="60">
        <f t="shared" si="21"/>
        <v>435.42177303768915</v>
      </c>
      <c r="EN70" s="60">
        <f t="shared" si="22"/>
        <v>435.42177303768915</v>
      </c>
      <c r="EO70" s="60">
        <f>IF(EN70&lt;56.77,"&lt;LOQ",IF(EN70&lt;17.84,"&lt;MDL",EN70))</f>
        <v>435.42177303768915</v>
      </c>
      <c r="EP70" s="60">
        <f>IF(EO70="&lt;MDL","&lt;MDL",IF(EO70="&lt;LOQ","&lt;LOQ",(EO70*0.25)))</f>
        <v>108.85544325942229</v>
      </c>
      <c r="EQ70" s="60"/>
      <c r="ER70" s="60" t="s">
        <v>51</v>
      </c>
      <c r="ES70" s="60">
        <v>8.1880333333333297</v>
      </c>
      <c r="ET70" s="60">
        <v>1891995.97533775</v>
      </c>
      <c r="EU70" s="60">
        <v>8.8030000000000008</v>
      </c>
      <c r="EV70" s="60">
        <v>435400.855701591</v>
      </c>
      <c r="EW70" s="60">
        <v>0.23012779169568101</v>
      </c>
      <c r="EX70" s="60">
        <v>0</v>
      </c>
      <c r="EY70" s="60">
        <v>0</v>
      </c>
      <c r="EZ70" s="60" t="s">
        <v>51</v>
      </c>
      <c r="FA70" s="60">
        <v>8.1880333333333297</v>
      </c>
      <c r="FB70" s="60">
        <v>1891995.97533775</v>
      </c>
      <c r="FC70" s="60">
        <v>9.44815</v>
      </c>
      <c r="FD70" s="60">
        <v>1008422.324966</v>
      </c>
      <c r="FE70" s="60">
        <v>0.45209957733233702</v>
      </c>
      <c r="FF70" s="60">
        <v>563.71326247079196</v>
      </c>
      <c r="FG70" s="60">
        <f t="shared" si="23"/>
        <v>3836.8084525530994</v>
      </c>
      <c r="FH70" s="60">
        <f t="shared" si="24"/>
        <v>3836.8084525530994</v>
      </c>
      <c r="FI70" s="60">
        <f>IF(FH70&lt;12.39,"&lt;LOQ",IF(FH70&lt;3.9,"&lt;MDL",FH70))</f>
        <v>3836.8084525530994</v>
      </c>
      <c r="FJ70" s="60">
        <f>IF(FI70="&lt;MDL","&lt;MDL",IF(FI70="&lt;LOQ","&lt;LOQ",(FI70*0.25)))</f>
        <v>959.20211313827485</v>
      </c>
      <c r="FK70" s="60"/>
      <c r="FL70" s="60" t="s">
        <v>51</v>
      </c>
      <c r="FM70" s="60">
        <v>11.379683333333301</v>
      </c>
      <c r="FN70" s="60">
        <v>2230531.4482183498</v>
      </c>
      <c r="FO70" s="60">
        <v>9.70848333333333</v>
      </c>
      <c r="FP70" s="60">
        <v>941952.78401278798</v>
      </c>
      <c r="FQ70" s="60">
        <v>0.42229971012745798</v>
      </c>
      <c r="FR70" s="60">
        <v>503.95971229473901</v>
      </c>
      <c r="FS70" s="60">
        <f t="shared" si="25"/>
        <v>3740.5481989022901</v>
      </c>
      <c r="FT70" s="60">
        <f t="shared" si="26"/>
        <v>3740.5481989022901</v>
      </c>
      <c r="FU70" s="60">
        <f>IF(FT70&lt;17.42,"&lt;LOQ",IF(FT70&lt;5.48,"&lt;MDL",FT70))</f>
        <v>3740.5481989022901</v>
      </c>
      <c r="FV70" s="60">
        <f>IF(FU70="&lt;MDL","&lt;MDL",IF(FU70="&lt;LOQ","&lt;LOQ",(FU70*0.25)))</f>
        <v>935.13704972557252</v>
      </c>
      <c r="FW70" s="60"/>
      <c r="FX70" s="60" t="s">
        <v>51</v>
      </c>
      <c r="FY70" s="60">
        <v>11.379683333333301</v>
      </c>
      <c r="FZ70" s="60">
        <v>2230531.4482183498</v>
      </c>
      <c r="GA70" s="60">
        <v>9.8971166666666708</v>
      </c>
      <c r="GB70" s="60">
        <v>2581.1599615384498</v>
      </c>
      <c r="GC70" s="60">
        <v>1.3642523531677601E-3</v>
      </c>
      <c r="GD70" s="60">
        <v>7043.94696633276</v>
      </c>
      <c r="GE70" s="60">
        <v>7043.94696633276</v>
      </c>
      <c r="GF70" s="60"/>
      <c r="GG70" s="60" t="s">
        <v>51</v>
      </c>
      <c r="GH70" s="60">
        <v>8.1880333333333297</v>
      </c>
      <c r="GI70" s="60">
        <v>1891995.97533775</v>
      </c>
      <c r="GJ70" s="60" t="s">
        <v>51</v>
      </c>
      <c r="GK70" s="60" t="s">
        <v>51</v>
      </c>
      <c r="GL70" s="60" t="s">
        <v>51</v>
      </c>
      <c r="GM70" s="60" t="s">
        <v>51</v>
      </c>
      <c r="GN70" s="60" t="s">
        <v>51</v>
      </c>
      <c r="GO70" s="60" t="s">
        <v>51</v>
      </c>
      <c r="GP70" s="60">
        <v>8.1880333333333297</v>
      </c>
      <c r="GQ70" s="60">
        <v>1891995.97533775</v>
      </c>
      <c r="GR70" s="60">
        <v>11.362966666666701</v>
      </c>
      <c r="GS70" s="60">
        <v>282403.42298745102</v>
      </c>
      <c r="GT70" s="60">
        <v>0.12660813332760801</v>
      </c>
      <c r="GU70" s="60">
        <v>153.008534432397</v>
      </c>
      <c r="GV70" s="60">
        <f t="shared" si="27"/>
        <v>1041.4238537689198</v>
      </c>
      <c r="GW70" s="60">
        <f t="shared" si="28"/>
        <v>1041.4238537689198</v>
      </c>
      <c r="GX70" s="60">
        <f>IF(GW70&lt;13.381,"&lt;LOQ",IF(GW70&lt;4.21,"&lt;MDL",GW70))</f>
        <v>1041.4238537689198</v>
      </c>
      <c r="GY70" s="60">
        <f>IF(GX70="&lt;MDL","&lt;MDL",IF(GX70="&lt;LOQ","&lt;LOQ",(GX70*0.25)))</f>
        <v>260.35596344222995</v>
      </c>
      <c r="GZ70" s="60"/>
      <c r="HA70" s="60" t="s">
        <v>51</v>
      </c>
      <c r="HB70" s="60">
        <v>11.379683333333301</v>
      </c>
      <c r="HC70" s="60">
        <v>2230531.4482183498</v>
      </c>
      <c r="HD70" s="60">
        <v>11.419750000000001</v>
      </c>
      <c r="HE70" s="60">
        <v>891425.58216446801</v>
      </c>
      <c r="HF70" s="60">
        <v>0.39964717057744198</v>
      </c>
      <c r="HG70" s="60">
        <v>479.62676414957002</v>
      </c>
      <c r="HH70" s="60">
        <f t="shared" si="29"/>
        <v>3264.4894936370447</v>
      </c>
      <c r="HI70" s="60">
        <f t="shared" si="30"/>
        <v>3264.4894936370447</v>
      </c>
      <c r="HJ70" s="60">
        <f>IF(HI70&lt;19.57,"&lt;LOQ",IF(HI70&lt;6.15,"&lt;MDL",HI70))</f>
        <v>3264.4894936370447</v>
      </c>
      <c r="HK70" s="60">
        <f>IF(HJ70="&lt;MDL","&lt;MDL",IF(HJ70="&lt;LOQ","&lt;LOQ",(HJ70*0.25)))</f>
        <v>816.12237340926117</v>
      </c>
      <c r="HL70" s="60"/>
      <c r="HM70" s="60" t="s">
        <v>51</v>
      </c>
      <c r="HN70" s="60">
        <v>11.379683333333301</v>
      </c>
      <c r="HO70" s="60">
        <v>2230531.4482183498</v>
      </c>
      <c r="HP70" s="60">
        <v>13.2435166666667</v>
      </c>
      <c r="HQ70" s="60">
        <v>2031303.5642112901</v>
      </c>
      <c r="HR70" s="60">
        <v>0.87583378808011203</v>
      </c>
      <c r="HS70" s="60">
        <v>628.86895151223905</v>
      </c>
      <c r="HT70" s="60">
        <f t="shared" si="31"/>
        <v>5121.4810331252429</v>
      </c>
      <c r="HU70" s="60" t="str">
        <f t="shared" si="32"/>
        <v>HIGH</v>
      </c>
      <c r="HV70" s="60" t="str">
        <f>IF(HU70&lt;26.06,"&lt;LOQ",IF(HU70&lt;8.19,"&lt;MDL",HU70))</f>
        <v>HIGH</v>
      </c>
      <c r="HW70" s="60" t="e">
        <f>IF(HV70="&lt;MDL","&lt;MDL",IF(HV70="&lt;LOQ","&lt;LOQ",(HV70*0.25)))</f>
        <v>#VALUE!</v>
      </c>
      <c r="HX70" s="60"/>
      <c r="HY70" s="60" t="s">
        <v>51</v>
      </c>
      <c r="HZ70" s="60">
        <v>13.9349333333333</v>
      </c>
      <c r="IA70" s="60">
        <v>2319279.7444639001</v>
      </c>
      <c r="IB70" s="60">
        <v>13.8314</v>
      </c>
      <c r="IC70" s="60">
        <v>662304.73065105302</v>
      </c>
      <c r="ID70" s="60">
        <v>0.28556483202682598</v>
      </c>
      <c r="IE70" s="60">
        <v>479.46454914720499</v>
      </c>
      <c r="IF70" s="60">
        <f t="shared" si="33"/>
        <v>3904.738163028177</v>
      </c>
      <c r="IG70" s="60">
        <f t="shared" si="34"/>
        <v>3904.738163028177</v>
      </c>
      <c r="IH70" s="60">
        <f>IF(IG70&lt;18.87,"&lt;LOQ",IF(IG70&lt;5.93,"&lt;MDL",IG70))</f>
        <v>3904.738163028177</v>
      </c>
      <c r="II70" s="60">
        <f>IF(IH70="&lt;MDL","&lt;MDL",IF(IH70="&lt;LOQ","&lt;LOQ",(IH70*0.25)))</f>
        <v>976.18454075704426</v>
      </c>
      <c r="IJ70" s="60"/>
      <c r="IK70" s="60" t="s">
        <v>51</v>
      </c>
      <c r="IL70" s="60">
        <v>13.9349333333333</v>
      </c>
      <c r="IM70" s="60">
        <v>2319279.7444639001</v>
      </c>
      <c r="IN70" s="60">
        <v>15.655150000000001</v>
      </c>
      <c r="IO70" s="60">
        <v>1342466.40770094</v>
      </c>
      <c r="IP70" s="60">
        <v>0.57882901400979903</v>
      </c>
      <c r="IQ70" s="60">
        <v>753.83289365178905</v>
      </c>
      <c r="IR70" s="60">
        <f t="shared" si="35"/>
        <v>6139.1818719935927</v>
      </c>
      <c r="IS70" s="60">
        <f t="shared" si="36"/>
        <v>6139.1818719935927</v>
      </c>
      <c r="IT70" s="60">
        <f>IF(IS70&lt;22.673,"&lt;LOQ",IF(IS70&lt;7.126,"&lt;MDL",IS70))</f>
        <v>6139.1818719935927</v>
      </c>
      <c r="IU70" s="60">
        <f>IF(IT70="&lt;MDL","&lt;MDL",IF(IT70="&lt;LOQ","&lt;LOQ",(IT70*0.25)))</f>
        <v>1534.7954679983982</v>
      </c>
      <c r="IV70" s="60"/>
      <c r="IW70" s="60" t="s">
        <v>51</v>
      </c>
      <c r="IX70" s="60">
        <v>13.9349333333333</v>
      </c>
      <c r="IY70" s="60">
        <v>2319279.7444639001</v>
      </c>
      <c r="IZ70" s="60">
        <v>15.6985666666667</v>
      </c>
      <c r="JA70" s="60">
        <v>227617.94434492601</v>
      </c>
      <c r="JB70" s="60">
        <v>9.8141651470999805E-2</v>
      </c>
      <c r="JC70" s="60">
        <v>140.43533767178599</v>
      </c>
      <c r="JD70" s="60">
        <f t="shared" si="37"/>
        <v>1143.6992024125921</v>
      </c>
      <c r="JE70" s="60">
        <f t="shared" si="38"/>
        <v>1143.6992024125921</v>
      </c>
      <c r="JF70" s="60">
        <f>IF(JE70&lt;201.126,"&lt;LOQ",IF(JE70&lt;63.21,"&lt;MDL",JE70))</f>
        <v>1143.6992024125921</v>
      </c>
      <c r="JG70" s="60">
        <f>IF(JF70="&lt;MDL","&lt;MDL",IF(JF70="&lt;LOQ","&lt;LOQ",(JF70*0.25)))</f>
        <v>285.92480060314801</v>
      </c>
      <c r="JH70" s="60"/>
      <c r="JI70" s="60" t="s">
        <v>51</v>
      </c>
      <c r="JJ70" s="60">
        <v>13.9349333333333</v>
      </c>
      <c r="JK70" s="60">
        <v>2319279.7444639001</v>
      </c>
      <c r="JL70" s="60">
        <v>16.072683333333298</v>
      </c>
      <c r="JM70" s="60">
        <v>1472453.96000001</v>
      </c>
      <c r="JN70" s="60">
        <v>0.63487553130007102</v>
      </c>
      <c r="JO70" s="60">
        <v>908.18348651308202</v>
      </c>
      <c r="JP70" s="60">
        <f t="shared" si="39"/>
        <v>7396.2062995628457</v>
      </c>
      <c r="JQ70" s="60">
        <f t="shared" si="40"/>
        <v>7396.2062995628457</v>
      </c>
      <c r="JR70" s="60">
        <f>IF(JQ70&lt;25.511,"&lt;LOQ",IF(JQ70&lt;8.018,"&lt;MDL",JQ70))</f>
        <v>7396.2062995628457</v>
      </c>
      <c r="JS70" s="60">
        <f>IF(JR70="&lt;MDL","&lt;MDL",IF(JR70="&lt;LOQ","&lt;LOQ",(JR70*0.25)))</f>
        <v>1849.0515748907114</v>
      </c>
      <c r="JT70" s="60"/>
      <c r="JU70" s="60" t="s">
        <v>51</v>
      </c>
      <c r="JV70" s="60">
        <v>13.9349333333333</v>
      </c>
      <c r="JW70" s="60">
        <v>2319279.7444639001</v>
      </c>
    </row>
    <row r="71" spans="1:283" s="61" customFormat="1" x14ac:dyDescent="0.2">
      <c r="A71" s="58"/>
      <c r="B71" s="58"/>
      <c r="C71" s="58"/>
      <c r="D71" s="62" t="s">
        <v>178</v>
      </c>
      <c r="E71" s="58"/>
      <c r="F71" s="58"/>
      <c r="G71" s="59"/>
      <c r="H71" s="60"/>
      <c r="I71" s="60"/>
      <c r="J71" s="60"/>
      <c r="L71" s="60"/>
      <c r="M71" s="60"/>
      <c r="N71" s="60"/>
      <c r="O71" s="60"/>
      <c r="P71" s="60"/>
      <c r="R71" s="60"/>
      <c r="S71" s="60"/>
      <c r="T71" s="60"/>
      <c r="U71" s="60"/>
      <c r="V71" s="60"/>
      <c r="W71" s="60"/>
      <c r="X71" s="60"/>
      <c r="Z71" s="60"/>
      <c r="AA71" s="60"/>
      <c r="AB71" s="60"/>
      <c r="AC71" s="60"/>
      <c r="AD71" s="60"/>
      <c r="AE71" s="60"/>
      <c r="AF71" s="60"/>
      <c r="AH71" s="60"/>
      <c r="AI71" s="60"/>
      <c r="AJ71" s="60"/>
      <c r="AK71" s="60"/>
      <c r="AL71" s="60"/>
      <c r="AM71" s="60"/>
      <c r="AN71" s="60"/>
      <c r="AP71" s="60"/>
      <c r="AQ71" s="60"/>
      <c r="AR71" s="60"/>
      <c r="AS71" s="60"/>
      <c r="AT71" s="60"/>
      <c r="AU71" s="60"/>
      <c r="AV71" s="60"/>
      <c r="AX71" s="60"/>
      <c r="AY71" s="60"/>
      <c r="AZ71" s="60"/>
      <c r="BA71" s="60"/>
      <c r="BB71" s="60"/>
      <c r="BC71" s="60"/>
      <c r="BD71" s="60"/>
      <c r="BE71" s="60"/>
      <c r="BF71" s="60">
        <f>SUM(BF69:BF70)</f>
        <v>81.280805994821407</v>
      </c>
      <c r="BG71" s="60">
        <f>SUM(BG69:BG70)</f>
        <v>812.01580430050751</v>
      </c>
      <c r="BH71" s="60">
        <f>SUM(BH69:BH70)</f>
        <v>812.01580430050751</v>
      </c>
      <c r="BI71" s="60">
        <f>SUM(BI69:BI70)</f>
        <v>666.23513347068081</v>
      </c>
      <c r="BJ71" s="60">
        <f>SUM(BJ69:BJ70)</f>
        <v>166.5587833676702</v>
      </c>
      <c r="BK71" s="60"/>
      <c r="BL71" s="60"/>
      <c r="BM71" s="60"/>
      <c r="BN71" s="60"/>
      <c r="BO71" s="60"/>
      <c r="BP71" s="60"/>
      <c r="BQ71" s="60"/>
      <c r="BR71" s="60">
        <f>SUM(BR69:BR70)</f>
        <v>43.969497021273277</v>
      </c>
      <c r="BS71" s="60">
        <f>SUM(BS69:BS70)</f>
        <v>456.27928491951138</v>
      </c>
      <c r="BT71" s="60">
        <f>SUM(BT69:BT70)</f>
        <v>456.27928491951138</v>
      </c>
      <c r="BU71" s="60">
        <f>SUM(BU69:BU70)</f>
        <v>456.27928491951138</v>
      </c>
      <c r="BV71" s="60">
        <f>SUM(BV69:BV70)</f>
        <v>114.06982122987785</v>
      </c>
      <c r="BW71" s="60"/>
      <c r="BX71" s="60"/>
      <c r="BY71" s="60"/>
      <c r="BZ71" s="60"/>
      <c r="CA71" s="60"/>
      <c r="CB71" s="60"/>
      <c r="CC71" s="60"/>
      <c r="CD71" s="60">
        <f>SUM(CD69:CD70)</f>
        <v>28.970208615684868</v>
      </c>
      <c r="CE71" s="60">
        <f>SUM(CE69:CE70)</f>
        <v>305.56192775566507</v>
      </c>
      <c r="CF71" s="60">
        <f>SUM(CF69:CF70)</f>
        <v>305.56192775566507</v>
      </c>
      <c r="CG71" s="60">
        <f>SUM(CG69:CG70)</f>
        <v>282.17810026213095</v>
      </c>
      <c r="CH71" s="60">
        <f>SUM(CH69:CH70)</f>
        <v>70.544525065532738</v>
      </c>
      <c r="CI71" s="60"/>
      <c r="CJ71" s="60"/>
      <c r="CK71" s="60"/>
      <c r="CL71" s="60"/>
      <c r="CM71" s="60"/>
      <c r="CN71" s="60"/>
      <c r="CO71" s="60"/>
      <c r="CP71" s="60">
        <f>SUM(CP69:CP70)</f>
        <v>29.609040266720001</v>
      </c>
      <c r="CQ71" s="60">
        <f>SUM(CQ69:CQ70)</f>
        <v>279.04519613204769</v>
      </c>
      <c r="CR71" s="60">
        <f>SUM(CR69:CR70)</f>
        <v>279.04519613204769</v>
      </c>
      <c r="CS71" s="60">
        <f>SUM(CS69:CS70)</f>
        <v>279.04519613204769</v>
      </c>
      <c r="CT71" s="60">
        <f>SUM(CT69:CT70)</f>
        <v>69.761299033011923</v>
      </c>
      <c r="CU71" s="60"/>
      <c r="CV71" s="60"/>
      <c r="CW71" s="60"/>
      <c r="CX71" s="60"/>
      <c r="CY71" s="60"/>
      <c r="CZ71" s="60"/>
      <c r="DA71" s="60"/>
      <c r="DB71" s="60">
        <f>SUM(DB69:DB70)</f>
        <v>31.465287959626</v>
      </c>
      <c r="DC71" s="60">
        <f>SUM(DC69:DC70)</f>
        <v>346.22578951087087</v>
      </c>
      <c r="DD71" s="60">
        <f>SUM(DD69:DD70)</f>
        <v>346.22578951087087</v>
      </c>
      <c r="DE71" s="60">
        <f>SUM(DE69:DE70)</f>
        <v>346.22578951087087</v>
      </c>
      <c r="DF71" s="60" t="e">
        <f>SUM(DF69:DF70)</f>
        <v>#VALUE!</v>
      </c>
      <c r="DG71" s="60"/>
      <c r="DH71" s="60"/>
      <c r="DI71" s="60"/>
      <c r="DJ71" s="60"/>
      <c r="DK71" s="60"/>
      <c r="DL71" s="60"/>
      <c r="DM71" s="60"/>
      <c r="DN71" s="60">
        <f>SUM(DN69:DN70)</f>
        <v>47.318552097632562</v>
      </c>
      <c r="DO71" s="60">
        <f>SUM(DO69:DO70)</f>
        <v>498.77821575290727</v>
      </c>
      <c r="DP71" s="60">
        <f>SUM(DP69:DP70)</f>
        <v>498.77821575290727</v>
      </c>
      <c r="DQ71" s="60">
        <f>SUM(DQ69:DQ70)</f>
        <v>460.56328013866067</v>
      </c>
      <c r="DR71" s="60">
        <f>SUM(DR69:DR70)</f>
        <v>115.14082003466517</v>
      </c>
      <c r="DS71" s="60"/>
      <c r="DT71" s="60"/>
      <c r="DU71" s="60"/>
      <c r="DV71" s="60"/>
      <c r="DW71" s="60"/>
      <c r="DX71" s="60"/>
      <c r="DY71" s="60"/>
      <c r="DZ71" s="60">
        <f>SUM(DZ69:DZ70)</f>
        <v>662.18816335991301</v>
      </c>
      <c r="EA71" s="60">
        <f>SUM(EA69:EA70)</f>
        <v>6599.083320387912</v>
      </c>
      <c r="EB71" s="60">
        <f>SUM(EB69:EB70)</f>
        <v>6599.083320387912</v>
      </c>
      <c r="EC71" s="60">
        <f>SUM(EC69:EC70)</f>
        <v>6599.083320387912</v>
      </c>
      <c r="ED71" s="60">
        <f>SUM(ED69:ED70)</f>
        <v>1649.770830096978</v>
      </c>
      <c r="EE71" s="60"/>
      <c r="EF71" s="60"/>
      <c r="EG71" s="60"/>
      <c r="EH71" s="60"/>
      <c r="EI71" s="60"/>
      <c r="EJ71" s="60"/>
      <c r="EK71" s="60"/>
      <c r="EL71" s="60">
        <f>SUM(EL69:EL70)</f>
        <v>176.3451246490462</v>
      </c>
      <c r="EM71" s="60">
        <f>SUM(EM69:EM70)</f>
        <v>1720.6908192280976</v>
      </c>
      <c r="EN71" s="60">
        <f>SUM(EN69:EN70)</f>
        <v>1720.6908192280976</v>
      </c>
      <c r="EO71" s="60">
        <f>SUM(EO69:EO70)</f>
        <v>1720.6908192280976</v>
      </c>
      <c r="EP71" s="60">
        <f>SUM(EP69:EP70)</f>
        <v>430.17270480702439</v>
      </c>
      <c r="EQ71" s="60"/>
      <c r="ER71" s="60"/>
      <c r="ES71" s="60"/>
      <c r="ET71" s="60"/>
      <c r="EU71" s="60"/>
      <c r="EV71" s="60"/>
      <c r="EW71" s="60"/>
      <c r="EX71" s="60"/>
      <c r="EY71" s="60"/>
      <c r="EZ71" s="60"/>
      <c r="FA71" s="60"/>
      <c r="FB71" s="60"/>
      <c r="FC71" s="60"/>
      <c r="FD71" s="60"/>
      <c r="FE71" s="60"/>
      <c r="FF71" s="60">
        <f>SUM(FF69:FF70)</f>
        <v>1495.3126261557391</v>
      </c>
      <c r="FG71" s="60">
        <f>SUM(FG69:FG70)</f>
        <v>14441.187756399331</v>
      </c>
      <c r="FH71" s="60">
        <f>SUM(FH69:FH70)</f>
        <v>14441.187756399331</v>
      </c>
      <c r="FI71" s="60">
        <f>SUM(FI69:FI70)</f>
        <v>14441.187756399331</v>
      </c>
      <c r="FJ71" s="60">
        <f>SUM(FJ69:FJ70)</f>
        <v>3610.2969390998328</v>
      </c>
      <c r="FK71" s="60"/>
      <c r="FL71" s="60"/>
      <c r="FM71" s="60"/>
      <c r="FN71" s="60"/>
      <c r="FO71" s="60"/>
      <c r="FP71" s="60"/>
      <c r="FQ71" s="60"/>
      <c r="FR71" s="60">
        <f>SUM(FR69:FR70)</f>
        <v>1204.204600479005</v>
      </c>
      <c r="FS71" s="60">
        <f>SUM(FS69:FS70)</f>
        <v>11388.35139861841</v>
      </c>
      <c r="FT71" s="60">
        <f>SUM(FT69:FT70)</f>
        <v>11388.35139861841</v>
      </c>
      <c r="FU71" s="60">
        <f>SUM(FU69:FU70)</f>
        <v>11388.35139861841</v>
      </c>
      <c r="FV71" s="60">
        <f>SUM(FV69:FV70)</f>
        <v>2847.0878496546025</v>
      </c>
      <c r="FW71" s="60"/>
      <c r="FX71" s="60"/>
      <c r="FY71" s="60"/>
      <c r="FZ71" s="60"/>
      <c r="GA71" s="60"/>
      <c r="GB71" s="60"/>
      <c r="GC71" s="60"/>
      <c r="GD71" s="60"/>
      <c r="GE71" s="60"/>
      <c r="GF71" s="60"/>
      <c r="GG71" s="60"/>
      <c r="GH71" s="60"/>
      <c r="GI71" s="60"/>
      <c r="GJ71" s="60"/>
      <c r="GK71" s="60"/>
      <c r="GL71" s="60"/>
      <c r="GM71" s="60"/>
      <c r="GN71" s="60"/>
      <c r="GO71" s="60"/>
      <c r="GP71" s="60"/>
      <c r="GQ71" s="60"/>
      <c r="GR71" s="60"/>
      <c r="GS71" s="60"/>
      <c r="GT71" s="60"/>
      <c r="GU71" s="60">
        <f>SUM(GU69:GU70)</f>
        <v>270.53380893669799</v>
      </c>
      <c r="GV71" s="60">
        <f>SUM(GV69:GV70)</f>
        <v>2379.2120030679685</v>
      </c>
      <c r="GW71" s="60">
        <f>SUM(GW69:GW70)</f>
        <v>2379.2120030679685</v>
      </c>
      <c r="GX71" s="60">
        <f>SUM(GX69:GX70)</f>
        <v>2379.2120030679685</v>
      </c>
      <c r="GY71" s="60">
        <f>SUM(GY69:GY70)</f>
        <v>594.80300076699211</v>
      </c>
      <c r="GZ71" s="60"/>
      <c r="HA71" s="60"/>
      <c r="HB71" s="60"/>
      <c r="HC71" s="60"/>
      <c r="HD71" s="60"/>
      <c r="HE71" s="60"/>
      <c r="HF71" s="60"/>
      <c r="HG71" s="60">
        <f>SUM(HG69:HG70)</f>
        <v>1017.958005412969</v>
      </c>
      <c r="HH71" s="60">
        <f>SUM(HH69:HH70)</f>
        <v>9392.3046210398425</v>
      </c>
      <c r="HI71" s="60">
        <f>SUM(HI69:HI70)</f>
        <v>9392.3046210398425</v>
      </c>
      <c r="HJ71" s="60">
        <f>SUM(HJ69:HJ70)</f>
        <v>9392.3046210398425</v>
      </c>
      <c r="HK71" s="60">
        <f>SUM(HK69:HK70)</f>
        <v>2348.0761552599606</v>
      </c>
      <c r="HL71" s="60"/>
      <c r="HM71" s="60"/>
      <c r="HN71" s="60"/>
      <c r="HO71" s="60"/>
      <c r="HP71" s="60"/>
      <c r="HQ71" s="60"/>
      <c r="HR71" s="60"/>
      <c r="HS71" s="60">
        <f>SUM(HS69:HS70)</f>
        <v>1069.7191170600431</v>
      </c>
      <c r="HT71" s="60">
        <f>SUM(HT69:HT70)</f>
        <v>13384.509749641653</v>
      </c>
      <c r="HU71" s="60">
        <f>SUM(HU69:HU70)</f>
        <v>8263.02871651641</v>
      </c>
      <c r="HV71" s="60">
        <f>SUM(HV69:HV70)</f>
        <v>8263.02871651641</v>
      </c>
      <c r="HW71" s="60" t="e">
        <f>SUM(HW69:HW70)</f>
        <v>#VALUE!</v>
      </c>
      <c r="HX71" s="60"/>
      <c r="HY71" s="60"/>
      <c r="HZ71" s="60"/>
      <c r="IA71" s="60"/>
      <c r="IB71" s="60"/>
      <c r="IC71" s="60"/>
      <c r="ID71" s="60"/>
      <c r="IE71" s="60">
        <f>SUM(IE69:IE70)</f>
        <v>695.47153036566806</v>
      </c>
      <c r="IF71" s="60">
        <f>SUM(IF69:IF70)</f>
        <v>7953.4422994058605</v>
      </c>
      <c r="IG71" s="60">
        <f>SUM(IG69:IG70)</f>
        <v>7953.4422994058605</v>
      </c>
      <c r="IH71" s="60">
        <f>SUM(IH69:IH70)</f>
        <v>7953.4422994058605</v>
      </c>
      <c r="II71" s="60">
        <f>SUM(II69:II70)</f>
        <v>1988.3605748514651</v>
      </c>
      <c r="IJ71" s="60"/>
      <c r="IK71" s="60"/>
      <c r="IL71" s="60"/>
      <c r="IM71" s="60"/>
      <c r="IN71" s="60"/>
      <c r="IO71" s="60"/>
      <c r="IP71" s="60"/>
      <c r="IQ71" s="60">
        <f>SUM(IQ69:IQ70)</f>
        <v>1000.4021882029081</v>
      </c>
      <c r="IR71" s="60">
        <f>SUM(IR69:IR70)</f>
        <v>10760.727514276357</v>
      </c>
      <c r="IS71" s="60">
        <f>SUM(IS69:IS70)</f>
        <v>10760.727514276357</v>
      </c>
      <c r="IT71" s="60">
        <f>SUM(IT69:IT70)</f>
        <v>10760.727514276357</v>
      </c>
      <c r="IU71" s="60">
        <f>SUM(IU69:IU70)</f>
        <v>2690.1818785690893</v>
      </c>
      <c r="IV71" s="60"/>
      <c r="IW71" s="60"/>
      <c r="IX71" s="60"/>
      <c r="IY71" s="60"/>
      <c r="IZ71" s="60"/>
      <c r="JA71" s="60"/>
      <c r="JB71" s="60"/>
      <c r="JC71" s="60">
        <f>SUM(JC69:JC70)</f>
        <v>202.15859585183918</v>
      </c>
      <c r="JD71" s="60">
        <f>SUM(JD69:JD70)</f>
        <v>2300.6026010650112</v>
      </c>
      <c r="JE71" s="60">
        <f>SUM(JE69:JE70)</f>
        <v>2300.6026010650112</v>
      </c>
      <c r="JF71" s="60">
        <f>SUM(JF69:JF70)</f>
        <v>2300.6026010650112</v>
      </c>
      <c r="JG71" s="60">
        <f>SUM(JG69:JG70)</f>
        <v>575.1506502662528</v>
      </c>
      <c r="JH71" s="60"/>
      <c r="JI71" s="60"/>
      <c r="JJ71" s="60"/>
      <c r="JK71" s="60"/>
      <c r="JL71" s="60"/>
      <c r="JM71" s="60"/>
      <c r="JN71" s="60"/>
      <c r="JO71" s="60">
        <f>SUM(JO69:JO70)</f>
        <v>1239.3385893765972</v>
      </c>
      <c r="JP71" s="60">
        <f>SUM(JP69:JP70)</f>
        <v>13603.17714459353</v>
      </c>
      <c r="JQ71" s="60">
        <f>SUM(JQ69:JQ70)</f>
        <v>13603.17714459353</v>
      </c>
      <c r="JR71" s="60">
        <f>SUM(JR69:JR70)</f>
        <v>13603.17714459353</v>
      </c>
      <c r="JS71" s="60">
        <f>SUM(JS69:JS70)</f>
        <v>3400.7942861483825</v>
      </c>
      <c r="JT71" s="60"/>
      <c r="JU71" s="60"/>
      <c r="JV71" s="60"/>
      <c r="JW71" s="60"/>
    </row>
    <row r="72" spans="1:283" s="61" customFormat="1" x14ac:dyDescent="0.2">
      <c r="A72" s="58"/>
      <c r="B72" s="58"/>
      <c r="C72" s="58"/>
      <c r="D72" s="62" t="s">
        <v>179</v>
      </c>
      <c r="E72" s="58"/>
      <c r="F72" s="58"/>
      <c r="G72" s="59"/>
      <c r="H72" s="60"/>
      <c r="I72" s="60"/>
      <c r="J72" s="60"/>
      <c r="L72" s="60"/>
      <c r="M72" s="60"/>
      <c r="N72" s="60"/>
      <c r="O72" s="60"/>
      <c r="P72" s="60"/>
      <c r="R72" s="60"/>
      <c r="S72" s="60"/>
      <c r="T72" s="60"/>
      <c r="U72" s="60"/>
      <c r="V72" s="60"/>
      <c r="W72" s="60"/>
      <c r="X72" s="60"/>
      <c r="Z72" s="60"/>
      <c r="AA72" s="60"/>
      <c r="AB72" s="60"/>
      <c r="AC72" s="60"/>
      <c r="AD72" s="60"/>
      <c r="AE72" s="60"/>
      <c r="AF72" s="60"/>
      <c r="AH72" s="60"/>
      <c r="AI72" s="60"/>
      <c r="AJ72" s="60"/>
      <c r="AK72" s="60"/>
      <c r="AL72" s="60"/>
      <c r="AM72" s="60"/>
      <c r="AN72" s="60"/>
      <c r="AP72" s="60"/>
      <c r="AQ72" s="60"/>
      <c r="AR72" s="60"/>
      <c r="AS72" s="60"/>
      <c r="AT72" s="60"/>
      <c r="AU72" s="60"/>
      <c r="AV72" s="60"/>
      <c r="AX72" s="60"/>
      <c r="AY72" s="60"/>
      <c r="AZ72" s="60"/>
      <c r="BA72" s="60"/>
      <c r="BB72" s="60"/>
      <c r="BC72" s="60"/>
      <c r="BD72" s="60"/>
      <c r="BE72" s="60"/>
      <c r="BF72" s="60">
        <f>(BF69/BF71)*100</f>
        <v>74.492375885227517</v>
      </c>
      <c r="BG72" s="60">
        <f>(BG69/BG71)*100</f>
        <v>82.047064840639877</v>
      </c>
      <c r="BH72" s="60">
        <f>(BH69/BH71)*100</f>
        <v>82.047064840639877</v>
      </c>
      <c r="BI72" s="60">
        <f>(BI69/BI71)*100</f>
        <v>100</v>
      </c>
      <c r="BJ72" s="60">
        <f>(BJ69/BJ71)*100</f>
        <v>100</v>
      </c>
      <c r="BK72" s="60"/>
      <c r="BL72" s="60"/>
      <c r="BM72" s="60"/>
      <c r="BN72" s="60"/>
      <c r="BO72" s="60"/>
      <c r="BP72" s="60"/>
      <c r="BQ72" s="60"/>
      <c r="BR72" s="60">
        <f>(BR69/BR71)*100</f>
        <v>84.233641947393536</v>
      </c>
      <c r="BS72" s="60">
        <f>(BS69/BS71)*100</f>
        <v>89.3169794240995</v>
      </c>
      <c r="BT72" s="60">
        <f>(BT69/BT71)*100</f>
        <v>89.3169794240995</v>
      </c>
      <c r="BU72" s="60">
        <f>(BU69/BU71)*100</f>
        <v>89.3169794240995</v>
      </c>
      <c r="BV72" s="60">
        <f>(BV69/BV71)*100</f>
        <v>89.3169794240995</v>
      </c>
      <c r="BW72" s="60"/>
      <c r="BX72" s="60"/>
      <c r="BY72" s="60"/>
      <c r="BZ72" s="60"/>
      <c r="CA72" s="60"/>
      <c r="CB72" s="60"/>
      <c r="CC72" s="60"/>
      <c r="CD72" s="60">
        <f>(CD69/CD71)*100</f>
        <v>88.520524603925608</v>
      </c>
      <c r="CE72" s="60">
        <f>(CE69/CE71)*100</f>
        <v>92.347270595755504</v>
      </c>
      <c r="CF72" s="60">
        <f>(CF69/CF71)*100</f>
        <v>92.347270595755504</v>
      </c>
      <c r="CG72" s="60">
        <f>(CG69/CG71)*100</f>
        <v>100</v>
      </c>
      <c r="CH72" s="60">
        <f>(CH69/CH71)*100</f>
        <v>100</v>
      </c>
      <c r="CI72" s="60"/>
      <c r="CJ72" s="60"/>
      <c r="CK72" s="60"/>
      <c r="CL72" s="60"/>
      <c r="CM72" s="60"/>
      <c r="CN72" s="60"/>
      <c r="CO72" s="60"/>
      <c r="CP72" s="60">
        <f>(CP69/CP71)*100</f>
        <v>60.244490420450639</v>
      </c>
      <c r="CQ72" s="60">
        <f>(CQ69/CQ71)*100</f>
        <v>70.33877801738987</v>
      </c>
      <c r="CR72" s="60">
        <f>(CR69/CR71)*100</f>
        <v>70.33877801738987</v>
      </c>
      <c r="CS72" s="60">
        <f>(CS69/CS71)*100</f>
        <v>70.33877801738987</v>
      </c>
      <c r="CT72" s="60">
        <f>(CT69/CT71)*100</f>
        <v>70.33877801738987</v>
      </c>
      <c r="CU72" s="60"/>
      <c r="CV72" s="60"/>
      <c r="CW72" s="60"/>
      <c r="CX72" s="60"/>
      <c r="CY72" s="60"/>
      <c r="CZ72" s="60"/>
      <c r="DA72" s="60"/>
      <c r="DB72" s="60">
        <f>(DB69/DB71)*100</f>
        <v>100</v>
      </c>
      <c r="DC72" s="60">
        <f>(DC69/DC71)*100</f>
        <v>100</v>
      </c>
      <c r="DD72" s="60">
        <f>(DD69/DD71)*100</f>
        <v>100</v>
      </c>
      <c r="DE72" s="60">
        <f>(DE69/DE71)*100</f>
        <v>100</v>
      </c>
      <c r="DF72" s="60" t="e">
        <f>(DF69/DF71)*100</f>
        <v>#VALUE!</v>
      </c>
      <c r="DG72" s="60"/>
      <c r="DH72" s="60"/>
      <c r="DI72" s="60"/>
      <c r="DJ72" s="60"/>
      <c r="DK72" s="60"/>
      <c r="DL72" s="60"/>
      <c r="DM72" s="60"/>
      <c r="DN72" s="60">
        <f>(DN69/DN71)*100</f>
        <v>89.119164384701122</v>
      </c>
      <c r="DO72" s="60">
        <f>(DO69/DO71)*100</f>
        <v>92.338290966344431</v>
      </c>
      <c r="DP72" s="60">
        <f>(DP69/DP71)*100</f>
        <v>92.338290966344431</v>
      </c>
      <c r="DQ72" s="60">
        <f>(DQ69/DQ71)*100</f>
        <v>100</v>
      </c>
      <c r="DR72" s="60">
        <f>(DR69/DR71)*100</f>
        <v>100</v>
      </c>
      <c r="DS72" s="60"/>
      <c r="DT72" s="60"/>
      <c r="DU72" s="60"/>
      <c r="DV72" s="60"/>
      <c r="DW72" s="60"/>
      <c r="DX72" s="60"/>
      <c r="DY72" s="60"/>
      <c r="DZ72" s="60">
        <f>(DZ69/DZ71)*100</f>
        <v>72.679048350567939</v>
      </c>
      <c r="EA72" s="60">
        <f>(EA69/EA71)*100</f>
        <v>79.651469088416363</v>
      </c>
      <c r="EB72" s="60">
        <f>(EB69/EB71)*100</f>
        <v>79.651469088416363</v>
      </c>
      <c r="EC72" s="60">
        <f>(EC69/EC71)*100</f>
        <v>79.651469088416363</v>
      </c>
      <c r="ED72" s="60">
        <f>(ED69/ED71)*100</f>
        <v>79.651469088416363</v>
      </c>
      <c r="EE72" s="60"/>
      <c r="EF72" s="60"/>
      <c r="EG72" s="60"/>
      <c r="EH72" s="60"/>
      <c r="EI72" s="60"/>
      <c r="EJ72" s="60"/>
      <c r="EK72" s="60"/>
      <c r="EL72" s="60">
        <f>(EL69/EL71)*100</f>
        <v>66.733489437289933</v>
      </c>
      <c r="EM72" s="60">
        <f>(EM69/EM71)*100</f>
        <v>74.694944136854318</v>
      </c>
      <c r="EN72" s="60">
        <f>(EN69/EN71)*100</f>
        <v>74.694944136854318</v>
      </c>
      <c r="EO72" s="60">
        <f>(EO69/EO71)*100</f>
        <v>74.694944136854318</v>
      </c>
      <c r="EP72" s="60">
        <f>(EP69/EP71)*100</f>
        <v>74.694944136854318</v>
      </c>
      <c r="EQ72" s="60"/>
      <c r="ER72" s="60"/>
      <c r="ES72" s="60"/>
      <c r="ET72" s="60"/>
      <c r="EU72" s="60"/>
      <c r="EV72" s="60"/>
      <c r="EW72" s="60"/>
      <c r="EX72" s="60"/>
      <c r="EY72" s="60"/>
      <c r="EZ72" s="60"/>
      <c r="FA72" s="60"/>
      <c r="FB72" s="60"/>
      <c r="FC72" s="60"/>
      <c r="FD72" s="60"/>
      <c r="FE72" s="60"/>
      <c r="FF72" s="60">
        <f>(FF69/FF71)*100</f>
        <v>62.301310601514274</v>
      </c>
      <c r="FG72" s="60">
        <f>(FG69/FG71)*100</f>
        <v>73.431489727339823</v>
      </c>
      <c r="FH72" s="60">
        <f>(FH69/FH71)*100</f>
        <v>73.431489727339823</v>
      </c>
      <c r="FI72" s="60">
        <f>(FI69/FI71)*100</f>
        <v>73.431489727339823</v>
      </c>
      <c r="FJ72" s="60">
        <f>(FJ69/FJ71)*100</f>
        <v>73.431489727339823</v>
      </c>
      <c r="FK72" s="60"/>
      <c r="FL72" s="60"/>
      <c r="FM72" s="60"/>
      <c r="FN72" s="60"/>
      <c r="FO72" s="60"/>
      <c r="FP72" s="60"/>
      <c r="FQ72" s="60"/>
      <c r="FR72" s="60">
        <f>(FR69/FR71)*100</f>
        <v>58.149992775789485</v>
      </c>
      <c r="FS72" s="60">
        <f>(FS69/FS71)*100</f>
        <v>67.154612041949463</v>
      </c>
      <c r="FT72" s="60">
        <f>(FT69/FT71)*100</f>
        <v>67.154612041949463</v>
      </c>
      <c r="FU72" s="60">
        <f>(FU69/FU71)*100</f>
        <v>67.154612041949463</v>
      </c>
      <c r="FV72" s="60">
        <f>(FV69/FV71)*100</f>
        <v>67.154612041949463</v>
      </c>
      <c r="FW72" s="60"/>
      <c r="FX72" s="60"/>
      <c r="FY72" s="60"/>
      <c r="FZ72" s="60"/>
      <c r="GA72" s="60"/>
      <c r="GB72" s="60"/>
      <c r="GC72" s="60"/>
      <c r="GD72" s="60"/>
      <c r="GE72" s="60"/>
      <c r="GF72" s="60"/>
      <c r="GG72" s="60"/>
      <c r="GH72" s="60"/>
      <c r="GI72" s="60"/>
      <c r="GJ72" s="60"/>
      <c r="GK72" s="60"/>
      <c r="GL72" s="60"/>
      <c r="GM72" s="60"/>
      <c r="GN72" s="60"/>
      <c r="GO72" s="60"/>
      <c r="GP72" s="60"/>
      <c r="GQ72" s="60"/>
      <c r="GR72" s="60"/>
      <c r="GS72" s="60"/>
      <c r="GT72" s="60"/>
      <c r="GU72" s="60">
        <f>(GU69/GU71)*100</f>
        <v>43.441991581836135</v>
      </c>
      <c r="GV72" s="60">
        <f>(GV69/GV71)*100</f>
        <v>56.228202765200628</v>
      </c>
      <c r="GW72" s="60">
        <f>(GW69/GW71)*100</f>
        <v>56.228202765200628</v>
      </c>
      <c r="GX72" s="60">
        <f>(GX69/GX71)*100</f>
        <v>56.228202765200628</v>
      </c>
      <c r="GY72" s="60">
        <f>(GY69/GY71)*100</f>
        <v>56.228202765200628</v>
      </c>
      <c r="GZ72" s="60"/>
      <c r="HA72" s="60"/>
      <c r="HB72" s="60"/>
      <c r="HC72" s="60"/>
      <c r="HD72" s="60"/>
      <c r="HE72" s="60"/>
      <c r="HF72" s="60"/>
      <c r="HG72" s="60">
        <f>(HG69/HG71)*100</f>
        <v>52.883442971206527</v>
      </c>
      <c r="HH72" s="60">
        <f>(HH69/HH71)*100</f>
        <v>65.242934238693536</v>
      </c>
      <c r="HI72" s="60">
        <f>(HI69/HI71)*100</f>
        <v>65.242934238693536</v>
      </c>
      <c r="HJ72" s="60">
        <f>(HJ69/HJ71)*100</f>
        <v>65.242934238693536</v>
      </c>
      <c r="HK72" s="60">
        <f>(HK69/HK71)*100</f>
        <v>65.242934238693536</v>
      </c>
      <c r="HL72" s="60"/>
      <c r="HM72" s="60"/>
      <c r="HN72" s="60"/>
      <c r="HO72" s="60"/>
      <c r="HP72" s="60"/>
      <c r="HQ72" s="60"/>
      <c r="HR72" s="60"/>
      <c r="HS72" s="60">
        <f>(HS69/HS71)*100</f>
        <v>41.211768446226543</v>
      </c>
      <c r="HT72" s="60">
        <f>(HT69/HT71)*100</f>
        <v>61.735759255116818</v>
      </c>
      <c r="HU72" s="60">
        <f>(HU69/HU71)*100</f>
        <v>100</v>
      </c>
      <c r="HV72" s="60">
        <f>(HV69/HV71)*100</f>
        <v>100</v>
      </c>
      <c r="HW72" s="60" t="e">
        <f>(HW69/HW71)*100</f>
        <v>#VALUE!</v>
      </c>
      <c r="HX72" s="60"/>
      <c r="HY72" s="60"/>
      <c r="HZ72" s="60"/>
      <c r="IA72" s="60"/>
      <c r="IB72" s="60"/>
      <c r="IC72" s="60"/>
      <c r="ID72" s="60"/>
      <c r="IE72" s="60">
        <f>(IE69/IE71)*100</f>
        <v>31.059068816934882</v>
      </c>
      <c r="IF72" s="60">
        <f>(IF69/IF71)*100</f>
        <v>50.905054490432789</v>
      </c>
      <c r="IG72" s="60">
        <f>(IG69/IG71)*100</f>
        <v>50.905054490432789</v>
      </c>
      <c r="IH72" s="60">
        <f>(IH69/IH71)*100</f>
        <v>50.905054490432789</v>
      </c>
      <c r="II72" s="60">
        <f>(II69/II71)*100</f>
        <v>50.905054490432789</v>
      </c>
      <c r="IJ72" s="60"/>
      <c r="IK72" s="60"/>
      <c r="IL72" s="60"/>
      <c r="IM72" s="60"/>
      <c r="IN72" s="60"/>
      <c r="IO72" s="60"/>
      <c r="IP72" s="60"/>
      <c r="IQ72" s="60">
        <f>(IQ69/IQ71)*100</f>
        <v>24.647016715751946</v>
      </c>
      <c r="IR72" s="60">
        <f>(IR69/IR71)*100</f>
        <v>42.948263824646773</v>
      </c>
      <c r="IS72" s="60">
        <f>(IS69/IS71)*100</f>
        <v>42.948263824646773</v>
      </c>
      <c r="IT72" s="60">
        <f>(IT69/IT71)*100</f>
        <v>42.948263824646773</v>
      </c>
      <c r="IU72" s="60">
        <f>(IU69/IU71)*100</f>
        <v>42.948263824646773</v>
      </c>
      <c r="IV72" s="60"/>
      <c r="IW72" s="60"/>
      <c r="IX72" s="60"/>
      <c r="IY72" s="60"/>
      <c r="IZ72" s="60"/>
      <c r="JA72" s="60"/>
      <c r="JB72" s="60"/>
      <c r="JC72" s="60">
        <f>(JC69/JC71)*100</f>
        <v>30.532096802497481</v>
      </c>
      <c r="JD72" s="60">
        <f>(JD69/JD71)*100</f>
        <v>50.286972557401135</v>
      </c>
      <c r="JE72" s="60">
        <f>(JE69/JE71)*100</f>
        <v>50.286972557401135</v>
      </c>
      <c r="JF72" s="60">
        <f>(JF69/JF71)*100</f>
        <v>50.286972557401135</v>
      </c>
      <c r="JG72" s="60">
        <f>(JG69/JG71)*100</f>
        <v>50.286972557401135</v>
      </c>
      <c r="JH72" s="60"/>
      <c r="JI72" s="60"/>
      <c r="JJ72" s="60"/>
      <c r="JK72" s="60"/>
      <c r="JL72" s="60"/>
      <c r="JM72" s="60"/>
      <c r="JN72" s="60"/>
      <c r="JO72" s="60">
        <f>(JO69/JO71)*100</f>
        <v>26.720309179599592</v>
      </c>
      <c r="JP72" s="60">
        <f>(JP69/JP71)*100</f>
        <v>45.628831993102388</v>
      </c>
      <c r="JQ72" s="60">
        <f>(JQ69/JQ71)*100</f>
        <v>45.628831993102388</v>
      </c>
      <c r="JR72" s="60">
        <f>(JR69/JR71)*100</f>
        <v>45.628831993102388</v>
      </c>
      <c r="JS72" s="60">
        <f>(JS69/JS71)*100</f>
        <v>45.628831993102388</v>
      </c>
      <c r="JT72" s="60"/>
      <c r="JU72" s="60"/>
      <c r="JV72" s="60"/>
      <c r="JW72" s="60"/>
    </row>
    <row r="73" spans="1:283" s="61" customFormat="1" x14ac:dyDescent="0.2">
      <c r="A73" s="58"/>
      <c r="B73" s="58"/>
      <c r="C73" s="58"/>
      <c r="D73" s="62" t="s">
        <v>180</v>
      </c>
      <c r="E73" s="58"/>
      <c r="F73" s="58"/>
      <c r="G73" s="59"/>
      <c r="H73" s="60"/>
      <c r="I73" s="60"/>
      <c r="J73" s="60"/>
      <c r="L73" s="60"/>
      <c r="M73" s="60"/>
      <c r="N73" s="60"/>
      <c r="O73" s="60"/>
      <c r="P73" s="60"/>
      <c r="R73" s="60"/>
      <c r="S73" s="60"/>
      <c r="T73" s="60"/>
      <c r="U73" s="60"/>
      <c r="V73" s="60"/>
      <c r="W73" s="60"/>
      <c r="X73" s="60"/>
      <c r="Z73" s="60"/>
      <c r="AA73" s="60"/>
      <c r="AB73" s="60"/>
      <c r="AC73" s="60"/>
      <c r="AD73" s="60"/>
      <c r="AE73" s="60"/>
      <c r="AF73" s="60"/>
      <c r="AH73" s="60"/>
      <c r="AI73" s="60"/>
      <c r="AJ73" s="60"/>
      <c r="AK73" s="60"/>
      <c r="AL73" s="60"/>
      <c r="AM73" s="60"/>
      <c r="AN73" s="60"/>
      <c r="AP73" s="60"/>
      <c r="AQ73" s="60"/>
      <c r="AR73" s="60"/>
      <c r="AS73" s="60"/>
      <c r="AT73" s="60"/>
      <c r="AU73" s="60"/>
      <c r="AV73" s="60"/>
      <c r="AX73" s="60"/>
      <c r="AY73" s="60"/>
      <c r="AZ73" s="60"/>
      <c r="BA73" s="60"/>
      <c r="BB73" s="60"/>
      <c r="BC73" s="60"/>
      <c r="BD73" s="60"/>
      <c r="BE73" s="60"/>
      <c r="BF73" s="60">
        <f>(BF70/BF71)*100</f>
        <v>25.507624114772483</v>
      </c>
      <c r="BG73" s="60">
        <f>(BG70/BG71)*100</f>
        <v>17.952935159360127</v>
      </c>
      <c r="BH73" s="60">
        <f>(BH70/BH71)*100</f>
        <v>17.952935159360127</v>
      </c>
      <c r="BI73" s="60" t="e">
        <f>(BI70/BI71)*100</f>
        <v>#VALUE!</v>
      </c>
      <c r="BJ73" s="60" t="e">
        <f>(BJ70/BJ71)*100</f>
        <v>#VALUE!</v>
      </c>
      <c r="BK73" s="60"/>
      <c r="BL73" s="60"/>
      <c r="BM73" s="60"/>
      <c r="BN73" s="60"/>
      <c r="BO73" s="60"/>
      <c r="BP73" s="60"/>
      <c r="BQ73" s="60"/>
      <c r="BR73" s="60">
        <f>(BR70/BR71)*100</f>
        <v>15.766358052606467</v>
      </c>
      <c r="BS73" s="60">
        <f>(BS70/BS71)*100</f>
        <v>10.68302057590051</v>
      </c>
      <c r="BT73" s="60">
        <f>(BT70/BT71)*100</f>
        <v>10.68302057590051</v>
      </c>
      <c r="BU73" s="60">
        <f>(BU70/BU71)*100</f>
        <v>10.68302057590051</v>
      </c>
      <c r="BV73" s="60">
        <f>(BV70/BV71)*100</f>
        <v>10.68302057590051</v>
      </c>
      <c r="BW73" s="60"/>
      <c r="BX73" s="60"/>
      <c r="BY73" s="60"/>
      <c r="BZ73" s="60"/>
      <c r="CA73" s="60"/>
      <c r="CB73" s="60"/>
      <c r="CC73" s="60"/>
      <c r="CD73" s="60">
        <f>(CD70/CD71)*100</f>
        <v>11.479475396074399</v>
      </c>
      <c r="CE73" s="60">
        <f>(CE70/CE71)*100</f>
        <v>7.6527294042445018</v>
      </c>
      <c r="CF73" s="60">
        <f>(CF70/CF71)*100</f>
        <v>7.6527294042445018</v>
      </c>
      <c r="CG73" s="60" t="e">
        <f>(CG70/CG71)*100</f>
        <v>#VALUE!</v>
      </c>
      <c r="CH73" s="60" t="e">
        <f>(CH70/CH71)*100</f>
        <v>#VALUE!</v>
      </c>
      <c r="CI73" s="60"/>
      <c r="CJ73" s="60"/>
      <c r="CK73" s="60"/>
      <c r="CL73" s="60"/>
      <c r="CM73" s="60"/>
      <c r="CN73" s="60"/>
      <c r="CO73" s="60"/>
      <c r="CP73" s="60">
        <f>(CP70/CP71)*100</f>
        <v>39.755509579549368</v>
      </c>
      <c r="CQ73" s="60">
        <f>(CQ70/CQ71)*100</f>
        <v>29.661221982610137</v>
      </c>
      <c r="CR73" s="60">
        <f>(CR70/CR71)*100</f>
        <v>29.661221982610137</v>
      </c>
      <c r="CS73" s="60">
        <f>(CS70/CS71)*100</f>
        <v>29.661221982610137</v>
      </c>
      <c r="CT73" s="60">
        <f>(CT70/CT71)*100</f>
        <v>29.661221982610137</v>
      </c>
      <c r="CU73" s="60"/>
      <c r="CV73" s="60"/>
      <c r="CW73" s="60"/>
      <c r="CX73" s="60"/>
      <c r="CY73" s="60"/>
      <c r="CZ73" s="60"/>
      <c r="DA73" s="60"/>
      <c r="DB73" s="60">
        <f>(DB70/DB71)*100</f>
        <v>0</v>
      </c>
      <c r="DC73" s="60">
        <f>(DC70/DC71)*100</f>
        <v>0</v>
      </c>
      <c r="DD73" s="60" t="e">
        <f>(DD70/DD71)*100</f>
        <v>#VALUE!</v>
      </c>
      <c r="DE73" s="60" t="e">
        <f>(DE70/DE71)*100</f>
        <v>#VALUE!</v>
      </c>
      <c r="DF73" s="60" t="e">
        <f>(DF70/DF71)*100</f>
        <v>#VALUE!</v>
      </c>
      <c r="DG73" s="60"/>
      <c r="DH73" s="60"/>
      <c r="DI73" s="60"/>
      <c r="DJ73" s="60"/>
      <c r="DK73" s="60"/>
      <c r="DL73" s="60"/>
      <c r="DM73" s="60"/>
      <c r="DN73" s="60">
        <f>(DN70/DN71)*100</f>
        <v>10.880835615298881</v>
      </c>
      <c r="DO73" s="60">
        <f>(DO70/DO71)*100</f>
        <v>7.6617090336555744</v>
      </c>
      <c r="DP73" s="60">
        <f>(DP70/DP71)*100</f>
        <v>7.6617090336555744</v>
      </c>
      <c r="DQ73" s="60" t="e">
        <f>(DQ70/DQ71)*100</f>
        <v>#VALUE!</v>
      </c>
      <c r="DR73" s="60" t="e">
        <f>(DR70/DR71)*100</f>
        <v>#VALUE!</v>
      </c>
      <c r="DS73" s="60"/>
      <c r="DT73" s="60"/>
      <c r="DU73" s="60"/>
      <c r="DV73" s="60"/>
      <c r="DW73" s="60"/>
      <c r="DX73" s="60"/>
      <c r="DY73" s="60"/>
      <c r="DZ73" s="60">
        <f>(DZ70/DZ71)*100</f>
        <v>27.320951649432057</v>
      </c>
      <c r="EA73" s="60">
        <f>(EA70/EA71)*100</f>
        <v>20.348530911583644</v>
      </c>
      <c r="EB73" s="60">
        <f>(EB70/EB71)*100</f>
        <v>20.348530911583644</v>
      </c>
      <c r="EC73" s="60">
        <f>(EC70/EC71)*100</f>
        <v>20.348530911583644</v>
      </c>
      <c r="ED73" s="60">
        <f>(ED70/ED71)*100</f>
        <v>20.348530911583644</v>
      </c>
      <c r="EE73" s="60"/>
      <c r="EF73" s="60"/>
      <c r="EG73" s="60"/>
      <c r="EH73" s="60"/>
      <c r="EI73" s="60"/>
      <c r="EJ73" s="60"/>
      <c r="EK73" s="60"/>
      <c r="EL73" s="60">
        <f>(EL70/EL71)*100</f>
        <v>33.266510562710074</v>
      </c>
      <c r="EM73" s="60">
        <f>(EM70/EM71)*100</f>
        <v>25.305055863145682</v>
      </c>
      <c r="EN73" s="60">
        <f>(EN70/EN71)*100</f>
        <v>25.305055863145682</v>
      </c>
      <c r="EO73" s="60">
        <f>(EO70/EO71)*100</f>
        <v>25.305055863145682</v>
      </c>
      <c r="EP73" s="60">
        <f>(EP70/EP71)*100</f>
        <v>25.305055863145682</v>
      </c>
      <c r="EQ73" s="60"/>
      <c r="ER73" s="60"/>
      <c r="ES73" s="60"/>
      <c r="ET73" s="60"/>
      <c r="EU73" s="60"/>
      <c r="EV73" s="60"/>
      <c r="EW73" s="60"/>
      <c r="EX73" s="60"/>
      <c r="EY73" s="60"/>
      <c r="EZ73" s="60"/>
      <c r="FA73" s="60"/>
      <c r="FB73" s="60"/>
      <c r="FC73" s="60"/>
      <c r="FD73" s="60"/>
      <c r="FE73" s="60"/>
      <c r="FF73" s="60">
        <f>(FF70/FF71)*100</f>
        <v>37.698689398485719</v>
      </c>
      <c r="FG73" s="60">
        <f>(FG70/FG71)*100</f>
        <v>26.568510272660173</v>
      </c>
      <c r="FH73" s="60">
        <f>(FH70/FH71)*100</f>
        <v>26.568510272660173</v>
      </c>
      <c r="FI73" s="60">
        <f>(FI70/FI71)*100</f>
        <v>26.568510272660173</v>
      </c>
      <c r="FJ73" s="60">
        <f>(FJ70/FJ71)*100</f>
        <v>26.568510272660173</v>
      </c>
      <c r="FK73" s="60"/>
      <c r="FL73" s="60"/>
      <c r="FM73" s="60"/>
      <c r="FN73" s="60"/>
      <c r="FO73" s="60"/>
      <c r="FP73" s="60"/>
      <c r="FQ73" s="60"/>
      <c r="FR73" s="60">
        <f>(FR70/FR71)*100</f>
        <v>41.850007224210522</v>
      </c>
      <c r="FS73" s="60">
        <f>(FS70/FS71)*100</f>
        <v>32.845387958050523</v>
      </c>
      <c r="FT73" s="60">
        <f>(FT70/FT71)*100</f>
        <v>32.845387958050523</v>
      </c>
      <c r="FU73" s="60">
        <f>(FU70/FU71)*100</f>
        <v>32.845387958050523</v>
      </c>
      <c r="FV73" s="60">
        <f>(FV70/FV71)*100</f>
        <v>32.845387958050523</v>
      </c>
      <c r="FW73" s="60"/>
      <c r="FX73" s="60"/>
      <c r="FY73" s="60"/>
      <c r="FZ73" s="60"/>
      <c r="GA73" s="60"/>
      <c r="GB73" s="60"/>
      <c r="GC73" s="60"/>
      <c r="GD73" s="60"/>
      <c r="GE73" s="60"/>
      <c r="GF73" s="60"/>
      <c r="GG73" s="60"/>
      <c r="GH73" s="60"/>
      <c r="GI73" s="60"/>
      <c r="GJ73" s="60"/>
      <c r="GK73" s="60"/>
      <c r="GL73" s="60"/>
      <c r="GM73" s="60"/>
      <c r="GN73" s="60"/>
      <c r="GO73" s="60"/>
      <c r="GP73" s="60"/>
      <c r="GQ73" s="60"/>
      <c r="GR73" s="60"/>
      <c r="GS73" s="60"/>
      <c r="GT73" s="60"/>
      <c r="GU73" s="60">
        <f>(GU70/GU71)*100</f>
        <v>56.558008418163865</v>
      </c>
      <c r="GV73" s="60">
        <f>(GV70/GV71)*100</f>
        <v>43.771797234799372</v>
      </c>
      <c r="GW73" s="60">
        <f>(GW70/GW71)*100</f>
        <v>43.771797234799372</v>
      </c>
      <c r="GX73" s="60">
        <f>(GX70/GX71)*100</f>
        <v>43.771797234799372</v>
      </c>
      <c r="GY73" s="60">
        <f>(GY70/GY71)*100</f>
        <v>43.771797234799372</v>
      </c>
      <c r="GZ73" s="60"/>
      <c r="HA73" s="60"/>
      <c r="HB73" s="60"/>
      <c r="HC73" s="60"/>
      <c r="HD73" s="60"/>
      <c r="HE73" s="60"/>
      <c r="HF73" s="60"/>
      <c r="HG73" s="60">
        <f>(HG70/HG71)*100</f>
        <v>47.116557028793466</v>
      </c>
      <c r="HH73" s="60">
        <f>(HH70/HH71)*100</f>
        <v>34.757065761306471</v>
      </c>
      <c r="HI73" s="60">
        <f>(HI70/HI71)*100</f>
        <v>34.757065761306471</v>
      </c>
      <c r="HJ73" s="60">
        <f>(HJ70/HJ71)*100</f>
        <v>34.757065761306471</v>
      </c>
      <c r="HK73" s="60">
        <f>(HK70/HK71)*100</f>
        <v>34.757065761306471</v>
      </c>
      <c r="HL73" s="60"/>
      <c r="HM73" s="60"/>
      <c r="HN73" s="60"/>
      <c r="HO73" s="60"/>
      <c r="HP73" s="60"/>
      <c r="HQ73" s="60"/>
      <c r="HR73" s="60"/>
      <c r="HS73" s="60">
        <f>(HS70/HS71)*100</f>
        <v>58.78823155377345</v>
      </c>
      <c r="HT73" s="60">
        <f>(HT70/HT71)*100</f>
        <v>38.264240744883175</v>
      </c>
      <c r="HU73" s="60" t="e">
        <f>(HU70/HU71)*100</f>
        <v>#VALUE!</v>
      </c>
      <c r="HV73" s="60" t="e">
        <f>(HV70/HV71)*100</f>
        <v>#VALUE!</v>
      </c>
      <c r="HW73" s="60" t="e">
        <f>(HW70/HW71)*100</f>
        <v>#VALUE!</v>
      </c>
      <c r="HX73" s="60"/>
      <c r="HY73" s="60"/>
      <c r="HZ73" s="60"/>
      <c r="IA73" s="60"/>
      <c r="IB73" s="60"/>
      <c r="IC73" s="60"/>
      <c r="ID73" s="60"/>
      <c r="IE73" s="60">
        <f>(IE70/IE71)*100</f>
        <v>68.940931183065118</v>
      </c>
      <c r="IF73" s="60">
        <f>(IF70/IF71)*100</f>
        <v>49.094945509567218</v>
      </c>
      <c r="IG73" s="60">
        <f>(IG70/IG71)*100</f>
        <v>49.094945509567218</v>
      </c>
      <c r="IH73" s="60">
        <f>(IH70/IH71)*100</f>
        <v>49.094945509567218</v>
      </c>
      <c r="II73" s="60">
        <f>(II70/II71)*100</f>
        <v>49.094945509567218</v>
      </c>
      <c r="IJ73" s="60"/>
      <c r="IK73" s="60"/>
      <c r="IL73" s="60"/>
      <c r="IM73" s="60"/>
      <c r="IN73" s="60"/>
      <c r="IO73" s="60"/>
      <c r="IP73" s="60"/>
      <c r="IQ73" s="60">
        <f>(IQ70/IQ71)*100</f>
        <v>75.352983284248054</v>
      </c>
      <c r="IR73" s="60">
        <f>(IR70/IR71)*100</f>
        <v>57.051736175353227</v>
      </c>
      <c r="IS73" s="60">
        <f>(IS70/IS71)*100</f>
        <v>57.051736175353227</v>
      </c>
      <c r="IT73" s="60">
        <f>(IT70/IT71)*100</f>
        <v>57.051736175353227</v>
      </c>
      <c r="IU73" s="60">
        <f>(IU70/IU71)*100</f>
        <v>57.051736175353227</v>
      </c>
      <c r="IV73" s="60"/>
      <c r="IW73" s="60"/>
      <c r="IX73" s="60"/>
      <c r="IY73" s="60"/>
      <c r="IZ73" s="60"/>
      <c r="JA73" s="60"/>
      <c r="JB73" s="60"/>
      <c r="JC73" s="60">
        <f>(JC70/JC71)*100</f>
        <v>69.467903197502523</v>
      </c>
      <c r="JD73" s="60">
        <f>(JD70/JD71)*100</f>
        <v>49.713027442598857</v>
      </c>
      <c r="JE73" s="60">
        <f>(JE70/JE71)*100</f>
        <v>49.713027442598857</v>
      </c>
      <c r="JF73" s="60">
        <f>(JF70/JF71)*100</f>
        <v>49.713027442598857</v>
      </c>
      <c r="JG73" s="60">
        <f>(JG70/JG71)*100</f>
        <v>49.713027442598857</v>
      </c>
      <c r="JH73" s="60"/>
      <c r="JI73" s="60"/>
      <c r="JJ73" s="60"/>
      <c r="JK73" s="60"/>
      <c r="JL73" s="60"/>
      <c r="JM73" s="60"/>
      <c r="JN73" s="60"/>
      <c r="JO73" s="60">
        <f>(JO70/JO71)*100</f>
        <v>73.279690820400404</v>
      </c>
      <c r="JP73" s="60">
        <f>(JP70/JP71)*100</f>
        <v>54.371168006897619</v>
      </c>
      <c r="JQ73" s="60">
        <f>(JQ70/JQ71)*100</f>
        <v>54.371168006897619</v>
      </c>
      <c r="JR73" s="60">
        <f>(JR70/JR71)*100</f>
        <v>54.371168006897619</v>
      </c>
      <c r="JS73" s="60">
        <f>(JS70/JS71)*100</f>
        <v>54.371168006897619</v>
      </c>
      <c r="JT73" s="60"/>
      <c r="JU73" s="60"/>
      <c r="JV73" s="60"/>
      <c r="JW73" s="60"/>
    </row>
    <row r="74" spans="1:283" s="61" customFormat="1" x14ac:dyDescent="0.2">
      <c r="A74" s="58"/>
      <c r="B74" s="58"/>
      <c r="C74" s="58" t="s">
        <v>46</v>
      </c>
      <c r="D74" s="58" t="s">
        <v>101</v>
      </c>
      <c r="E74" s="58" t="s">
        <v>97</v>
      </c>
      <c r="F74" s="58" t="s">
        <v>51</v>
      </c>
      <c r="G74" s="59">
        <v>42564.734722222202</v>
      </c>
      <c r="H74" s="60">
        <v>4.2684499999999996</v>
      </c>
      <c r="I74" s="60">
        <v>20179.771854896699</v>
      </c>
      <c r="J74" s="60">
        <v>1.0424801915622599E-2</v>
      </c>
      <c r="K74" s="61">
        <f t="shared" si="1"/>
        <v>1.5171633130789425E-3</v>
      </c>
      <c r="L74" s="60">
        <v>4.9228833333333304</v>
      </c>
      <c r="M74" s="60">
        <v>1935746.3113668701</v>
      </c>
      <c r="N74" s="60">
        <v>5.9903166666666703</v>
      </c>
      <c r="O74" s="60">
        <v>277151.45345841901</v>
      </c>
      <c r="P74" s="60">
        <v>0.12928129323264101</v>
      </c>
      <c r="Q74" s="61">
        <f t="shared" si="2"/>
        <v>15.9379991289507</v>
      </c>
      <c r="R74" s="60"/>
      <c r="S74" s="60" t="s">
        <v>51</v>
      </c>
      <c r="T74" s="60">
        <v>8.1804166666666696</v>
      </c>
      <c r="U74" s="60">
        <v>2143786.2085714601</v>
      </c>
      <c r="V74" s="60">
        <v>8.2370000000000001</v>
      </c>
      <c r="W74" s="60">
        <v>417349.41278508602</v>
      </c>
      <c r="X74" s="60">
        <v>0.19467865364391601</v>
      </c>
      <c r="Y74" s="61">
        <f t="shared" si="3"/>
        <v>19.465970112694187</v>
      </c>
      <c r="Z74" s="60"/>
      <c r="AA74" s="60" t="s">
        <v>51</v>
      </c>
      <c r="AB74" s="60">
        <v>8.1804166666666696</v>
      </c>
      <c r="AC74" s="60">
        <v>2143786.2085714601</v>
      </c>
      <c r="AD74" s="60">
        <v>9.6819833333333296</v>
      </c>
      <c r="AE74" s="60">
        <v>382476.39373773203</v>
      </c>
      <c r="AF74" s="60">
        <v>0.17841163088393999</v>
      </c>
      <c r="AG74" s="61">
        <f t="shared" si="4"/>
        <v>17.72599157238048</v>
      </c>
      <c r="AH74" s="60"/>
      <c r="AI74" s="60" t="s">
        <v>51</v>
      </c>
      <c r="AJ74" s="60">
        <v>8.1804166666666696</v>
      </c>
      <c r="AK74" s="60">
        <v>2143786.2085714601</v>
      </c>
      <c r="AL74" s="60">
        <v>11.372916666666701</v>
      </c>
      <c r="AM74" s="60">
        <v>2554661.1884971801</v>
      </c>
      <c r="AN74" s="60">
        <v>0.99731082852791997</v>
      </c>
      <c r="AO74" s="61">
        <f t="shared" si="5"/>
        <v>100.25804465222727</v>
      </c>
      <c r="AP74" s="60"/>
      <c r="AQ74" s="60" t="s">
        <v>51</v>
      </c>
      <c r="AR74" s="60">
        <v>11.372916666666701</v>
      </c>
      <c r="AS74" s="60">
        <v>2561549.63469913</v>
      </c>
      <c r="AT74" s="60">
        <v>9.8932666666666709</v>
      </c>
      <c r="AU74" s="60">
        <v>281463.44110162603</v>
      </c>
      <c r="AV74" s="60">
        <v>0.109880143366687</v>
      </c>
      <c r="AW74" s="61">
        <f t="shared" si="6"/>
        <v>11.183164536031905</v>
      </c>
      <c r="AX74" s="60"/>
      <c r="AY74" s="60"/>
      <c r="AZ74" s="60" t="s">
        <v>51</v>
      </c>
      <c r="BA74" s="60">
        <v>11.372916666666701</v>
      </c>
      <c r="BB74" s="60">
        <v>2561549.63469913</v>
      </c>
      <c r="BC74" s="60">
        <v>4.9419500000000003</v>
      </c>
      <c r="BD74" s="60">
        <v>54758.259191165103</v>
      </c>
      <c r="BE74" s="60">
        <v>2.82879315691421E-2</v>
      </c>
      <c r="BF74" s="60">
        <v>36.252272654344601</v>
      </c>
      <c r="BG74" s="60">
        <f t="shared" si="7"/>
        <v>227.45811667472034</v>
      </c>
      <c r="BH74" s="60">
        <f t="shared" si="8"/>
        <v>227.45811667472034</v>
      </c>
      <c r="BI74" s="60">
        <f>IF(BH74&lt;184.86,"&lt;LOQ",IF(BH74&lt;58.1085,"&lt;MDL",BH74))</f>
        <v>227.45811667472034</v>
      </c>
      <c r="BJ74" s="60">
        <f>IF(BI74="&lt;MDL","&lt;MDL",IF(BI74="&lt;LOQ","&lt;LOQ",(BI74*0.25)))</f>
        <v>56.864529168680086</v>
      </c>
      <c r="BK74" s="60"/>
      <c r="BL74" s="60" t="s">
        <v>51</v>
      </c>
      <c r="BM74" s="60">
        <v>4.9228833333333304</v>
      </c>
      <c r="BN74" s="60">
        <v>1935746.3113668701</v>
      </c>
      <c r="BO74" s="60">
        <v>5.6218000000000004</v>
      </c>
      <c r="BP74" s="60">
        <v>43139.503006384999</v>
      </c>
      <c r="BQ74" s="60">
        <v>2.2285721405261701E-2</v>
      </c>
      <c r="BR74" s="60">
        <v>40.015704284305599</v>
      </c>
      <c r="BS74" s="60">
        <f t="shared" si="9"/>
        <v>251.0710658254383</v>
      </c>
      <c r="BT74" s="60">
        <f t="shared" si="10"/>
        <v>251.0710658254383</v>
      </c>
      <c r="BU74" s="60">
        <f>IF(BT74&lt;16.03,"&lt;LOQ",IF(BT74&lt;5.038,"&lt;MDL",BT74))</f>
        <v>251.0710658254383</v>
      </c>
      <c r="BV74" s="60">
        <f>IF(BU74="&lt;MDL","&lt;MDL",IF(BU74="&lt;LOQ","&lt;LOQ",(BU74*0.25)))</f>
        <v>62.767766456359574</v>
      </c>
      <c r="BW74" s="60"/>
      <c r="BX74" s="60" t="s">
        <v>51</v>
      </c>
      <c r="BY74" s="60">
        <v>4.9228833333333304</v>
      </c>
      <c r="BZ74" s="60">
        <v>1935746.3113668701</v>
      </c>
      <c r="CA74" s="60">
        <v>5.7171000000000003</v>
      </c>
      <c r="CB74" s="60">
        <v>25624.048157336401</v>
      </c>
      <c r="CC74" s="60">
        <v>1.32372966472258E-2</v>
      </c>
      <c r="CD74" s="60">
        <v>27.1840180598461</v>
      </c>
      <c r="CE74" s="60">
        <f t="shared" si="11"/>
        <v>170.56104621355814</v>
      </c>
      <c r="CF74" s="60">
        <f t="shared" si="12"/>
        <v>170.56104621355814</v>
      </c>
      <c r="CG74" s="60" t="str">
        <f>IF(CF74&lt;265.875,"&lt;LOQ",IF(CF74&lt;83.56,"&lt;MDL",CF74))</f>
        <v>&lt;LOQ</v>
      </c>
      <c r="CH74" s="60" t="str">
        <f>IF(CG74="&lt;MDL","&lt;MDL",IF(CG74="&lt;LOQ","&lt;LOQ",(CG74*0.25)))</f>
        <v>&lt;LOQ</v>
      </c>
      <c r="CI74" s="60"/>
      <c r="CJ74" s="60" t="s">
        <v>51</v>
      </c>
      <c r="CK74" s="60">
        <v>4.9228833333333304</v>
      </c>
      <c r="CL74" s="60">
        <v>1935746.3113668701</v>
      </c>
      <c r="CM74" s="60">
        <v>6.5303833333333303</v>
      </c>
      <c r="CN74" s="60">
        <v>18131.641912037001</v>
      </c>
      <c r="CO74" s="60">
        <v>1.4761106981401101E-2</v>
      </c>
      <c r="CP74" s="60">
        <v>10.991336198298701</v>
      </c>
      <c r="CQ74" s="60">
        <f t="shared" si="13"/>
        <v>68.963086955710793</v>
      </c>
      <c r="CR74" s="60">
        <f t="shared" si="14"/>
        <v>68.963086955710793</v>
      </c>
      <c r="CS74" s="60">
        <f>IF(CR74&lt;11.93,"&lt;LOQ",IF(CR74&lt;3.75,"&lt;MDL",CR74))</f>
        <v>68.963086955710793</v>
      </c>
      <c r="CT74" s="60">
        <f>IF(CS74="&lt;MDL","&lt;MDL",IF(CS74="&lt;LOQ","&lt;LOQ",(CS74*0.25)))</f>
        <v>17.240771738927698</v>
      </c>
      <c r="CU74" s="60"/>
      <c r="CV74" s="60" t="s">
        <v>51</v>
      </c>
      <c r="CW74" s="60">
        <v>6.6701499999999996</v>
      </c>
      <c r="CX74" s="60">
        <v>1228338.8999810601</v>
      </c>
      <c r="CY74" s="60">
        <v>6.7019333333333302</v>
      </c>
      <c r="CZ74" s="60">
        <v>60974.442933463099</v>
      </c>
      <c r="DA74" s="60">
        <v>4.9639755717582001E-2</v>
      </c>
      <c r="DB74" s="60">
        <v>55.844447558349998</v>
      </c>
      <c r="DC74" s="60">
        <f t="shared" si="15"/>
        <v>350.38556036128102</v>
      </c>
      <c r="DD74" s="60">
        <f t="shared" si="16"/>
        <v>350.38556036128102</v>
      </c>
      <c r="DE74" s="60">
        <f>IF(DD74&lt;125.128,"&lt;LOQ",IF(DD74&lt;7.897,"&lt;MDL",DD74))</f>
        <v>350.38556036128102</v>
      </c>
      <c r="DF74" s="60">
        <f>IF(DE74="&lt;MDL","&lt;MDL",IF(DE74="&lt;LOQ","&lt;LOQ",(DE74*0.25)))</f>
        <v>87.596390090320256</v>
      </c>
      <c r="DG74" s="60"/>
      <c r="DH74" s="60" t="s">
        <v>51</v>
      </c>
      <c r="DI74" s="60">
        <v>6.6701499999999996</v>
      </c>
      <c r="DJ74" s="60">
        <v>1228338.8999810601</v>
      </c>
      <c r="DK74" s="60">
        <v>7.2292833333333304</v>
      </c>
      <c r="DL74" s="60">
        <v>86042.681893736502</v>
      </c>
      <c r="DM74" s="60">
        <v>7.0047998882933199E-2</v>
      </c>
      <c r="DN74" s="60">
        <v>64.140257792637001</v>
      </c>
      <c r="DO74" s="60">
        <f t="shared" si="17"/>
        <v>329.4994157563703</v>
      </c>
      <c r="DP74" s="60">
        <f t="shared" si="18"/>
        <v>329.4994157563703</v>
      </c>
      <c r="DQ74" s="60">
        <f>IF(DP74&lt;59.59,"&lt;LOQ",IF(DP74&lt;18.73,"&lt;MDL",DP74))</f>
        <v>329.4994157563703</v>
      </c>
      <c r="DR74" s="60">
        <f>IF(DQ74="&lt;MDL","&lt;MDL",IF(DQ74="&lt;LOQ","&lt;LOQ",(DQ74*0.25)))</f>
        <v>82.374853939092574</v>
      </c>
      <c r="DS74" s="60"/>
      <c r="DT74" s="60" t="s">
        <v>51</v>
      </c>
      <c r="DU74" s="60">
        <v>6.6701499999999996</v>
      </c>
      <c r="DV74" s="60">
        <v>1228338.8999810601</v>
      </c>
      <c r="DW74" s="60">
        <v>8.2030499999999993</v>
      </c>
      <c r="DX74" s="60">
        <v>520564.86821405799</v>
      </c>
      <c r="DY74" s="60">
        <v>0.24282499165853999</v>
      </c>
      <c r="DZ74" s="60">
        <v>276.892110849804</v>
      </c>
      <c r="EA74" s="60">
        <f t="shared" si="19"/>
        <v>1422.4418780404712</v>
      </c>
      <c r="EB74" s="60">
        <f t="shared" si="20"/>
        <v>1422.4418780404712</v>
      </c>
      <c r="EC74" s="60">
        <f>IF(EB74&lt;16.09,"&lt;LOQ",IF(EB74&lt;5.06,"&lt;MDL",EB74))</f>
        <v>1422.4418780404712</v>
      </c>
      <c r="ED74" s="60">
        <f>IF(EC74="&lt;MDL","&lt;MDL",IF(EC74="&lt;LOQ","&lt;LOQ",(EC74*0.25)))</f>
        <v>355.61046951011781</v>
      </c>
      <c r="EE74" s="60"/>
      <c r="EF74" s="60" t="s">
        <v>51</v>
      </c>
      <c r="EG74" s="60">
        <v>8.1804166666666696</v>
      </c>
      <c r="EH74" s="60">
        <v>2143786.2085714601</v>
      </c>
      <c r="EI74" s="60">
        <v>8.2558666666666696</v>
      </c>
      <c r="EJ74" s="60">
        <v>28348.011269540901</v>
      </c>
      <c r="EK74" s="60">
        <v>1.3223338762138499E-2</v>
      </c>
      <c r="EL74" s="60">
        <v>17.723680833563499</v>
      </c>
      <c r="EM74" s="60">
        <f t="shared" si="21"/>
        <v>91.049563576620812</v>
      </c>
      <c r="EN74" s="60">
        <f t="shared" si="22"/>
        <v>91.049563576620812</v>
      </c>
      <c r="EO74" s="60">
        <f>IF(EN74&lt;56.77,"&lt;LOQ",IF(EN74&lt;17.84,"&lt;MDL",EN74))</f>
        <v>91.049563576620812</v>
      </c>
      <c r="EP74" s="60">
        <f>IF(EO74="&lt;MDL","&lt;MDL",IF(EO74="&lt;LOQ","&lt;LOQ",(EO74*0.25)))</f>
        <v>22.762390894155203</v>
      </c>
      <c r="EQ74" s="60"/>
      <c r="ER74" s="60" t="s">
        <v>51</v>
      </c>
      <c r="ES74" s="60">
        <v>8.1804166666666696</v>
      </c>
      <c r="ET74" s="60">
        <v>2143786.2085714601</v>
      </c>
      <c r="EU74" s="60">
        <v>8.7576499999999999</v>
      </c>
      <c r="EV74" s="60">
        <v>23799.2751586665</v>
      </c>
      <c r="EW74" s="60">
        <v>1.1101515190045701E-2</v>
      </c>
      <c r="EX74" s="60">
        <v>0</v>
      </c>
      <c r="EY74" s="60">
        <v>0</v>
      </c>
      <c r="EZ74" s="60" t="s">
        <v>51</v>
      </c>
      <c r="FA74" s="60">
        <v>8.1804166666666696</v>
      </c>
      <c r="FB74" s="60">
        <v>2143786.2085714601</v>
      </c>
      <c r="FC74" s="60">
        <v>9.4443000000000001</v>
      </c>
      <c r="FD74" s="60">
        <v>79504.820856507693</v>
      </c>
      <c r="FE74" s="60">
        <v>3.1037782668554802E-2</v>
      </c>
      <c r="FF74" s="60">
        <v>38.929651782613</v>
      </c>
      <c r="FG74" s="60">
        <f t="shared" si="23"/>
        <v>219.61903583024784</v>
      </c>
      <c r="FH74" s="60">
        <f t="shared" si="24"/>
        <v>219.61903583024784</v>
      </c>
      <c r="FI74" s="60">
        <f>IF(FH74&lt;12.39,"&lt;LOQ",IF(FH74&lt;3.9,"&lt;MDL",FH74))</f>
        <v>219.61903583024784</v>
      </c>
      <c r="FJ74" s="60">
        <f>IF(FI74="&lt;MDL","&lt;MDL",IF(FI74="&lt;LOQ","&lt;LOQ",(FI74*0.25)))</f>
        <v>54.90475895756196</v>
      </c>
      <c r="FK74" s="60"/>
      <c r="FL74" s="60" t="s">
        <v>51</v>
      </c>
      <c r="FM74" s="60">
        <v>11.372916666666701</v>
      </c>
      <c r="FN74" s="60">
        <v>2561549.63469913</v>
      </c>
      <c r="FO74" s="60">
        <v>9.70461666666667</v>
      </c>
      <c r="FP74" s="60">
        <v>123877.567436222</v>
      </c>
      <c r="FQ74" s="60">
        <v>4.8360400969068802E-2</v>
      </c>
      <c r="FR74" s="60">
        <v>57.964151066874201</v>
      </c>
      <c r="FS74" s="60">
        <f t="shared" si="25"/>
        <v>297.77170483311545</v>
      </c>
      <c r="FT74" s="60">
        <f t="shared" si="26"/>
        <v>297.77170483311545</v>
      </c>
      <c r="FU74" s="60">
        <f>IF(FT74&lt;17.42,"&lt;LOQ",IF(FT74&lt;5.48,"&lt;MDL",FT74))</f>
        <v>297.77170483311545</v>
      </c>
      <c r="FV74" s="60">
        <f>IF(FU74="&lt;MDL","&lt;MDL",IF(FU74="&lt;LOQ","&lt;LOQ",(FU74*0.25)))</f>
        <v>74.442926208278863</v>
      </c>
      <c r="FW74" s="60"/>
      <c r="FX74" s="60" t="s">
        <v>51</v>
      </c>
      <c r="FY74" s="60">
        <v>11.372916666666701</v>
      </c>
      <c r="FZ74" s="60">
        <v>2561549.63469913</v>
      </c>
      <c r="GA74" s="60">
        <v>9.8895</v>
      </c>
      <c r="GB74" s="60">
        <v>107629.859704874</v>
      </c>
      <c r="GC74" s="60">
        <v>5.0205500564626901E-2</v>
      </c>
      <c r="GD74" s="60">
        <v>262529.09452456702</v>
      </c>
      <c r="GE74" s="60">
        <v>262529.09452456702</v>
      </c>
      <c r="GF74" s="60"/>
      <c r="GG74" s="60" t="s">
        <v>51</v>
      </c>
      <c r="GH74" s="60">
        <v>8.1804166666666696</v>
      </c>
      <c r="GI74" s="60">
        <v>2143786.2085714601</v>
      </c>
      <c r="GJ74" s="60" t="s">
        <v>51</v>
      </c>
      <c r="GK74" s="60" t="s">
        <v>51</v>
      </c>
      <c r="GL74" s="60" t="s">
        <v>51</v>
      </c>
      <c r="GM74" s="60" t="s">
        <v>51</v>
      </c>
      <c r="GN74" s="60" t="s">
        <v>51</v>
      </c>
      <c r="GO74" s="60" t="s">
        <v>51</v>
      </c>
      <c r="GP74" s="60">
        <v>8.1804166666666696</v>
      </c>
      <c r="GQ74" s="60">
        <v>2143786.2085714601</v>
      </c>
      <c r="GR74" s="60">
        <v>11.3963</v>
      </c>
      <c r="GS74" s="60">
        <v>167858.22830825599</v>
      </c>
      <c r="GT74" s="60">
        <v>6.5529953444751904E-2</v>
      </c>
      <c r="GU74" s="60">
        <v>78.599423606601604</v>
      </c>
      <c r="GV74" s="60">
        <f t="shared" si="27"/>
        <v>443.41340954415358</v>
      </c>
      <c r="GW74" s="60">
        <f t="shared" si="28"/>
        <v>443.41340954415358</v>
      </c>
      <c r="GX74" s="60">
        <f>IF(GW74&lt;13.381,"&lt;LOQ",IF(GW74&lt;4.21,"&lt;MDL",GW74))</f>
        <v>443.41340954415358</v>
      </c>
      <c r="GY74" s="60">
        <f>IF(GX74="&lt;MDL","&lt;MDL",IF(GX74="&lt;LOQ","&lt;LOQ",(GX74*0.25)))</f>
        <v>110.8533523860384</v>
      </c>
      <c r="GZ74" s="60"/>
      <c r="HA74" s="60" t="s">
        <v>51</v>
      </c>
      <c r="HB74" s="60">
        <v>11.372916666666701</v>
      </c>
      <c r="HC74" s="60">
        <v>2561549.63469913</v>
      </c>
      <c r="HD74" s="60">
        <v>11.3963</v>
      </c>
      <c r="HE74" s="60">
        <v>46683.479964194499</v>
      </c>
      <c r="HF74" s="60">
        <v>1.8224702473773301E-2</v>
      </c>
      <c r="HG74" s="60">
        <v>22.168458629668301</v>
      </c>
      <c r="HH74" s="63">
        <v>20.722194376254471</v>
      </c>
      <c r="HI74" s="63">
        <f t="shared" si="30"/>
        <v>20.722194376254471</v>
      </c>
      <c r="HJ74" s="63">
        <f>IF(HI74&lt;19.57,"&lt;LOQ",IF(HI74&lt;6.15,"&lt;MDL",HI74))</f>
        <v>20.722194376254471</v>
      </c>
      <c r="HK74" s="63">
        <f>IF(HJ74="&lt;MDL","&lt;MDL",IF(HJ74="&lt;LOQ","&lt;LOQ",(HJ74*0.25)))</f>
        <v>5.1805485940636178</v>
      </c>
      <c r="HL74" s="60"/>
      <c r="HM74" s="60" t="s">
        <v>51</v>
      </c>
      <c r="HN74" s="60">
        <v>11.372916666666701</v>
      </c>
      <c r="HO74" s="60">
        <v>2561549.63469913</v>
      </c>
      <c r="HP74" s="60">
        <v>13.233416666666701</v>
      </c>
      <c r="HQ74" s="60">
        <v>29732.452648899201</v>
      </c>
      <c r="HR74" s="60">
        <v>1.15037222717017E-2</v>
      </c>
      <c r="HS74" s="60">
        <v>7.8557415862814297</v>
      </c>
      <c r="HT74" s="60">
        <f t="shared" si="31"/>
        <v>70.246141518980664</v>
      </c>
      <c r="HU74" s="60">
        <f t="shared" si="32"/>
        <v>70.246141518980664</v>
      </c>
      <c r="HV74" s="60">
        <f>IF(HU74&lt;26.06,"&lt;LOQ",IF(HU74&lt;8.19,"&lt;MDL",HU74))</f>
        <v>70.246141518980664</v>
      </c>
      <c r="HW74" s="60">
        <f>IF(HV74="&lt;MDL","&lt;MDL",IF(HV74="&lt;LOQ","&lt;LOQ",(HV74*0.25)))</f>
        <v>17.561535379745166</v>
      </c>
      <c r="HX74" s="60"/>
      <c r="HY74" s="60" t="s">
        <v>51</v>
      </c>
      <c r="HZ74" s="60">
        <v>13.928183333333299</v>
      </c>
      <c r="IA74" s="60">
        <v>2584594.0945600499</v>
      </c>
      <c r="IB74" s="60">
        <v>13.824633333333299</v>
      </c>
      <c r="IC74" s="60">
        <v>5061.7808254674101</v>
      </c>
      <c r="ID74" s="60">
        <v>1.9584432372267801E-3</v>
      </c>
      <c r="IE74" s="60">
        <v>3.6715067065629099</v>
      </c>
      <c r="IF74" s="60">
        <f t="shared" si="33"/>
        <v>32.830659825610162</v>
      </c>
      <c r="IG74" s="60">
        <f t="shared" si="34"/>
        <v>32.830659825610162</v>
      </c>
      <c r="IH74" s="60">
        <f>IF(IG74&lt;18.87,"&lt;LOQ",IF(IG74&lt;5.93,"&lt;MDL",IG74))</f>
        <v>32.830659825610162</v>
      </c>
      <c r="II74" s="60">
        <f>IF(IH74="&lt;MDL","&lt;MDL",IF(IH74="&lt;LOQ","&lt;LOQ",(IH74*0.25)))</f>
        <v>8.2076649564025406</v>
      </c>
      <c r="IJ74" s="60"/>
      <c r="IK74" s="60" t="s">
        <v>51</v>
      </c>
      <c r="IL74" s="60">
        <v>13.928183333333299</v>
      </c>
      <c r="IM74" s="60">
        <v>2584594.0945600499</v>
      </c>
      <c r="IN74" s="60">
        <v>15.645049999999999</v>
      </c>
      <c r="IO74" s="60">
        <v>11780.339296121099</v>
      </c>
      <c r="IP74" s="60">
        <v>4.5579069150223197E-3</v>
      </c>
      <c r="IQ74" s="60">
        <v>6.0342001078180001</v>
      </c>
      <c r="IR74" s="60">
        <f t="shared" si="35"/>
        <v>53.95789437216937</v>
      </c>
      <c r="IS74" s="60">
        <f t="shared" si="36"/>
        <v>53.95789437216937</v>
      </c>
      <c r="IT74" s="60">
        <f>IF(IS74&lt;22.673,"&lt;LOQ",IF(IS74&lt;7.126,"&lt;MDL",IS74))</f>
        <v>53.95789437216937</v>
      </c>
      <c r="IU74" s="60">
        <f>IF(IT74="&lt;MDL","&lt;MDL",IF(IT74="&lt;LOQ","&lt;LOQ",(IT74*0.25)))</f>
        <v>13.489473593042343</v>
      </c>
      <c r="IV74" s="60"/>
      <c r="IW74" s="60" t="s">
        <v>51</v>
      </c>
      <c r="IX74" s="60">
        <v>13.928183333333299</v>
      </c>
      <c r="IY74" s="60">
        <v>2584594.0945600499</v>
      </c>
      <c r="IZ74" s="60">
        <v>15.6918166666667</v>
      </c>
      <c r="JA74" s="60">
        <v>1921.2924816910299</v>
      </c>
      <c r="JB74" s="60">
        <v>7.4336333342820999E-4</v>
      </c>
      <c r="JC74" s="60">
        <v>1.4689265422184301</v>
      </c>
      <c r="JD74" s="60">
        <f t="shared" si="37"/>
        <v>13.135159886860126</v>
      </c>
      <c r="JE74" s="60">
        <f t="shared" si="38"/>
        <v>13.135159886860126</v>
      </c>
      <c r="JF74" s="60" t="str">
        <f>IF(JE74&lt;201.126,"&lt;LOQ",IF(JE74&lt;63.21,"&lt;MDL",JE74))</f>
        <v>&lt;LOQ</v>
      </c>
      <c r="JG74" s="60" t="str">
        <f>IF(JF74="&lt;MDL","&lt;MDL",IF(JF74="&lt;LOQ","&lt;LOQ",(JF74*0.25)))</f>
        <v>&lt;LOQ</v>
      </c>
      <c r="JH74" s="60"/>
      <c r="JI74" s="60" t="s">
        <v>51</v>
      </c>
      <c r="JJ74" s="60">
        <v>13.928183333333299</v>
      </c>
      <c r="JK74" s="60">
        <v>2584594.0945600499</v>
      </c>
      <c r="JL74" s="60">
        <v>16.059233333333299</v>
      </c>
      <c r="JM74" s="60">
        <v>16675.9284150981</v>
      </c>
      <c r="JN74" s="60">
        <v>6.4520492599580304E-3</v>
      </c>
      <c r="JO74" s="60">
        <v>8.7742950342389499</v>
      </c>
      <c r="JP74" s="60">
        <f t="shared" si="39"/>
        <v>78.459858173134876</v>
      </c>
      <c r="JQ74" s="60">
        <f t="shared" si="40"/>
        <v>78.459858173134876</v>
      </c>
      <c r="JR74" s="60">
        <f>IF(JQ74&lt;25.511,"&lt;LOQ",IF(JQ74&lt;8.018,"&lt;MDL",JQ74))</f>
        <v>78.459858173134876</v>
      </c>
      <c r="JS74" s="60">
        <f>IF(JR74="&lt;MDL","&lt;MDL",IF(JR74="&lt;LOQ","&lt;LOQ",(JR74*0.25)))</f>
        <v>19.614964543283719</v>
      </c>
      <c r="JT74" s="60"/>
      <c r="JU74" s="60" t="s">
        <v>51</v>
      </c>
      <c r="JV74" s="60">
        <v>13.928183333333299</v>
      </c>
      <c r="JW74" s="60">
        <v>2584594.0945600499</v>
      </c>
    </row>
    <row r="75" spans="1:283" s="61" customFormat="1" x14ac:dyDescent="0.2">
      <c r="A75" s="58"/>
      <c r="B75" s="58"/>
      <c r="C75" s="58" t="s">
        <v>116</v>
      </c>
      <c r="D75" s="58" t="s">
        <v>63</v>
      </c>
      <c r="E75" s="58" t="s">
        <v>97</v>
      </c>
      <c r="F75" s="58" t="s">
        <v>51</v>
      </c>
      <c r="G75" s="59">
        <v>42564.913888888899</v>
      </c>
      <c r="H75" s="60">
        <v>4.2558999999999996</v>
      </c>
      <c r="I75" s="60">
        <v>62997.980140624502</v>
      </c>
      <c r="J75" s="60">
        <v>3.4923745101697302E-2</v>
      </c>
      <c r="K75" s="61">
        <f t="shared" si="1"/>
        <v>5.082592959796412E-3</v>
      </c>
      <c r="L75" s="60">
        <v>4.92303333333333</v>
      </c>
      <c r="M75" s="60">
        <v>1803872.40707363</v>
      </c>
      <c r="N75" s="60">
        <v>5.9968166666666702</v>
      </c>
      <c r="O75" s="60">
        <v>292166.91981748299</v>
      </c>
      <c r="P75" s="60">
        <v>0.13491244062357899</v>
      </c>
      <c r="Q75" s="61">
        <f t="shared" si="2"/>
        <v>16.632215747361681</v>
      </c>
      <c r="R75" s="60"/>
      <c r="S75" s="60" t="s">
        <v>51</v>
      </c>
      <c r="T75" s="60">
        <v>8.1881000000000004</v>
      </c>
      <c r="U75" s="60">
        <v>2165603.9907591701</v>
      </c>
      <c r="V75" s="60">
        <v>8.2446999999999999</v>
      </c>
      <c r="W75" s="60">
        <v>353870.46771691699</v>
      </c>
      <c r="X75" s="60">
        <v>0.16340497580671001</v>
      </c>
      <c r="Y75" s="61">
        <f t="shared" si="3"/>
        <v>16.338906787063344</v>
      </c>
      <c r="Z75" s="60"/>
      <c r="AA75" s="60" t="s">
        <v>51</v>
      </c>
      <c r="AB75" s="60">
        <v>8.1881000000000004</v>
      </c>
      <c r="AC75" s="60">
        <v>2165603.9907591701</v>
      </c>
      <c r="AD75" s="60">
        <v>9.6896833333333294</v>
      </c>
      <c r="AE75" s="60">
        <v>411171.78242850403</v>
      </c>
      <c r="AF75" s="60">
        <v>0.18986471403959901</v>
      </c>
      <c r="AG75" s="61">
        <f t="shared" si="4"/>
        <v>18.863906485713965</v>
      </c>
      <c r="AH75" s="60"/>
      <c r="AI75" s="60" t="s">
        <v>51</v>
      </c>
      <c r="AJ75" s="60">
        <v>8.1881000000000004</v>
      </c>
      <c r="AK75" s="60">
        <v>2165603.9907591701</v>
      </c>
      <c r="AL75" s="60">
        <v>11.37975</v>
      </c>
      <c r="AM75" s="60">
        <v>2596089.4203053801</v>
      </c>
      <c r="AN75" s="60">
        <v>1.0005820229346201</v>
      </c>
      <c r="AO75" s="61">
        <f t="shared" si="5"/>
        <v>100.5868925354666</v>
      </c>
      <c r="AP75" s="60"/>
      <c r="AQ75" s="60" t="s">
        <v>51</v>
      </c>
      <c r="AR75" s="60">
        <v>11.37975</v>
      </c>
      <c r="AS75" s="60">
        <v>2594579.3156379899</v>
      </c>
      <c r="AT75" s="60">
        <v>9.8971833333333308</v>
      </c>
      <c r="AU75" s="60">
        <v>432888.68493429298</v>
      </c>
      <c r="AV75" s="60">
        <v>0.16684349648715499</v>
      </c>
      <c r="AW75" s="61">
        <f t="shared" si="6"/>
        <v>16.980668352025397</v>
      </c>
      <c r="AX75" s="60"/>
      <c r="AY75" s="60"/>
      <c r="AZ75" s="60" t="s">
        <v>51</v>
      </c>
      <c r="BA75" s="60">
        <v>11.37975</v>
      </c>
      <c r="BB75" s="60">
        <v>2594579.3156379899</v>
      </c>
      <c r="BC75" s="60">
        <v>4.9484500000000002</v>
      </c>
      <c r="BD75" s="60">
        <v>7000.4646621154998</v>
      </c>
      <c r="BE75" s="60">
        <v>3.8807981288832699E-3</v>
      </c>
      <c r="BF75" s="60">
        <v>4.0427828804176196</v>
      </c>
      <c r="BG75" s="60">
        <f t="shared" si="7"/>
        <v>24.306941070427822</v>
      </c>
      <c r="BH75" s="60">
        <f t="shared" si="8"/>
        <v>24.306941070427822</v>
      </c>
      <c r="BI75" s="60" t="str">
        <f>IF(BH75&lt;184.86,"&lt;LOQ",IF(BH75&lt;58.1085,"&lt;MDL",BH75))</f>
        <v>&lt;LOQ</v>
      </c>
      <c r="BJ75" s="60" t="str">
        <f>IF(BI75="&lt;MDL","&lt;MDL",IF(BI75="&lt;LOQ","&lt;LOQ",(BI75*0.25)))</f>
        <v>&lt;LOQ</v>
      </c>
      <c r="BK75" s="60"/>
      <c r="BL75" s="60" t="s">
        <v>51</v>
      </c>
      <c r="BM75" s="60">
        <v>4.92303333333333</v>
      </c>
      <c r="BN75" s="60">
        <v>1803872.40707363</v>
      </c>
      <c r="BO75" s="60">
        <v>5.6473666666666702</v>
      </c>
      <c r="BP75" s="60">
        <v>3823.1576160368199</v>
      </c>
      <c r="BQ75" s="60">
        <v>2.1194168728591099E-3</v>
      </c>
      <c r="BR75" s="60">
        <v>3.2959661107957801</v>
      </c>
      <c r="BS75" s="60">
        <f t="shared" si="9"/>
        <v>19.816758998683682</v>
      </c>
      <c r="BT75" s="60">
        <f t="shared" si="10"/>
        <v>19.816758998683682</v>
      </c>
      <c r="BU75" s="60">
        <f>IF(BT75&lt;16.03,"&lt;LOQ",IF(BT75&lt;5.038,"&lt;MDL",BT75))</f>
        <v>19.816758998683682</v>
      </c>
      <c r="BV75" s="60">
        <f>IF(BU75="&lt;MDL","&lt;MDL",IF(BU75="&lt;LOQ","&lt;LOQ",(BU75*0.25)))</f>
        <v>4.9541897496709204</v>
      </c>
      <c r="BW75" s="60"/>
      <c r="BX75" s="60" t="s">
        <v>51</v>
      </c>
      <c r="BY75" s="60">
        <v>4.92303333333333</v>
      </c>
      <c r="BZ75" s="60">
        <v>1803872.40707363</v>
      </c>
      <c r="CA75" s="60">
        <v>5.7236000000000002</v>
      </c>
      <c r="CB75" s="60">
        <v>1961.97923094007</v>
      </c>
      <c r="CC75" s="60">
        <v>1.08764856275114E-3</v>
      </c>
      <c r="CD75" s="60">
        <v>1.7781412462485999</v>
      </c>
      <c r="CE75" s="60">
        <f t="shared" si="11"/>
        <v>10.69094625309115</v>
      </c>
      <c r="CF75" s="60">
        <f t="shared" si="12"/>
        <v>10.69094625309115</v>
      </c>
      <c r="CG75" s="60" t="str">
        <f>IF(CF75&lt;265.875,"&lt;LOQ",IF(CF75&lt;83.56,"&lt;MDL",CF75))</f>
        <v>&lt;LOQ</v>
      </c>
      <c r="CH75" s="60" t="str">
        <f>IF(CG75="&lt;MDL","&lt;MDL",IF(CG75="&lt;LOQ","&lt;LOQ",(CG75*0.25)))</f>
        <v>&lt;LOQ</v>
      </c>
      <c r="CI75" s="60"/>
      <c r="CJ75" s="60" t="s">
        <v>51</v>
      </c>
      <c r="CK75" s="60">
        <v>4.92303333333333</v>
      </c>
      <c r="CL75" s="60">
        <v>1803872.40707363</v>
      </c>
      <c r="CM75" s="60">
        <v>6.53053333333333</v>
      </c>
      <c r="CN75" s="60">
        <v>0</v>
      </c>
      <c r="CO75" s="60">
        <v>0</v>
      </c>
      <c r="CP75" s="60">
        <v>0</v>
      </c>
      <c r="CQ75" s="60">
        <f t="shared" si="13"/>
        <v>0</v>
      </c>
      <c r="CR75" s="60" t="str">
        <f t="shared" si="14"/>
        <v>LOW</v>
      </c>
      <c r="CS75" s="60" t="str">
        <f>IF(CR75&lt;11.93,"&lt;LOQ",IF(CR75&lt;3.75,"&lt;MDL",CR75))</f>
        <v>LOW</v>
      </c>
      <c r="CT75" s="60" t="e">
        <f>IF(CS75="&lt;MDL","&lt;MDL",IF(CS75="&lt;LOQ","&lt;LOQ",(CS75*0.25)))</f>
        <v>#VALUE!</v>
      </c>
      <c r="CU75" s="60"/>
      <c r="CV75" s="60" t="s">
        <v>51</v>
      </c>
      <c r="CW75" s="60">
        <v>6.6766666666666703</v>
      </c>
      <c r="CX75" s="60">
        <v>1186835.5125353299</v>
      </c>
      <c r="CY75" s="60">
        <v>6.7084333333333301</v>
      </c>
      <c r="CZ75" s="60">
        <v>0</v>
      </c>
      <c r="DA75" s="60">
        <v>0</v>
      </c>
      <c r="DB75" s="60">
        <v>0</v>
      </c>
      <c r="DC75" s="60">
        <f t="shared" si="15"/>
        <v>0</v>
      </c>
      <c r="DD75" s="60" t="str">
        <f t="shared" si="16"/>
        <v>LOW</v>
      </c>
      <c r="DE75" s="60" t="str">
        <f>IF(DD75&lt;125.128,"&lt;LOQ",IF(DD75&lt;7.897,"&lt;MDL",DD75))</f>
        <v>LOW</v>
      </c>
      <c r="DF75" s="60" t="e">
        <f>IF(DE75="&lt;MDL","&lt;MDL",IF(DE75="&lt;LOQ","&lt;LOQ",(DE75*0.25)))</f>
        <v>#VALUE!</v>
      </c>
      <c r="DG75" s="60"/>
      <c r="DH75" s="60" t="s">
        <v>51</v>
      </c>
      <c r="DI75" s="60">
        <v>6.6766666666666703</v>
      </c>
      <c r="DJ75" s="60">
        <v>1186835.5125353299</v>
      </c>
      <c r="DK75" s="60">
        <v>7.21038333333333</v>
      </c>
      <c r="DL75" s="60">
        <v>8657.2443425945294</v>
      </c>
      <c r="DM75" s="60">
        <v>7.2943927369521202E-3</v>
      </c>
      <c r="DN75" s="60">
        <v>6.4842513244992102</v>
      </c>
      <c r="DO75" s="60">
        <f t="shared" si="17"/>
        <v>39.685955792545712</v>
      </c>
      <c r="DP75" s="60">
        <f t="shared" si="18"/>
        <v>39.685955792545712</v>
      </c>
      <c r="DQ75" s="60" t="str">
        <f>IF(DP75&lt;59.59,"&lt;LOQ",IF(DP75&lt;18.73,"&lt;MDL",DP75))</f>
        <v>&lt;LOQ</v>
      </c>
      <c r="DR75" s="60" t="str">
        <f>IF(DQ75="&lt;MDL","&lt;MDL",IF(DQ75="&lt;LOQ","&lt;LOQ",(DQ75*0.25)))</f>
        <v>&lt;LOQ</v>
      </c>
      <c r="DS75" s="60"/>
      <c r="DT75" s="60" t="s">
        <v>51</v>
      </c>
      <c r="DU75" s="60">
        <v>6.6766666666666703</v>
      </c>
      <c r="DV75" s="60">
        <v>1186835.5125353299</v>
      </c>
      <c r="DW75" s="60">
        <v>8.2069666666666699</v>
      </c>
      <c r="DX75" s="60">
        <v>38005.678417135801</v>
      </c>
      <c r="DY75" s="60">
        <v>1.7549689869112501E-2</v>
      </c>
      <c r="DZ75" s="60">
        <v>19.4958651672858</v>
      </c>
      <c r="EA75" s="60">
        <f t="shared" si="19"/>
        <v>119.32172342596409</v>
      </c>
      <c r="EB75" s="60">
        <f t="shared" si="20"/>
        <v>119.32172342596409</v>
      </c>
      <c r="EC75" s="60">
        <f>IF(EB75&lt;16.09,"&lt;LOQ",IF(EB75&lt;5.06,"&lt;MDL",EB75))</f>
        <v>119.32172342596409</v>
      </c>
      <c r="ED75" s="60">
        <f>IF(EC75="&lt;MDL","&lt;MDL",IF(EC75="&lt;LOQ","&lt;LOQ",(EC75*0.25)))</f>
        <v>29.830430856491024</v>
      </c>
      <c r="EE75" s="60"/>
      <c r="EF75" s="60" t="s">
        <v>51</v>
      </c>
      <c r="EG75" s="60">
        <v>8.1881000000000004</v>
      </c>
      <c r="EH75" s="60">
        <v>2165603.9907591701</v>
      </c>
      <c r="EI75" s="60">
        <v>8.2635666666666694</v>
      </c>
      <c r="EJ75" s="60">
        <v>12529.8804386062</v>
      </c>
      <c r="EK75" s="60">
        <v>5.7858595071270296E-3</v>
      </c>
      <c r="EL75" s="60">
        <v>7.4294131803176802</v>
      </c>
      <c r="EM75" s="60">
        <f t="shared" si="21"/>
        <v>45.470687097621898</v>
      </c>
      <c r="EN75" s="60">
        <f t="shared" si="22"/>
        <v>45.470687097621898</v>
      </c>
      <c r="EO75" s="60" t="str">
        <f>IF(EN75&lt;56.77,"&lt;LOQ",IF(EN75&lt;17.84,"&lt;MDL",EN75))</f>
        <v>&lt;LOQ</v>
      </c>
      <c r="EP75" s="60" t="str">
        <f>IF(EO75="&lt;MDL","&lt;MDL",IF(EO75="&lt;LOQ","&lt;LOQ",(EO75*0.25)))</f>
        <v>&lt;LOQ</v>
      </c>
      <c r="EQ75" s="60"/>
      <c r="ER75" s="60" t="s">
        <v>51</v>
      </c>
      <c r="ES75" s="60">
        <v>8.1881000000000004</v>
      </c>
      <c r="ET75" s="60">
        <v>2165603.9907591701</v>
      </c>
      <c r="EU75" s="60">
        <v>8.7653499999999998</v>
      </c>
      <c r="EV75" s="60">
        <v>11252.618555199</v>
      </c>
      <c r="EW75" s="60">
        <v>5.1960647483173198E-3</v>
      </c>
      <c r="EX75" s="60">
        <v>0</v>
      </c>
      <c r="EY75" s="60">
        <v>0</v>
      </c>
      <c r="EZ75" s="60" t="s">
        <v>51</v>
      </c>
      <c r="FA75" s="60">
        <v>8.1881000000000004</v>
      </c>
      <c r="FB75" s="60">
        <v>2165603.9907591701</v>
      </c>
      <c r="FC75" s="60">
        <v>9.4482333333333308</v>
      </c>
      <c r="FD75" s="60">
        <v>71533.328986666806</v>
      </c>
      <c r="FE75" s="60">
        <v>2.7570299568613201E-2</v>
      </c>
      <c r="FF75" s="60">
        <v>34.608009866274799</v>
      </c>
      <c r="FG75" s="60">
        <f t="shared" si="23"/>
        <v>183.46152157022289</v>
      </c>
      <c r="FH75" s="60">
        <f t="shared" si="24"/>
        <v>183.46152157022289</v>
      </c>
      <c r="FI75" s="60">
        <f>IF(FH75&lt;12.39,"&lt;LOQ",IF(FH75&lt;3.9,"&lt;MDL",FH75))</f>
        <v>183.46152157022289</v>
      </c>
      <c r="FJ75" s="60">
        <f>IF(FI75="&lt;MDL","&lt;MDL",IF(FI75="&lt;LOQ","&lt;LOQ",(FI75*0.25)))</f>
        <v>45.865380392555721</v>
      </c>
      <c r="FK75" s="60"/>
      <c r="FL75" s="60" t="s">
        <v>51</v>
      </c>
      <c r="FM75" s="60">
        <v>11.37975</v>
      </c>
      <c r="FN75" s="60">
        <v>2594579.3156379899</v>
      </c>
      <c r="FO75" s="60">
        <v>9.7085500000000007</v>
      </c>
      <c r="FP75" s="60">
        <v>81251.457000000097</v>
      </c>
      <c r="FQ75" s="60">
        <v>3.1315850130417398E-2</v>
      </c>
      <c r="FR75" s="60">
        <v>37.635199734449998</v>
      </c>
      <c r="FS75" s="60">
        <f t="shared" si="25"/>
        <v>230.34099052605171</v>
      </c>
      <c r="FT75" s="60">
        <f t="shared" si="26"/>
        <v>230.34099052605171</v>
      </c>
      <c r="FU75" s="60">
        <f>IF(FT75&lt;17.42,"&lt;LOQ",IF(FT75&lt;5.48,"&lt;MDL",FT75))</f>
        <v>230.34099052605171</v>
      </c>
      <c r="FV75" s="60">
        <f>IF(FU75="&lt;MDL","&lt;MDL",IF(FU75="&lt;LOQ","&lt;LOQ",(FU75*0.25)))</f>
        <v>57.585247631512928</v>
      </c>
      <c r="FW75" s="60"/>
      <c r="FX75" s="60" t="s">
        <v>51</v>
      </c>
      <c r="FY75" s="60">
        <v>11.37975</v>
      </c>
      <c r="FZ75" s="60">
        <v>2594579.3156379899</v>
      </c>
      <c r="GA75" s="60">
        <v>9.8971833333333308</v>
      </c>
      <c r="GB75" s="60">
        <v>13274.305331651</v>
      </c>
      <c r="GC75" s="60">
        <v>6.1296088242789098E-3</v>
      </c>
      <c r="GD75" s="60">
        <v>31971.192804078899</v>
      </c>
      <c r="GE75" s="60">
        <v>31971.192804078899</v>
      </c>
      <c r="GF75" s="60"/>
      <c r="GG75" s="60" t="s">
        <v>51</v>
      </c>
      <c r="GH75" s="60">
        <v>8.1881000000000004</v>
      </c>
      <c r="GI75" s="60">
        <v>2165603.9907591701</v>
      </c>
      <c r="GJ75" s="60" t="s">
        <v>51</v>
      </c>
      <c r="GK75" s="60" t="s">
        <v>51</v>
      </c>
      <c r="GL75" s="60" t="s">
        <v>51</v>
      </c>
      <c r="GM75" s="60" t="s">
        <v>51</v>
      </c>
      <c r="GN75" s="60" t="s">
        <v>51</v>
      </c>
      <c r="GO75" s="60" t="s">
        <v>51</v>
      </c>
      <c r="GP75" s="60">
        <v>8.1881000000000004</v>
      </c>
      <c r="GQ75" s="60">
        <v>2165603.9907591701</v>
      </c>
      <c r="GR75" s="60">
        <v>11.363049999999999</v>
      </c>
      <c r="GS75" s="60">
        <v>31987.262178147099</v>
      </c>
      <c r="GT75" s="60">
        <v>1.2328496564107399E-2</v>
      </c>
      <c r="GU75" s="60">
        <v>13.786210300014</v>
      </c>
      <c r="GV75" s="60">
        <f t="shared" si="27"/>
        <v>73.082477961044759</v>
      </c>
      <c r="GW75" s="60">
        <f t="shared" si="28"/>
        <v>73.082477961044759</v>
      </c>
      <c r="GX75" s="60">
        <f>IF(GW75&lt;13.381,"&lt;LOQ",IF(GW75&lt;4.21,"&lt;MDL",GW75))</f>
        <v>73.082477961044759</v>
      </c>
      <c r="GY75" s="60">
        <f>IF(GX75="&lt;MDL","&lt;MDL",IF(GX75="&lt;LOQ","&lt;LOQ",(GX75*0.25)))</f>
        <v>18.27061949026119</v>
      </c>
      <c r="GZ75" s="60"/>
      <c r="HA75" s="60" t="s">
        <v>51</v>
      </c>
      <c r="HB75" s="60">
        <v>11.37975</v>
      </c>
      <c r="HC75" s="60">
        <v>2594579.3156379899</v>
      </c>
      <c r="HD75" s="60">
        <v>11.419833333333299</v>
      </c>
      <c r="HE75" s="60">
        <v>70272.184144716797</v>
      </c>
      <c r="HF75" s="60">
        <v>2.7084230465098499E-2</v>
      </c>
      <c r="HG75" s="60">
        <v>32.794116532747502</v>
      </c>
      <c r="HH75" s="63">
        <v>20.722194376254471</v>
      </c>
      <c r="HI75" s="63">
        <f t="shared" si="30"/>
        <v>20.722194376254471</v>
      </c>
      <c r="HJ75" s="63">
        <f>IF(HI75&lt;19.57,"&lt;LOQ",IF(HI75&lt;6.15,"&lt;MDL",HI75))</f>
        <v>20.722194376254471</v>
      </c>
      <c r="HK75" s="63">
        <f>IF(HJ75="&lt;MDL","&lt;MDL",IF(HJ75="&lt;LOQ","&lt;LOQ",(HJ75*0.25)))</f>
        <v>5.1805485940636178</v>
      </c>
      <c r="HL75" s="60"/>
      <c r="HM75" s="60" t="s">
        <v>51</v>
      </c>
      <c r="HN75" s="60">
        <v>11.37975</v>
      </c>
      <c r="HO75" s="60">
        <v>2594579.3156379899</v>
      </c>
      <c r="HP75" s="60">
        <v>13.2435833333333</v>
      </c>
      <c r="HQ75" s="60">
        <v>144629.981384485</v>
      </c>
      <c r="HR75" s="60">
        <v>5.4497234835138603E-2</v>
      </c>
      <c r="HS75" s="60">
        <v>38.746185294310699</v>
      </c>
      <c r="HT75" s="60">
        <f t="shared" si="31"/>
        <v>228.17821119325487</v>
      </c>
      <c r="HU75" s="60">
        <f t="shared" si="32"/>
        <v>228.17821119325487</v>
      </c>
      <c r="HV75" s="60">
        <f>IF(HU75&lt;26.06,"&lt;LOQ",IF(HU75&lt;8.19,"&lt;MDL",HU75))</f>
        <v>228.17821119325487</v>
      </c>
      <c r="HW75" s="60">
        <f>IF(HV75="&lt;MDL","&lt;MDL",IF(HV75="&lt;LOQ","&lt;LOQ",(HV75*0.25)))</f>
        <v>57.044552798313717</v>
      </c>
      <c r="HX75" s="60"/>
      <c r="HY75" s="60" t="s">
        <v>51</v>
      </c>
      <c r="HZ75" s="60">
        <v>13.93835</v>
      </c>
      <c r="IA75" s="60">
        <v>2653895.7769510699</v>
      </c>
      <c r="IB75" s="60">
        <v>13.831466666666699</v>
      </c>
      <c r="IC75" s="60">
        <v>50584.826838503897</v>
      </c>
      <c r="ID75" s="60">
        <v>1.9060592837831201E-2</v>
      </c>
      <c r="IE75" s="60">
        <v>32.362975278462002</v>
      </c>
      <c r="IF75" s="60">
        <f t="shared" si="33"/>
        <v>190.58717011337106</v>
      </c>
      <c r="IG75" s="60">
        <f t="shared" si="34"/>
        <v>190.58717011337106</v>
      </c>
      <c r="IH75" s="60">
        <f>IF(IG75&lt;18.87,"&lt;LOQ",IF(IG75&lt;5.93,"&lt;MDL",IG75))</f>
        <v>190.58717011337106</v>
      </c>
      <c r="II75" s="60">
        <f>IF(IH75="&lt;MDL","&lt;MDL",IF(IH75="&lt;LOQ","&lt;LOQ",(IH75*0.25)))</f>
        <v>47.646792528342765</v>
      </c>
      <c r="IJ75" s="60"/>
      <c r="IK75" s="60" t="s">
        <v>51</v>
      </c>
      <c r="IL75" s="60">
        <v>13.93835</v>
      </c>
      <c r="IM75" s="60">
        <v>2653895.7769510699</v>
      </c>
      <c r="IN75" s="60">
        <v>15.6552166666667</v>
      </c>
      <c r="IO75" s="60">
        <v>84635.868150625</v>
      </c>
      <c r="IP75" s="60">
        <v>3.1891180085398402E-2</v>
      </c>
      <c r="IQ75" s="60">
        <v>41.626772526256602</v>
      </c>
      <c r="IR75" s="60">
        <f t="shared" si="35"/>
        <v>245.14213259039064</v>
      </c>
      <c r="IS75" s="60">
        <f t="shared" si="36"/>
        <v>245.14213259039064</v>
      </c>
      <c r="IT75" s="60">
        <f>IF(IS75&lt;22.673,"&lt;LOQ",IF(IS75&lt;7.126,"&lt;MDL",IS75))</f>
        <v>245.14213259039064</v>
      </c>
      <c r="IU75" s="60">
        <f>IF(IT75="&lt;MDL","&lt;MDL",IF(IT75="&lt;LOQ","&lt;LOQ",(IT75*0.25)))</f>
        <v>61.285533147597661</v>
      </c>
      <c r="IV75" s="60"/>
      <c r="IW75" s="60" t="s">
        <v>51</v>
      </c>
      <c r="IX75" s="60">
        <v>13.93835</v>
      </c>
      <c r="IY75" s="60">
        <v>2653895.7769510699</v>
      </c>
      <c r="IZ75" s="60">
        <v>15.701983333333301</v>
      </c>
      <c r="JA75" s="60">
        <v>18365.103152145199</v>
      </c>
      <c r="JB75" s="60">
        <v>6.9200544013992699E-3</v>
      </c>
      <c r="JC75" s="60">
        <v>10.281736364497901</v>
      </c>
      <c r="JD75" s="60">
        <f t="shared" si="37"/>
        <v>60.549656534994568</v>
      </c>
      <c r="JE75" s="60">
        <f t="shared" si="38"/>
        <v>60.549656534994568</v>
      </c>
      <c r="JF75" s="60" t="str">
        <f>IF(JE75&lt;201.126,"&lt;LOQ",IF(JE75&lt;63.21,"&lt;MDL",JE75))</f>
        <v>&lt;LOQ</v>
      </c>
      <c r="JG75" s="60" t="str">
        <f>IF(JF75="&lt;MDL","&lt;MDL",IF(JF75="&lt;LOQ","&lt;LOQ",(JF75*0.25)))</f>
        <v>&lt;LOQ</v>
      </c>
      <c r="JH75" s="60"/>
      <c r="JI75" s="60" t="s">
        <v>51</v>
      </c>
      <c r="JJ75" s="60">
        <v>13.93835</v>
      </c>
      <c r="JK75" s="60">
        <v>2653895.7769510699</v>
      </c>
      <c r="JL75" s="60">
        <v>16.072749999999999</v>
      </c>
      <c r="JM75" s="60">
        <v>112408.74268404199</v>
      </c>
      <c r="JN75" s="60">
        <v>4.23561255345088E-2</v>
      </c>
      <c r="JO75" s="60">
        <v>60.160751994845</v>
      </c>
      <c r="JP75" s="60">
        <f t="shared" si="39"/>
        <v>354.28965896780636</v>
      </c>
      <c r="JQ75" s="60">
        <f t="shared" si="40"/>
        <v>354.28965896780636</v>
      </c>
      <c r="JR75" s="60">
        <f>IF(JQ75&lt;25.511,"&lt;LOQ",IF(JQ75&lt;8.018,"&lt;MDL",JQ75))</f>
        <v>354.28965896780636</v>
      </c>
      <c r="JS75" s="60">
        <f>IF(JR75="&lt;MDL","&lt;MDL",IF(JR75="&lt;LOQ","&lt;LOQ",(JR75*0.25)))</f>
        <v>88.57241474195159</v>
      </c>
      <c r="JT75" s="60"/>
      <c r="JU75" s="60" t="s">
        <v>51</v>
      </c>
      <c r="JV75" s="60">
        <v>13.93835</v>
      </c>
      <c r="JW75" s="60">
        <v>2653895.7769510699</v>
      </c>
    </row>
    <row r="76" spans="1:283" s="61" customFormat="1" x14ac:dyDescent="0.2">
      <c r="A76" s="58"/>
      <c r="B76" s="58"/>
      <c r="C76" s="58"/>
      <c r="D76" s="62" t="s">
        <v>178</v>
      </c>
      <c r="E76" s="58"/>
      <c r="F76" s="58"/>
      <c r="G76" s="59"/>
      <c r="H76" s="60"/>
      <c r="I76" s="60"/>
      <c r="J76" s="60"/>
      <c r="L76" s="60"/>
      <c r="M76" s="60"/>
      <c r="N76" s="60"/>
      <c r="O76" s="60"/>
      <c r="P76" s="60"/>
      <c r="R76" s="60"/>
      <c r="S76" s="60"/>
      <c r="T76" s="60"/>
      <c r="U76" s="60"/>
      <c r="V76" s="60"/>
      <c r="W76" s="60"/>
      <c r="X76" s="60"/>
      <c r="Z76" s="60"/>
      <c r="AA76" s="60"/>
      <c r="AB76" s="60"/>
      <c r="AC76" s="60"/>
      <c r="AD76" s="60"/>
      <c r="AE76" s="60"/>
      <c r="AF76" s="60"/>
      <c r="AH76" s="60"/>
      <c r="AI76" s="60"/>
      <c r="AJ76" s="60"/>
      <c r="AK76" s="60"/>
      <c r="AL76" s="60"/>
      <c r="AM76" s="60"/>
      <c r="AN76" s="60"/>
      <c r="AP76" s="60"/>
      <c r="AQ76" s="60"/>
      <c r="AR76" s="60"/>
      <c r="AS76" s="60"/>
      <c r="AT76" s="60"/>
      <c r="AU76" s="60"/>
      <c r="AV76" s="60"/>
      <c r="AX76" s="60"/>
      <c r="AY76" s="60"/>
      <c r="AZ76" s="60"/>
      <c r="BA76" s="60"/>
      <c r="BB76" s="60"/>
      <c r="BC76" s="60"/>
      <c r="BD76" s="60"/>
      <c r="BE76" s="60"/>
      <c r="BF76" s="60">
        <f>SUM(BF74:BF75)</f>
        <v>40.29505553476222</v>
      </c>
      <c r="BG76" s="60">
        <f>SUM(BG74:BG75)</f>
        <v>251.76505774514817</v>
      </c>
      <c r="BH76" s="60">
        <f>SUM(BH74:BH75)</f>
        <v>251.76505774514817</v>
      </c>
      <c r="BI76" s="60">
        <f>SUM(BI74:BI75)</f>
        <v>227.45811667472034</v>
      </c>
      <c r="BJ76" s="60">
        <f>SUM(BJ74:BJ75)</f>
        <v>56.864529168680086</v>
      </c>
      <c r="BK76" s="60"/>
      <c r="BL76" s="60"/>
      <c r="BM76" s="60"/>
      <c r="BN76" s="60"/>
      <c r="BO76" s="60"/>
      <c r="BP76" s="60"/>
      <c r="BQ76" s="60"/>
      <c r="BR76" s="60">
        <f>SUM(BR74:BR75)</f>
        <v>43.31167039510138</v>
      </c>
      <c r="BS76" s="60">
        <f>SUM(BS74:BS75)</f>
        <v>270.88782482412199</v>
      </c>
      <c r="BT76" s="60">
        <f>SUM(BT74:BT75)</f>
        <v>270.88782482412199</v>
      </c>
      <c r="BU76" s="60">
        <f>SUM(BU74:BU75)</f>
        <v>270.88782482412199</v>
      </c>
      <c r="BV76" s="60">
        <f>SUM(BV74:BV75)</f>
        <v>67.721956206030498</v>
      </c>
      <c r="BW76" s="60"/>
      <c r="BX76" s="60"/>
      <c r="BY76" s="60"/>
      <c r="BZ76" s="60"/>
      <c r="CA76" s="60"/>
      <c r="CB76" s="60"/>
      <c r="CC76" s="60"/>
      <c r="CD76" s="60">
        <f>SUM(CD74:CD75)</f>
        <v>28.962159306094698</v>
      </c>
      <c r="CE76" s="60">
        <f>SUM(CE74:CE75)</f>
        <v>181.25199246664928</v>
      </c>
      <c r="CF76" s="60">
        <f>SUM(CF74:CF75)</f>
        <v>181.25199246664928</v>
      </c>
      <c r="CG76" s="60">
        <f>SUM(CG74:CG75)</f>
        <v>0</v>
      </c>
      <c r="CH76" s="60">
        <f>SUM(CH74:CH75)</f>
        <v>0</v>
      </c>
      <c r="CI76" s="60"/>
      <c r="CJ76" s="60"/>
      <c r="CK76" s="60"/>
      <c r="CL76" s="60"/>
      <c r="CM76" s="60"/>
      <c r="CN76" s="60"/>
      <c r="CO76" s="60"/>
      <c r="CP76" s="60">
        <f>SUM(CP74:CP75)</f>
        <v>10.991336198298701</v>
      </c>
      <c r="CQ76" s="60">
        <f>SUM(CQ74:CQ75)</f>
        <v>68.963086955710793</v>
      </c>
      <c r="CR76" s="60">
        <f>SUM(CR74:CR75)</f>
        <v>68.963086955710793</v>
      </c>
      <c r="CS76" s="60">
        <f>SUM(CS74:CS75)</f>
        <v>68.963086955710793</v>
      </c>
      <c r="CT76" s="60" t="e">
        <f>SUM(CT74:CT75)</f>
        <v>#VALUE!</v>
      </c>
      <c r="CU76" s="60"/>
      <c r="CV76" s="60"/>
      <c r="CW76" s="60"/>
      <c r="CX76" s="60"/>
      <c r="CY76" s="60"/>
      <c r="CZ76" s="60"/>
      <c r="DA76" s="60"/>
      <c r="DB76" s="60">
        <f>SUM(DB74:DB75)</f>
        <v>55.844447558349998</v>
      </c>
      <c r="DC76" s="60">
        <f>SUM(DC74:DC75)</f>
        <v>350.38556036128102</v>
      </c>
      <c r="DD76" s="60">
        <f>SUM(DD74:DD75)</f>
        <v>350.38556036128102</v>
      </c>
      <c r="DE76" s="60">
        <f>SUM(DE74:DE75)</f>
        <v>350.38556036128102</v>
      </c>
      <c r="DF76" s="60" t="e">
        <f>SUM(DF74:DF75)</f>
        <v>#VALUE!</v>
      </c>
      <c r="DG76" s="60"/>
      <c r="DH76" s="60"/>
      <c r="DI76" s="60"/>
      <c r="DJ76" s="60"/>
      <c r="DK76" s="60"/>
      <c r="DL76" s="60"/>
      <c r="DM76" s="60"/>
      <c r="DN76" s="60">
        <f>SUM(DN74:DN75)</f>
        <v>70.624509117136213</v>
      </c>
      <c r="DO76" s="60">
        <f>SUM(DO74:DO75)</f>
        <v>369.18537154891601</v>
      </c>
      <c r="DP76" s="60">
        <f>SUM(DP74:DP75)</f>
        <v>369.18537154891601</v>
      </c>
      <c r="DQ76" s="60">
        <f>SUM(DQ74:DQ75)</f>
        <v>329.4994157563703</v>
      </c>
      <c r="DR76" s="60">
        <f>SUM(DR74:DR75)</f>
        <v>82.374853939092574</v>
      </c>
      <c r="DS76" s="60"/>
      <c r="DT76" s="60"/>
      <c r="DU76" s="60"/>
      <c r="DV76" s="60"/>
      <c r="DW76" s="60"/>
      <c r="DX76" s="60"/>
      <c r="DY76" s="60"/>
      <c r="DZ76" s="60">
        <f>SUM(DZ74:DZ75)</f>
        <v>296.38797601708978</v>
      </c>
      <c r="EA76" s="60">
        <f>SUM(EA74:EA75)</f>
        <v>1541.7636014664354</v>
      </c>
      <c r="EB76" s="60">
        <f>SUM(EB74:EB75)</f>
        <v>1541.7636014664354</v>
      </c>
      <c r="EC76" s="60">
        <f>SUM(EC74:EC75)</f>
        <v>1541.7636014664354</v>
      </c>
      <c r="ED76" s="60">
        <f>SUM(ED74:ED75)</f>
        <v>385.44090036660884</v>
      </c>
      <c r="EE76" s="60"/>
      <c r="EF76" s="60"/>
      <c r="EG76" s="60"/>
      <c r="EH76" s="60"/>
      <c r="EI76" s="60"/>
      <c r="EJ76" s="60"/>
      <c r="EK76" s="60"/>
      <c r="EL76" s="60">
        <f>SUM(EL74:EL75)</f>
        <v>25.15309401388118</v>
      </c>
      <c r="EM76" s="60">
        <f>SUM(EM74:EM75)</f>
        <v>136.5202506742427</v>
      </c>
      <c r="EN76" s="60">
        <f>SUM(EN74:EN75)</f>
        <v>136.5202506742427</v>
      </c>
      <c r="EO76" s="60">
        <f>SUM(EO74:EO75)</f>
        <v>91.049563576620812</v>
      </c>
      <c r="EP76" s="60">
        <f>SUM(EP74:EP75)</f>
        <v>22.762390894155203</v>
      </c>
      <c r="EQ76" s="60"/>
      <c r="ER76" s="60"/>
      <c r="ES76" s="60"/>
      <c r="ET76" s="60"/>
      <c r="EU76" s="60"/>
      <c r="EV76" s="60"/>
      <c r="EW76" s="60"/>
      <c r="EX76" s="60"/>
      <c r="EY76" s="60"/>
      <c r="EZ76" s="60"/>
      <c r="FA76" s="60"/>
      <c r="FB76" s="60"/>
      <c r="FC76" s="60"/>
      <c r="FD76" s="60"/>
      <c r="FE76" s="60"/>
      <c r="FF76" s="60">
        <f>SUM(FF74:FF75)</f>
        <v>73.537661648887791</v>
      </c>
      <c r="FG76" s="60">
        <f>SUM(FG74:FG75)</f>
        <v>403.08055740047075</v>
      </c>
      <c r="FH76" s="60">
        <f>SUM(FH74:FH75)</f>
        <v>403.08055740047075</v>
      </c>
      <c r="FI76" s="60">
        <f>SUM(FI74:FI75)</f>
        <v>403.08055740047075</v>
      </c>
      <c r="FJ76" s="60">
        <f>SUM(FJ74:FJ75)</f>
        <v>100.77013935011769</v>
      </c>
      <c r="FK76" s="60"/>
      <c r="FL76" s="60"/>
      <c r="FM76" s="60"/>
      <c r="FN76" s="60"/>
      <c r="FO76" s="60"/>
      <c r="FP76" s="60"/>
      <c r="FQ76" s="60"/>
      <c r="FR76" s="60">
        <f>SUM(FR74:FR75)</f>
        <v>95.599350801324192</v>
      </c>
      <c r="FS76" s="60">
        <f>SUM(FS74:FS75)</f>
        <v>528.11269535916722</v>
      </c>
      <c r="FT76" s="60">
        <f>SUM(FT74:FT75)</f>
        <v>528.11269535916722</v>
      </c>
      <c r="FU76" s="60">
        <f>SUM(FU74:FU75)</f>
        <v>528.11269535916722</v>
      </c>
      <c r="FV76" s="60">
        <f>SUM(FV74:FV75)</f>
        <v>132.0281738397918</v>
      </c>
      <c r="FW76" s="60"/>
      <c r="FX76" s="60"/>
      <c r="FY76" s="60"/>
      <c r="FZ76" s="60"/>
      <c r="GA76" s="60"/>
      <c r="GB76" s="60"/>
      <c r="GC76" s="60"/>
      <c r="GD76" s="60"/>
      <c r="GE76" s="60"/>
      <c r="GF76" s="60"/>
      <c r="GG76" s="60"/>
      <c r="GH76" s="60"/>
      <c r="GI76" s="60"/>
      <c r="GJ76" s="60"/>
      <c r="GK76" s="60"/>
      <c r="GL76" s="60"/>
      <c r="GM76" s="60"/>
      <c r="GN76" s="60"/>
      <c r="GO76" s="60"/>
      <c r="GP76" s="60"/>
      <c r="GQ76" s="60"/>
      <c r="GR76" s="60"/>
      <c r="GS76" s="60"/>
      <c r="GT76" s="60"/>
      <c r="GU76" s="60">
        <f>SUM(GU74:GU75)</f>
        <v>92.38563390661561</v>
      </c>
      <c r="GV76" s="60">
        <f>SUM(GV74:GV75)</f>
        <v>516.49588750519831</v>
      </c>
      <c r="GW76" s="60">
        <f>SUM(GW74:GW75)</f>
        <v>516.49588750519831</v>
      </c>
      <c r="GX76" s="60">
        <f>SUM(GX74:GX75)</f>
        <v>516.49588750519831</v>
      </c>
      <c r="GY76" s="60">
        <f>SUM(GY74:GY75)</f>
        <v>129.12397187629958</v>
      </c>
      <c r="GZ76" s="60"/>
      <c r="HA76" s="60"/>
      <c r="HB76" s="60"/>
      <c r="HC76" s="60"/>
      <c r="HD76" s="60"/>
      <c r="HE76" s="60"/>
      <c r="HF76" s="60"/>
      <c r="HG76" s="60">
        <f>SUM(HG74:HG75)</f>
        <v>54.962575162415803</v>
      </c>
      <c r="HH76" s="63">
        <f>SUM(HH74:HH75)</f>
        <v>41.444388752508942</v>
      </c>
      <c r="HI76" s="63">
        <f>SUM(HI74:HI75)</f>
        <v>41.444388752508942</v>
      </c>
      <c r="HJ76" s="63">
        <f>SUM(HJ74:HJ75)</f>
        <v>41.444388752508942</v>
      </c>
      <c r="HK76" s="63">
        <f>SUM(HK74:HK75)</f>
        <v>10.361097188127236</v>
      </c>
      <c r="HL76" s="60"/>
      <c r="HM76" s="60"/>
      <c r="HN76" s="60"/>
      <c r="HO76" s="60"/>
      <c r="HP76" s="60"/>
      <c r="HQ76" s="60"/>
      <c r="HR76" s="60"/>
      <c r="HS76" s="60">
        <f>SUM(HS74:HS75)</f>
        <v>46.601926880592131</v>
      </c>
      <c r="HT76" s="60">
        <f>SUM(HT74:HT75)</f>
        <v>298.42435271223553</v>
      </c>
      <c r="HU76" s="60">
        <f>SUM(HU74:HU75)</f>
        <v>298.42435271223553</v>
      </c>
      <c r="HV76" s="60">
        <f>SUM(HV74:HV75)</f>
        <v>298.42435271223553</v>
      </c>
      <c r="HW76" s="60">
        <f>SUM(HW74:HW75)</f>
        <v>74.606088178058883</v>
      </c>
      <c r="HX76" s="60"/>
      <c r="HY76" s="60"/>
      <c r="HZ76" s="60"/>
      <c r="IA76" s="60"/>
      <c r="IB76" s="60"/>
      <c r="IC76" s="60"/>
      <c r="ID76" s="60"/>
      <c r="IE76" s="60">
        <f>SUM(IE74:IE75)</f>
        <v>36.034481985024911</v>
      </c>
      <c r="IF76" s="60">
        <f>SUM(IF74:IF75)</f>
        <v>223.41782993898121</v>
      </c>
      <c r="IG76" s="60">
        <f>SUM(IG74:IG75)</f>
        <v>223.41782993898121</v>
      </c>
      <c r="IH76" s="60">
        <f>SUM(IH74:IH75)</f>
        <v>223.41782993898121</v>
      </c>
      <c r="II76" s="60">
        <f>SUM(II74:II75)</f>
        <v>55.854457484745303</v>
      </c>
      <c r="IJ76" s="60"/>
      <c r="IK76" s="60"/>
      <c r="IL76" s="60"/>
      <c r="IM76" s="60"/>
      <c r="IN76" s="60"/>
      <c r="IO76" s="60"/>
      <c r="IP76" s="60"/>
      <c r="IQ76" s="60">
        <f>SUM(IQ74:IQ75)</f>
        <v>47.660972634074604</v>
      </c>
      <c r="IR76" s="60">
        <f>SUM(IR74:IR75)</f>
        <v>299.10002696256004</v>
      </c>
      <c r="IS76" s="60">
        <f>SUM(IS74:IS75)</f>
        <v>299.10002696256004</v>
      </c>
      <c r="IT76" s="60">
        <f>SUM(IT74:IT75)</f>
        <v>299.10002696256004</v>
      </c>
      <c r="IU76" s="60">
        <f>SUM(IU74:IU75)</f>
        <v>74.775006740640009</v>
      </c>
      <c r="IV76" s="60"/>
      <c r="IW76" s="60"/>
      <c r="IX76" s="60"/>
      <c r="IY76" s="60"/>
      <c r="IZ76" s="60"/>
      <c r="JA76" s="60"/>
      <c r="JB76" s="60"/>
      <c r="JC76" s="60">
        <f>SUM(JC74:JC75)</f>
        <v>11.750662906716331</v>
      </c>
      <c r="JD76" s="60">
        <f>SUM(JD74:JD75)</f>
        <v>73.684816421854691</v>
      </c>
      <c r="JE76" s="60">
        <f>SUM(JE74:JE75)</f>
        <v>73.684816421854691</v>
      </c>
      <c r="JF76" s="60">
        <f>SUM(JF74:JF75)</f>
        <v>0</v>
      </c>
      <c r="JG76" s="60">
        <f>SUM(JG74:JG75)</f>
        <v>0</v>
      </c>
      <c r="JH76" s="60"/>
      <c r="JI76" s="60"/>
      <c r="JJ76" s="60"/>
      <c r="JK76" s="60"/>
      <c r="JL76" s="60"/>
      <c r="JM76" s="60"/>
      <c r="JN76" s="60"/>
      <c r="JO76" s="60">
        <f>SUM(JO74:JO75)</f>
        <v>68.935047029083947</v>
      </c>
      <c r="JP76" s="60">
        <f>SUM(JP74:JP75)</f>
        <v>432.74951714094124</v>
      </c>
      <c r="JQ76" s="60">
        <f>SUM(JQ74:JQ75)</f>
        <v>432.74951714094124</v>
      </c>
      <c r="JR76" s="60">
        <f>SUM(JR74:JR75)</f>
        <v>432.74951714094124</v>
      </c>
      <c r="JS76" s="60">
        <f>SUM(JS74:JS75)</f>
        <v>108.18737928523531</v>
      </c>
      <c r="JT76" s="60"/>
      <c r="JU76" s="60"/>
      <c r="JV76" s="60"/>
      <c r="JW76" s="60"/>
    </row>
    <row r="77" spans="1:283" s="61" customFormat="1" x14ac:dyDescent="0.2">
      <c r="A77" s="58"/>
      <c r="B77" s="58"/>
      <c r="C77" s="58"/>
      <c r="D77" s="62" t="s">
        <v>179</v>
      </c>
      <c r="E77" s="58"/>
      <c r="F77" s="58"/>
      <c r="G77" s="59"/>
      <c r="H77" s="60"/>
      <c r="I77" s="60"/>
      <c r="J77" s="60"/>
      <c r="L77" s="60"/>
      <c r="M77" s="60"/>
      <c r="N77" s="60"/>
      <c r="O77" s="60"/>
      <c r="P77" s="60"/>
      <c r="R77" s="60"/>
      <c r="S77" s="60"/>
      <c r="T77" s="60"/>
      <c r="U77" s="60"/>
      <c r="V77" s="60"/>
      <c r="W77" s="60"/>
      <c r="X77" s="60"/>
      <c r="Z77" s="60"/>
      <c r="AA77" s="60"/>
      <c r="AB77" s="60"/>
      <c r="AC77" s="60"/>
      <c r="AD77" s="60"/>
      <c r="AE77" s="60"/>
      <c r="AF77" s="60"/>
      <c r="AH77" s="60"/>
      <c r="AI77" s="60"/>
      <c r="AJ77" s="60"/>
      <c r="AK77" s="60"/>
      <c r="AL77" s="60"/>
      <c r="AM77" s="60"/>
      <c r="AN77" s="60"/>
      <c r="AP77" s="60"/>
      <c r="AQ77" s="60"/>
      <c r="AR77" s="60"/>
      <c r="AS77" s="60"/>
      <c r="AT77" s="60"/>
      <c r="AU77" s="60"/>
      <c r="AV77" s="60"/>
      <c r="AX77" s="60"/>
      <c r="AY77" s="60"/>
      <c r="AZ77" s="60"/>
      <c r="BA77" s="60"/>
      <c r="BB77" s="60"/>
      <c r="BC77" s="60"/>
      <c r="BD77" s="60"/>
      <c r="BE77" s="60"/>
      <c r="BF77" s="60">
        <f>(BF74/BF76)*100</f>
        <v>89.967049736586318</v>
      </c>
      <c r="BG77" s="60">
        <f>(BG74/BG76)*100</f>
        <v>90.345387367045674</v>
      </c>
      <c r="BH77" s="60">
        <f>(BH74/BH76)*100</f>
        <v>90.345387367045674</v>
      </c>
      <c r="BI77" s="60">
        <f>(BI74/BI76)*100</f>
        <v>100</v>
      </c>
      <c r="BJ77" s="60">
        <f>(BJ74/BJ76)*100</f>
        <v>100</v>
      </c>
      <c r="BK77" s="60"/>
      <c r="BL77" s="60"/>
      <c r="BM77" s="60"/>
      <c r="BN77" s="60"/>
      <c r="BO77" s="60"/>
      <c r="BP77" s="60"/>
      <c r="BQ77" s="60"/>
      <c r="BR77" s="60">
        <f>(BR74/BR76)*100</f>
        <v>92.390120074499464</v>
      </c>
      <c r="BS77" s="60">
        <f>(BS74/BS76)*100</f>
        <v>92.684514702146544</v>
      </c>
      <c r="BT77" s="60">
        <f>(BT74/BT76)*100</f>
        <v>92.684514702146544</v>
      </c>
      <c r="BU77" s="60">
        <f>(BU74/BU76)*100</f>
        <v>92.684514702146544</v>
      </c>
      <c r="BV77" s="60">
        <f>(BV74/BV76)*100</f>
        <v>92.684514702146544</v>
      </c>
      <c r="BW77" s="60"/>
      <c r="BX77" s="60"/>
      <c r="BY77" s="60"/>
      <c r="BZ77" s="60"/>
      <c r="CA77" s="60"/>
      <c r="CB77" s="60"/>
      <c r="CC77" s="60"/>
      <c r="CD77" s="60">
        <f>(CD74/CD76)*100</f>
        <v>93.86046728265039</v>
      </c>
      <c r="CE77" s="60">
        <f>(CE74/CE76)*100</f>
        <v>94.101611735353302</v>
      </c>
      <c r="CF77" s="60">
        <f>(CF74/CF76)*100</f>
        <v>94.101611735353302</v>
      </c>
      <c r="CG77" s="60" t="e">
        <f>(CG74/CG76)*100</f>
        <v>#VALUE!</v>
      </c>
      <c r="CH77" s="60" t="e">
        <f>(CH74/CH76)*100</f>
        <v>#VALUE!</v>
      </c>
      <c r="CI77" s="60"/>
      <c r="CJ77" s="60"/>
      <c r="CK77" s="60"/>
      <c r="CL77" s="60"/>
      <c r="CM77" s="60"/>
      <c r="CN77" s="60"/>
      <c r="CO77" s="60"/>
      <c r="CP77" s="60">
        <f>(CP74/CP76)*100</f>
        <v>100</v>
      </c>
      <c r="CQ77" s="60">
        <f>(CQ74/CQ76)*100</f>
        <v>100</v>
      </c>
      <c r="CR77" s="60">
        <f>(CR74/CR76)*100</f>
        <v>100</v>
      </c>
      <c r="CS77" s="60">
        <f>(CS74/CS76)*100</f>
        <v>100</v>
      </c>
      <c r="CT77" s="60" t="e">
        <f>(CT74/CT76)*100</f>
        <v>#VALUE!</v>
      </c>
      <c r="CU77" s="60"/>
      <c r="CV77" s="60"/>
      <c r="CW77" s="60"/>
      <c r="CX77" s="60"/>
      <c r="CY77" s="60"/>
      <c r="CZ77" s="60"/>
      <c r="DA77" s="60"/>
      <c r="DB77" s="60">
        <f>(DB74/DB76)*100</f>
        <v>100</v>
      </c>
      <c r="DC77" s="60">
        <f>(DC74/DC76)*100</f>
        <v>100</v>
      </c>
      <c r="DD77" s="60">
        <f>(DD74/DD76)*100</f>
        <v>100</v>
      </c>
      <c r="DE77" s="60">
        <f>(DE74/DE76)*100</f>
        <v>100</v>
      </c>
      <c r="DF77" s="60" t="e">
        <f>(DF74/DF76)*100</f>
        <v>#VALUE!</v>
      </c>
      <c r="DG77" s="60"/>
      <c r="DH77" s="60"/>
      <c r="DI77" s="60"/>
      <c r="DJ77" s="60"/>
      <c r="DK77" s="60"/>
      <c r="DL77" s="60"/>
      <c r="DM77" s="60"/>
      <c r="DN77" s="60">
        <f>(DN74/DN76)*100</f>
        <v>90.818695371397794</v>
      </c>
      <c r="DO77" s="60">
        <f>(DO74/DO76)*100</f>
        <v>89.250398620605296</v>
      </c>
      <c r="DP77" s="60">
        <f>(DP74/DP76)*100</f>
        <v>89.250398620605296</v>
      </c>
      <c r="DQ77" s="60">
        <f>(DQ74/DQ76)*100</f>
        <v>100</v>
      </c>
      <c r="DR77" s="60">
        <f>(DR74/DR76)*100</f>
        <v>100</v>
      </c>
      <c r="DS77" s="60"/>
      <c r="DT77" s="60"/>
      <c r="DU77" s="60"/>
      <c r="DV77" s="60"/>
      <c r="DW77" s="60"/>
      <c r="DX77" s="60"/>
      <c r="DY77" s="60"/>
      <c r="DZ77" s="60">
        <f>(DZ74/DZ76)*100</f>
        <v>93.422180808656805</v>
      </c>
      <c r="EA77" s="60">
        <f>(EA74/EA76)*100</f>
        <v>92.260699155663545</v>
      </c>
      <c r="EB77" s="60">
        <f>(EB74/EB76)*100</f>
        <v>92.260699155663545</v>
      </c>
      <c r="EC77" s="60">
        <f>(EC74/EC76)*100</f>
        <v>92.260699155663545</v>
      </c>
      <c r="ED77" s="60">
        <f>(ED74/ED76)*100</f>
        <v>92.260699155663545</v>
      </c>
      <c r="EE77" s="60"/>
      <c r="EF77" s="60"/>
      <c r="EG77" s="60"/>
      <c r="EH77" s="60"/>
      <c r="EI77" s="60"/>
      <c r="EJ77" s="60"/>
      <c r="EK77" s="60"/>
      <c r="EL77" s="60">
        <f>(EL74/EL76)*100</f>
        <v>70.463223426042035</v>
      </c>
      <c r="EM77" s="60">
        <f>(EM74/EM76)*100</f>
        <v>66.693082621037959</v>
      </c>
      <c r="EN77" s="60">
        <f>(EN74/EN76)*100</f>
        <v>66.693082621037959</v>
      </c>
      <c r="EO77" s="60">
        <f>(EO74/EO76)*100</f>
        <v>100</v>
      </c>
      <c r="EP77" s="60">
        <f>(EP74/EP76)*100</f>
        <v>100</v>
      </c>
      <c r="EQ77" s="60"/>
      <c r="ER77" s="60"/>
      <c r="ES77" s="60"/>
      <c r="ET77" s="60"/>
      <c r="EU77" s="60"/>
      <c r="EV77" s="60"/>
      <c r="EW77" s="60"/>
      <c r="EX77" s="60"/>
      <c r="EY77" s="60"/>
      <c r="EZ77" s="60"/>
      <c r="FA77" s="60"/>
      <c r="FB77" s="60"/>
      <c r="FC77" s="60"/>
      <c r="FD77" s="60"/>
      <c r="FE77" s="60"/>
      <c r="FF77" s="60">
        <f>(FF74/FF76)*100</f>
        <v>52.93838682073703</v>
      </c>
      <c r="FG77" s="60">
        <f>(FG74/FG76)*100</f>
        <v>54.485147397484312</v>
      </c>
      <c r="FH77" s="60">
        <f>(FH74/FH76)*100</f>
        <v>54.485147397484312</v>
      </c>
      <c r="FI77" s="60">
        <f>(FI74/FI76)*100</f>
        <v>54.485147397484312</v>
      </c>
      <c r="FJ77" s="60">
        <f>(FJ74/FJ76)*100</f>
        <v>54.485147397484312</v>
      </c>
      <c r="FK77" s="60"/>
      <c r="FL77" s="60"/>
      <c r="FM77" s="60"/>
      <c r="FN77" s="60"/>
      <c r="FO77" s="60"/>
      <c r="FP77" s="60"/>
      <c r="FQ77" s="60"/>
      <c r="FR77" s="60">
        <f>(FR74/FR76)*100</f>
        <v>60.632368924069425</v>
      </c>
      <c r="FS77" s="60">
        <f>(FS74/FS76)*100</f>
        <v>56.384121694064213</v>
      </c>
      <c r="FT77" s="60">
        <f>(FT74/FT76)*100</f>
        <v>56.384121694064213</v>
      </c>
      <c r="FU77" s="60">
        <f>(FU74/FU76)*100</f>
        <v>56.384121694064213</v>
      </c>
      <c r="FV77" s="60">
        <f>(FV74/FV76)*100</f>
        <v>56.384121694064213</v>
      </c>
      <c r="FW77" s="60"/>
      <c r="FX77" s="60"/>
      <c r="FY77" s="60"/>
      <c r="FZ77" s="60"/>
      <c r="GA77" s="60"/>
      <c r="GB77" s="60"/>
      <c r="GC77" s="60"/>
      <c r="GD77" s="60"/>
      <c r="GE77" s="60"/>
      <c r="GF77" s="60"/>
      <c r="GG77" s="60"/>
      <c r="GH77" s="60"/>
      <c r="GI77" s="60"/>
      <c r="GJ77" s="60"/>
      <c r="GK77" s="60"/>
      <c r="GL77" s="60"/>
      <c r="GM77" s="60"/>
      <c r="GN77" s="60"/>
      <c r="GO77" s="60"/>
      <c r="GP77" s="60"/>
      <c r="GQ77" s="60"/>
      <c r="GR77" s="60"/>
      <c r="GS77" s="60"/>
      <c r="GT77" s="60"/>
      <c r="GU77" s="60">
        <f>(GU74/GU76)*100</f>
        <v>85.077538880179944</v>
      </c>
      <c r="GV77" s="60">
        <f>(GV74/GV76)*100</f>
        <v>85.850327228344256</v>
      </c>
      <c r="GW77" s="60">
        <f>(GW74/GW76)*100</f>
        <v>85.850327228344256</v>
      </c>
      <c r="GX77" s="60">
        <f>(GX74/GX76)*100</f>
        <v>85.850327228344256</v>
      </c>
      <c r="GY77" s="60">
        <f>(GY74/GY76)*100</f>
        <v>85.850327228344256</v>
      </c>
      <c r="GZ77" s="60"/>
      <c r="HA77" s="60"/>
      <c r="HB77" s="60"/>
      <c r="HC77" s="60"/>
      <c r="HD77" s="60"/>
      <c r="HE77" s="60"/>
      <c r="HF77" s="60"/>
      <c r="HG77" s="60">
        <f>(HG74/HG76)*100</f>
        <v>40.333733570816037</v>
      </c>
      <c r="HH77" s="63">
        <f>(HH74/HH76)*100</f>
        <v>50</v>
      </c>
      <c r="HI77" s="63">
        <f>(HI74/HI76)*100</f>
        <v>50</v>
      </c>
      <c r="HJ77" s="63">
        <f>(HJ74/HJ76)*100</f>
        <v>50</v>
      </c>
      <c r="HK77" s="63">
        <f>(HK74/HK76)*100</f>
        <v>50</v>
      </c>
      <c r="HL77" s="60"/>
      <c r="HM77" s="60"/>
      <c r="HN77" s="60"/>
      <c r="HO77" s="60"/>
      <c r="HP77" s="60"/>
      <c r="HQ77" s="60"/>
      <c r="HR77" s="60"/>
      <c r="HS77" s="60">
        <f>(HS74/HS76)*100</f>
        <v>16.857117531663775</v>
      </c>
      <c r="HT77" s="60">
        <f>(HT74/HT76)*100</f>
        <v>23.539011102997208</v>
      </c>
      <c r="HU77" s="60">
        <f>(HU74/HU76)*100</f>
        <v>23.539011102997208</v>
      </c>
      <c r="HV77" s="60">
        <f>(HV74/HV76)*100</f>
        <v>23.539011102997208</v>
      </c>
      <c r="HW77" s="60">
        <f>(HW74/HW76)*100</f>
        <v>23.539011102997208</v>
      </c>
      <c r="HX77" s="60"/>
      <c r="HY77" s="60"/>
      <c r="HZ77" s="60"/>
      <c r="IA77" s="60"/>
      <c r="IB77" s="60"/>
      <c r="IC77" s="60"/>
      <c r="ID77" s="60"/>
      <c r="IE77" s="60">
        <f>(IE74/IE76)*100</f>
        <v>10.188870504892238</v>
      </c>
      <c r="IF77" s="60">
        <f>(IF74/IF76)*100</f>
        <v>14.694735793726361</v>
      </c>
      <c r="IG77" s="60">
        <f>(IG74/IG76)*100</f>
        <v>14.694735793726361</v>
      </c>
      <c r="IH77" s="60">
        <f>(IH74/IH76)*100</f>
        <v>14.694735793726361</v>
      </c>
      <c r="II77" s="60">
        <f>(II74/II76)*100</f>
        <v>14.694735793726361</v>
      </c>
      <c r="IJ77" s="60"/>
      <c r="IK77" s="60"/>
      <c r="IL77" s="60"/>
      <c r="IM77" s="60"/>
      <c r="IN77" s="60"/>
      <c r="IO77" s="60"/>
      <c r="IP77" s="60"/>
      <c r="IQ77" s="60">
        <f>(IQ74/IQ76)*100</f>
        <v>12.660673449001179</v>
      </c>
      <c r="IR77" s="60">
        <f>(IR74/IR76)*100</f>
        <v>18.040083419625894</v>
      </c>
      <c r="IS77" s="60">
        <f>(IS74/IS76)*100</f>
        <v>18.040083419625894</v>
      </c>
      <c r="IT77" s="60">
        <f>(IT74/IT76)*100</f>
        <v>18.040083419625894</v>
      </c>
      <c r="IU77" s="60">
        <f>(IU74/IU76)*100</f>
        <v>18.040083419625894</v>
      </c>
      <c r="IV77" s="60"/>
      <c r="IW77" s="60"/>
      <c r="IX77" s="60"/>
      <c r="IY77" s="60"/>
      <c r="IZ77" s="60"/>
      <c r="JA77" s="60"/>
      <c r="JB77" s="60"/>
      <c r="JC77" s="60">
        <f>(JC74/JC76)*100</f>
        <v>12.500797222077024</v>
      </c>
      <c r="JD77" s="60">
        <f>(JD74/JD76)*100</f>
        <v>17.826141835869834</v>
      </c>
      <c r="JE77" s="60">
        <f>(JE74/JE76)*100</f>
        <v>17.826141835869834</v>
      </c>
      <c r="JF77" s="60" t="e">
        <f>(JF74/JF76)*100</f>
        <v>#VALUE!</v>
      </c>
      <c r="JG77" s="60" t="e">
        <f>(JG74/JG76)*100</f>
        <v>#VALUE!</v>
      </c>
      <c r="JH77" s="60"/>
      <c r="JI77" s="60"/>
      <c r="JJ77" s="60"/>
      <c r="JK77" s="60"/>
      <c r="JL77" s="60"/>
      <c r="JM77" s="60"/>
      <c r="JN77" s="60"/>
      <c r="JO77" s="60">
        <f>(JO74/JO76)*100</f>
        <v>12.72835141540854</v>
      </c>
      <c r="JP77" s="60">
        <f>(JP74/JP76)*100</f>
        <v>18.130547826257068</v>
      </c>
      <c r="JQ77" s="60">
        <f>(JQ74/JQ76)*100</f>
        <v>18.130547826257068</v>
      </c>
      <c r="JR77" s="60">
        <f>(JR74/JR76)*100</f>
        <v>18.130547826257068</v>
      </c>
      <c r="JS77" s="60">
        <f>(JS74/JS76)*100</f>
        <v>18.130547826257068</v>
      </c>
      <c r="JT77" s="60"/>
      <c r="JU77" s="60"/>
      <c r="JV77" s="60"/>
      <c r="JW77" s="60"/>
    </row>
    <row r="78" spans="1:283" s="61" customFormat="1" x14ac:dyDescent="0.2">
      <c r="A78" s="58"/>
      <c r="B78" s="58"/>
      <c r="C78" s="58"/>
      <c r="D78" s="62" t="s">
        <v>180</v>
      </c>
      <c r="E78" s="58"/>
      <c r="F78" s="58"/>
      <c r="G78" s="59"/>
      <c r="H78" s="60"/>
      <c r="I78" s="60"/>
      <c r="J78" s="60"/>
      <c r="L78" s="60"/>
      <c r="M78" s="60"/>
      <c r="N78" s="60"/>
      <c r="O78" s="60"/>
      <c r="P78" s="60"/>
      <c r="R78" s="60"/>
      <c r="S78" s="60"/>
      <c r="T78" s="60"/>
      <c r="U78" s="60"/>
      <c r="V78" s="60"/>
      <c r="W78" s="60"/>
      <c r="X78" s="60"/>
      <c r="Z78" s="60"/>
      <c r="AA78" s="60"/>
      <c r="AB78" s="60"/>
      <c r="AC78" s="60"/>
      <c r="AD78" s="60"/>
      <c r="AE78" s="60"/>
      <c r="AF78" s="60"/>
      <c r="AH78" s="60"/>
      <c r="AI78" s="60"/>
      <c r="AJ78" s="60"/>
      <c r="AK78" s="60"/>
      <c r="AL78" s="60"/>
      <c r="AM78" s="60"/>
      <c r="AN78" s="60"/>
      <c r="AP78" s="60"/>
      <c r="AQ78" s="60"/>
      <c r="AR78" s="60"/>
      <c r="AS78" s="60"/>
      <c r="AT78" s="60"/>
      <c r="AU78" s="60"/>
      <c r="AV78" s="60"/>
      <c r="AX78" s="60"/>
      <c r="AY78" s="60"/>
      <c r="AZ78" s="60"/>
      <c r="BA78" s="60"/>
      <c r="BB78" s="60"/>
      <c r="BC78" s="60"/>
      <c r="BD78" s="60"/>
      <c r="BE78" s="60"/>
      <c r="BF78" s="60">
        <f>(BF75/BF76)*100</f>
        <v>10.032950263413692</v>
      </c>
      <c r="BG78" s="60">
        <f>(BG75/BG76)*100</f>
        <v>9.6546126329543238</v>
      </c>
      <c r="BH78" s="60">
        <f>(BH75/BH76)*100</f>
        <v>9.6546126329543238</v>
      </c>
      <c r="BI78" s="60" t="e">
        <f>(BI75/BI76)*100</f>
        <v>#VALUE!</v>
      </c>
      <c r="BJ78" s="60" t="e">
        <f>(BJ75/BJ76)*100</f>
        <v>#VALUE!</v>
      </c>
      <c r="BK78" s="60"/>
      <c r="BL78" s="60"/>
      <c r="BM78" s="60"/>
      <c r="BN78" s="60"/>
      <c r="BO78" s="60"/>
      <c r="BP78" s="60"/>
      <c r="BQ78" s="60"/>
      <c r="BR78" s="60">
        <f>(BR75/BR76)*100</f>
        <v>7.6098799255005387</v>
      </c>
      <c r="BS78" s="60">
        <f>(BS75/BS76)*100</f>
        <v>7.3154852978534608</v>
      </c>
      <c r="BT78" s="60">
        <f>(BT75/BT76)*100</f>
        <v>7.3154852978534608</v>
      </c>
      <c r="BU78" s="60">
        <f>(BU75/BU76)*100</f>
        <v>7.3154852978534608</v>
      </c>
      <c r="BV78" s="60">
        <f>(BV75/BV76)*100</f>
        <v>7.3154852978534608</v>
      </c>
      <c r="BW78" s="60"/>
      <c r="BX78" s="60"/>
      <c r="BY78" s="60"/>
      <c r="BZ78" s="60"/>
      <c r="CA78" s="60"/>
      <c r="CB78" s="60"/>
      <c r="CC78" s="60"/>
      <c r="CD78" s="60">
        <f>(CD75/CD76)*100</f>
        <v>6.1395327173496144</v>
      </c>
      <c r="CE78" s="60">
        <f>(CE75/CE76)*100</f>
        <v>5.8983882646466936</v>
      </c>
      <c r="CF78" s="60">
        <f>(CF75/CF76)*100</f>
        <v>5.8983882646466936</v>
      </c>
      <c r="CG78" s="60" t="e">
        <f>(CG75/CG76)*100</f>
        <v>#VALUE!</v>
      </c>
      <c r="CH78" s="60" t="e">
        <f>(CH75/CH76)*100</f>
        <v>#VALUE!</v>
      </c>
      <c r="CI78" s="60"/>
      <c r="CJ78" s="60"/>
      <c r="CK78" s="60"/>
      <c r="CL78" s="60"/>
      <c r="CM78" s="60"/>
      <c r="CN78" s="60"/>
      <c r="CO78" s="60"/>
      <c r="CP78" s="60">
        <f>(CP75/CP76)*100</f>
        <v>0</v>
      </c>
      <c r="CQ78" s="60">
        <f>(CQ75/CQ76)*100</f>
        <v>0</v>
      </c>
      <c r="CR78" s="60" t="e">
        <f>(CR75/CR76)*100</f>
        <v>#VALUE!</v>
      </c>
      <c r="CS78" s="60" t="e">
        <f>(CS75/CS76)*100</f>
        <v>#VALUE!</v>
      </c>
      <c r="CT78" s="60" t="e">
        <f>(CT75/CT76)*100</f>
        <v>#VALUE!</v>
      </c>
      <c r="CU78" s="60"/>
      <c r="CV78" s="60"/>
      <c r="CW78" s="60"/>
      <c r="CX78" s="60"/>
      <c r="CY78" s="60"/>
      <c r="CZ78" s="60"/>
      <c r="DA78" s="60"/>
      <c r="DB78" s="60">
        <f>(DB75/DB76)*100</f>
        <v>0</v>
      </c>
      <c r="DC78" s="60">
        <f>(DC75/DC76)*100</f>
        <v>0</v>
      </c>
      <c r="DD78" s="60" t="e">
        <f>(DD75/DD76)*100</f>
        <v>#VALUE!</v>
      </c>
      <c r="DE78" s="60" t="e">
        <f>(DE75/DE76)*100</f>
        <v>#VALUE!</v>
      </c>
      <c r="DF78" s="60" t="e">
        <f>(DF75/DF76)*100</f>
        <v>#VALUE!</v>
      </c>
      <c r="DG78" s="60"/>
      <c r="DH78" s="60"/>
      <c r="DI78" s="60"/>
      <c r="DJ78" s="60"/>
      <c r="DK78" s="60"/>
      <c r="DL78" s="60"/>
      <c r="DM78" s="60"/>
      <c r="DN78" s="60">
        <f>(DN75/DN76)*100</f>
        <v>9.1813046286022004</v>
      </c>
      <c r="DO78" s="60">
        <f>(DO75/DO76)*100</f>
        <v>10.749601379394697</v>
      </c>
      <c r="DP78" s="60">
        <f>(DP75/DP76)*100</f>
        <v>10.749601379394697</v>
      </c>
      <c r="DQ78" s="60" t="e">
        <f>(DQ75/DQ76)*100</f>
        <v>#VALUE!</v>
      </c>
      <c r="DR78" s="60" t="e">
        <f>(DR75/DR76)*100</f>
        <v>#VALUE!</v>
      </c>
      <c r="DS78" s="60"/>
      <c r="DT78" s="60"/>
      <c r="DU78" s="60"/>
      <c r="DV78" s="60"/>
      <c r="DW78" s="60"/>
      <c r="DX78" s="60"/>
      <c r="DY78" s="60"/>
      <c r="DZ78" s="60">
        <f>(DZ75/DZ76)*100</f>
        <v>6.5778191913431954</v>
      </c>
      <c r="EA78" s="60">
        <f>(EA75/EA76)*100</f>
        <v>7.7393008443364639</v>
      </c>
      <c r="EB78" s="60">
        <f>(EB75/EB76)*100</f>
        <v>7.7393008443364639</v>
      </c>
      <c r="EC78" s="60">
        <f>(EC75/EC76)*100</f>
        <v>7.7393008443364639</v>
      </c>
      <c r="ED78" s="60">
        <f>(ED75/ED76)*100</f>
        <v>7.7393008443364639</v>
      </c>
      <c r="EE78" s="60"/>
      <c r="EF78" s="60"/>
      <c r="EG78" s="60"/>
      <c r="EH78" s="60"/>
      <c r="EI78" s="60"/>
      <c r="EJ78" s="60"/>
      <c r="EK78" s="60"/>
      <c r="EL78" s="60">
        <f>(EL75/EL76)*100</f>
        <v>29.536776573957969</v>
      </c>
      <c r="EM78" s="60">
        <f>(EM75/EM76)*100</f>
        <v>33.306917378962048</v>
      </c>
      <c r="EN78" s="60">
        <f>(EN75/EN76)*100</f>
        <v>33.306917378962048</v>
      </c>
      <c r="EO78" s="60" t="e">
        <f>(EO75/EO76)*100</f>
        <v>#VALUE!</v>
      </c>
      <c r="EP78" s="60" t="e">
        <f>(EP75/EP76)*100</f>
        <v>#VALUE!</v>
      </c>
      <c r="EQ78" s="60"/>
      <c r="ER78" s="60"/>
      <c r="ES78" s="60"/>
      <c r="ET78" s="60"/>
      <c r="EU78" s="60"/>
      <c r="EV78" s="60"/>
      <c r="EW78" s="60"/>
      <c r="EX78" s="60"/>
      <c r="EY78" s="60"/>
      <c r="EZ78" s="60"/>
      <c r="FA78" s="60"/>
      <c r="FB78" s="60"/>
      <c r="FC78" s="60"/>
      <c r="FD78" s="60"/>
      <c r="FE78" s="60"/>
      <c r="FF78" s="60">
        <f>(FF75/FF76)*100</f>
        <v>47.061613179262984</v>
      </c>
      <c r="FG78" s="60">
        <f>(FG75/FG76)*100</f>
        <v>45.514852602515681</v>
      </c>
      <c r="FH78" s="60">
        <f>(FH75/FH76)*100</f>
        <v>45.514852602515681</v>
      </c>
      <c r="FI78" s="60">
        <f>(FI75/FI76)*100</f>
        <v>45.514852602515681</v>
      </c>
      <c r="FJ78" s="60">
        <f>(FJ75/FJ76)*100</f>
        <v>45.514852602515681</v>
      </c>
      <c r="FK78" s="60"/>
      <c r="FL78" s="60"/>
      <c r="FM78" s="60"/>
      <c r="FN78" s="60"/>
      <c r="FO78" s="60"/>
      <c r="FP78" s="60"/>
      <c r="FQ78" s="60"/>
      <c r="FR78" s="60">
        <f>(FR75/FR76)*100</f>
        <v>39.367631075930589</v>
      </c>
      <c r="FS78" s="60">
        <f>(FS75/FS76)*100</f>
        <v>43.61587830593578</v>
      </c>
      <c r="FT78" s="60">
        <f>(FT75/FT76)*100</f>
        <v>43.61587830593578</v>
      </c>
      <c r="FU78" s="60">
        <f>(FU75/FU76)*100</f>
        <v>43.61587830593578</v>
      </c>
      <c r="FV78" s="60">
        <f>(FV75/FV76)*100</f>
        <v>43.61587830593578</v>
      </c>
      <c r="FW78" s="60"/>
      <c r="FX78" s="60"/>
      <c r="FY78" s="60"/>
      <c r="FZ78" s="60"/>
      <c r="GA78" s="60"/>
      <c r="GB78" s="60"/>
      <c r="GC78" s="60"/>
      <c r="GD78" s="60"/>
      <c r="GE78" s="60"/>
      <c r="GF78" s="60"/>
      <c r="GG78" s="60"/>
      <c r="GH78" s="60"/>
      <c r="GI78" s="60"/>
      <c r="GJ78" s="60"/>
      <c r="GK78" s="60"/>
      <c r="GL78" s="60"/>
      <c r="GM78" s="60"/>
      <c r="GN78" s="60"/>
      <c r="GO78" s="60"/>
      <c r="GP78" s="60"/>
      <c r="GQ78" s="60"/>
      <c r="GR78" s="60"/>
      <c r="GS78" s="60"/>
      <c r="GT78" s="60"/>
      <c r="GU78" s="60">
        <f>(GU75/GU76)*100</f>
        <v>14.922461119820046</v>
      </c>
      <c r="GV78" s="60">
        <f>(GV75/GV76)*100</f>
        <v>14.14967277165575</v>
      </c>
      <c r="GW78" s="60">
        <f>(GW75/GW76)*100</f>
        <v>14.14967277165575</v>
      </c>
      <c r="GX78" s="60">
        <f>(GX75/GX76)*100</f>
        <v>14.14967277165575</v>
      </c>
      <c r="GY78" s="60">
        <f>(GY75/GY76)*100</f>
        <v>14.14967277165575</v>
      </c>
      <c r="GZ78" s="60"/>
      <c r="HA78" s="60"/>
      <c r="HB78" s="60"/>
      <c r="HC78" s="60"/>
      <c r="HD78" s="60"/>
      <c r="HE78" s="60"/>
      <c r="HF78" s="60"/>
      <c r="HG78" s="60">
        <f>(HG75/HG76)*100</f>
        <v>59.666266429183956</v>
      </c>
      <c r="HH78" s="63">
        <f>(HH75/HH76)*100</f>
        <v>50</v>
      </c>
      <c r="HI78" s="63">
        <f>(HI75/HI76)*100</f>
        <v>50</v>
      </c>
      <c r="HJ78" s="63">
        <f>(HJ75/HJ76)*100</f>
        <v>50</v>
      </c>
      <c r="HK78" s="63">
        <f>(HK75/HK76)*100</f>
        <v>50</v>
      </c>
      <c r="HL78" s="60"/>
      <c r="HM78" s="60"/>
      <c r="HN78" s="60"/>
      <c r="HO78" s="60"/>
      <c r="HP78" s="60"/>
      <c r="HQ78" s="60"/>
      <c r="HR78" s="60"/>
      <c r="HS78" s="60">
        <f>(HS75/HS76)*100</f>
        <v>83.142882468336225</v>
      </c>
      <c r="HT78" s="60">
        <f>(HT75/HT76)*100</f>
        <v>76.460988897002792</v>
      </c>
      <c r="HU78" s="60">
        <f>(HU75/HU76)*100</f>
        <v>76.460988897002792</v>
      </c>
      <c r="HV78" s="60">
        <f>(HV75/HV76)*100</f>
        <v>76.460988897002792</v>
      </c>
      <c r="HW78" s="60">
        <f>(HW75/HW76)*100</f>
        <v>76.460988897002792</v>
      </c>
      <c r="HX78" s="60"/>
      <c r="HY78" s="60"/>
      <c r="HZ78" s="60"/>
      <c r="IA78" s="60"/>
      <c r="IB78" s="60"/>
      <c r="IC78" s="60"/>
      <c r="ID78" s="60"/>
      <c r="IE78" s="60">
        <f>(IE75/IE76)*100</f>
        <v>89.811129495107764</v>
      </c>
      <c r="IF78" s="60">
        <f>(IF75/IF76)*100</f>
        <v>85.305264206273648</v>
      </c>
      <c r="IG78" s="60">
        <f>(IG75/IG76)*100</f>
        <v>85.305264206273648</v>
      </c>
      <c r="IH78" s="60">
        <f>(IH75/IH76)*100</f>
        <v>85.305264206273648</v>
      </c>
      <c r="II78" s="60">
        <f>(II75/II76)*100</f>
        <v>85.305264206273648</v>
      </c>
      <c r="IJ78" s="60"/>
      <c r="IK78" s="60"/>
      <c r="IL78" s="60"/>
      <c r="IM78" s="60"/>
      <c r="IN78" s="60"/>
      <c r="IO78" s="60"/>
      <c r="IP78" s="60"/>
      <c r="IQ78" s="60">
        <f>(IQ75/IQ76)*100</f>
        <v>87.33932655099882</v>
      </c>
      <c r="IR78" s="60">
        <f>(IR75/IR76)*100</f>
        <v>81.959916580374099</v>
      </c>
      <c r="IS78" s="60">
        <f>(IS75/IS76)*100</f>
        <v>81.959916580374099</v>
      </c>
      <c r="IT78" s="60">
        <f>(IT75/IT76)*100</f>
        <v>81.959916580374099</v>
      </c>
      <c r="IU78" s="60">
        <f>(IU75/IU76)*100</f>
        <v>81.959916580374099</v>
      </c>
      <c r="IV78" s="60"/>
      <c r="IW78" s="60"/>
      <c r="IX78" s="60"/>
      <c r="IY78" s="60"/>
      <c r="IZ78" s="60"/>
      <c r="JA78" s="60"/>
      <c r="JB78" s="60"/>
      <c r="JC78" s="60">
        <f>(JC75/JC76)*100</f>
        <v>87.499202777922974</v>
      </c>
      <c r="JD78" s="60">
        <f>(JD75/JD76)*100</f>
        <v>82.173858164130166</v>
      </c>
      <c r="JE78" s="60">
        <f>(JE75/JE76)*100</f>
        <v>82.173858164130166</v>
      </c>
      <c r="JF78" s="60" t="e">
        <f>(JF75/JF76)*100</f>
        <v>#VALUE!</v>
      </c>
      <c r="JG78" s="60" t="e">
        <f>(JG75/JG76)*100</f>
        <v>#VALUE!</v>
      </c>
      <c r="JH78" s="60"/>
      <c r="JI78" s="60"/>
      <c r="JJ78" s="60"/>
      <c r="JK78" s="60"/>
      <c r="JL78" s="60"/>
      <c r="JM78" s="60"/>
      <c r="JN78" s="60"/>
      <c r="JO78" s="60">
        <f>(JO75/JO76)*100</f>
        <v>87.27164858459146</v>
      </c>
      <c r="JP78" s="60">
        <f>(JP75/JP76)*100</f>
        <v>81.869452173742928</v>
      </c>
      <c r="JQ78" s="60">
        <f>(JQ75/JQ76)*100</f>
        <v>81.869452173742928</v>
      </c>
      <c r="JR78" s="60">
        <f>(JR75/JR76)*100</f>
        <v>81.869452173742928</v>
      </c>
      <c r="JS78" s="60">
        <f>(JS75/JS76)*100</f>
        <v>81.869452173742928</v>
      </c>
      <c r="JT78" s="60"/>
      <c r="JU78" s="60"/>
      <c r="JV78" s="60"/>
      <c r="JW78" s="60"/>
    </row>
    <row r="79" spans="1:283" s="61" customFormat="1" x14ac:dyDescent="0.2">
      <c r="A79" s="58"/>
      <c r="B79" s="58"/>
      <c r="C79" s="58" t="s">
        <v>50</v>
      </c>
      <c r="D79" s="58" t="s">
        <v>6</v>
      </c>
      <c r="E79" s="58" t="s">
        <v>97</v>
      </c>
      <c r="F79" s="58" t="s">
        <v>51</v>
      </c>
      <c r="G79" s="59">
        <v>42564.749305555597</v>
      </c>
      <c r="H79" s="60">
        <v>4.2685000000000004</v>
      </c>
      <c r="I79" s="60">
        <v>54025.489475155002</v>
      </c>
      <c r="J79" s="60">
        <v>1.94765806168124E-2</v>
      </c>
      <c r="K79" s="61">
        <f t="shared" si="1"/>
        <v>2.8345050405005662E-3</v>
      </c>
      <c r="L79" s="60">
        <v>4.9229333333333303</v>
      </c>
      <c r="M79" s="60">
        <v>2773869.3222423</v>
      </c>
      <c r="N79" s="60">
        <v>5.9903666666666702</v>
      </c>
      <c r="O79" s="60">
        <v>831756.40058167302</v>
      </c>
      <c r="P79" s="60">
        <v>0.267262320498239</v>
      </c>
      <c r="Q79" s="61">
        <f t="shared" si="2"/>
        <v>32.948515015525878</v>
      </c>
      <c r="R79" s="60"/>
      <c r="S79" s="60" t="s">
        <v>51</v>
      </c>
      <c r="T79" s="60">
        <v>8.1804666666666694</v>
      </c>
      <c r="U79" s="60">
        <v>3112134.9205944398</v>
      </c>
      <c r="V79" s="60">
        <v>8.23705</v>
      </c>
      <c r="W79" s="60">
        <v>1025270.22610923</v>
      </c>
      <c r="X79" s="60">
        <v>0.32944273055918599</v>
      </c>
      <c r="Y79" s="61">
        <f t="shared" si="3"/>
        <v>32.941065837856392</v>
      </c>
      <c r="Z79" s="60"/>
      <c r="AA79" s="60" t="s">
        <v>51</v>
      </c>
      <c r="AB79" s="60">
        <v>8.1804666666666694</v>
      </c>
      <c r="AC79" s="60">
        <v>3112134.9205944398</v>
      </c>
      <c r="AD79" s="60">
        <v>9.6820500000000003</v>
      </c>
      <c r="AE79" s="60">
        <v>1031639.20771232</v>
      </c>
      <c r="AF79" s="60">
        <v>0.33148922975205303</v>
      </c>
      <c r="AG79" s="61">
        <f t="shared" si="4"/>
        <v>32.934934027603937</v>
      </c>
      <c r="AH79" s="60"/>
      <c r="AI79" s="60" t="s">
        <v>51</v>
      </c>
      <c r="AJ79" s="60">
        <v>8.1804666666666694</v>
      </c>
      <c r="AK79" s="60">
        <v>3112134.9205944398</v>
      </c>
      <c r="AL79" s="60">
        <v>11.3763166666667</v>
      </c>
      <c r="AM79" s="60">
        <v>3585863.3552115299</v>
      </c>
      <c r="AN79" s="60">
        <v>0.99395574393305497</v>
      </c>
      <c r="AO79" s="61">
        <f t="shared" si="5"/>
        <v>99.920763424046413</v>
      </c>
      <c r="AP79" s="60"/>
      <c r="AQ79" s="60" t="s">
        <v>51</v>
      </c>
      <c r="AR79" s="60">
        <v>11.3763166666667</v>
      </c>
      <c r="AS79" s="60">
        <v>3607669.0306374901</v>
      </c>
      <c r="AT79" s="60">
        <v>9.8933166666666708</v>
      </c>
      <c r="AU79" s="60">
        <v>856352.29407172604</v>
      </c>
      <c r="AV79" s="60">
        <v>0.23736997124716999</v>
      </c>
      <c r="AW79" s="61">
        <f t="shared" si="6"/>
        <v>24.158572814303941</v>
      </c>
      <c r="AX79" s="60"/>
      <c r="AY79" s="60"/>
      <c r="AZ79" s="60" t="s">
        <v>51</v>
      </c>
      <c r="BA79" s="60">
        <v>11.3763166666667</v>
      </c>
      <c r="BB79" s="60">
        <v>3607669.0306374901</v>
      </c>
      <c r="BC79" s="60">
        <v>4.9420000000000002</v>
      </c>
      <c r="BD79" s="60">
        <v>123051.78060189</v>
      </c>
      <c r="BE79" s="60">
        <v>4.4361058978228701E-2</v>
      </c>
      <c r="BF79" s="60">
        <v>57.463580987016798</v>
      </c>
      <c r="BG79" s="60">
        <f t="shared" si="7"/>
        <v>174.40416043011049</v>
      </c>
      <c r="BH79" s="60">
        <f t="shared" si="8"/>
        <v>174.40416043011049</v>
      </c>
      <c r="BI79" s="60" t="str">
        <f>IF(BH79&lt;184.86,"&lt;LOQ",IF(BH79&lt;58.1085,"&lt;MDL",BH79))</f>
        <v>&lt;LOQ</v>
      </c>
      <c r="BJ79" s="60" t="str">
        <f>IF(BI79="&lt;MDL","&lt;MDL",IF(BI79="&lt;LOQ","&lt;LOQ",(BI79*0.25)))</f>
        <v>&lt;LOQ</v>
      </c>
      <c r="BK79" s="60"/>
      <c r="BL79" s="60" t="s">
        <v>51</v>
      </c>
      <c r="BM79" s="60">
        <v>4.9229333333333303</v>
      </c>
      <c r="BN79" s="60">
        <v>2773869.3222423</v>
      </c>
      <c r="BO79" s="60">
        <v>5.6218500000000002</v>
      </c>
      <c r="BP79" s="60">
        <v>88229.151894587194</v>
      </c>
      <c r="BQ79" s="60">
        <v>3.1807248880515303E-2</v>
      </c>
      <c r="BR79" s="60">
        <v>57.352941026982997</v>
      </c>
      <c r="BS79" s="60">
        <f t="shared" si="9"/>
        <v>174.06836393068809</v>
      </c>
      <c r="BT79" s="60">
        <f t="shared" si="10"/>
        <v>174.06836393068809</v>
      </c>
      <c r="BU79" s="60">
        <f>IF(BT79&lt;16.03,"&lt;LOQ",IF(BT79&lt;5.038,"&lt;MDL",BT79))</f>
        <v>174.06836393068809</v>
      </c>
      <c r="BV79" s="60">
        <f>IF(BU79="&lt;MDL","&lt;MDL",IF(BU79="&lt;LOQ","&lt;LOQ",(BU79*0.25)))</f>
        <v>43.517090982672023</v>
      </c>
      <c r="BW79" s="60"/>
      <c r="BX79" s="60" t="s">
        <v>51</v>
      </c>
      <c r="BY79" s="60">
        <v>4.9229333333333303</v>
      </c>
      <c r="BZ79" s="60">
        <v>2773869.3222423</v>
      </c>
      <c r="CA79" s="60">
        <v>5.7171500000000002</v>
      </c>
      <c r="CB79" s="60">
        <v>38431.6464435136</v>
      </c>
      <c r="CC79" s="60">
        <v>1.38548871554074E-2</v>
      </c>
      <c r="CD79" s="60">
        <v>28.4754487468105</v>
      </c>
      <c r="CE79" s="60">
        <f t="shared" si="11"/>
        <v>86.424073234840492</v>
      </c>
      <c r="CF79" s="60">
        <f t="shared" si="12"/>
        <v>86.424073234840492</v>
      </c>
      <c r="CG79" s="60" t="str">
        <f>IF(CF79&lt;265.875,"&lt;LOQ",IF(CF79&lt;83.56,"&lt;MDL",CF79))</f>
        <v>&lt;LOQ</v>
      </c>
      <c r="CH79" s="60" t="str">
        <f>IF(CG79="&lt;MDL","&lt;MDL",IF(CG79="&lt;LOQ","&lt;LOQ",(CG79*0.25)))</f>
        <v>&lt;LOQ</v>
      </c>
      <c r="CI79" s="60"/>
      <c r="CJ79" s="60" t="s">
        <v>51</v>
      </c>
      <c r="CK79" s="60">
        <v>4.9229333333333303</v>
      </c>
      <c r="CL79" s="60">
        <v>2773869.3222423</v>
      </c>
      <c r="CM79" s="60">
        <v>6.5304333333333302</v>
      </c>
      <c r="CN79" s="60">
        <v>14995.8594346957</v>
      </c>
      <c r="CO79" s="60">
        <v>8.6250674427642803E-3</v>
      </c>
      <c r="CP79" s="60">
        <v>6.3667326348111901</v>
      </c>
      <c r="CQ79" s="60">
        <f t="shared" si="13"/>
        <v>19.323276426300492</v>
      </c>
      <c r="CR79" s="60">
        <f t="shared" si="14"/>
        <v>19.323276426300492</v>
      </c>
      <c r="CS79" s="60">
        <f>IF(CR79&lt;11.93,"&lt;LOQ",IF(CR79&lt;3.75,"&lt;MDL",CR79))</f>
        <v>19.323276426300492</v>
      </c>
      <c r="CT79" s="60">
        <f>IF(CS79="&lt;MDL","&lt;MDL",IF(CS79="&lt;LOQ","&lt;LOQ",(CS79*0.25)))</f>
        <v>4.8308191065751229</v>
      </c>
      <c r="CU79" s="60"/>
      <c r="CV79" s="60" t="s">
        <v>51</v>
      </c>
      <c r="CW79" s="60">
        <v>6.6702166666666702</v>
      </c>
      <c r="CX79" s="60">
        <v>1738636.7740551401</v>
      </c>
      <c r="CY79" s="60">
        <v>6.7019833333333301</v>
      </c>
      <c r="CZ79" s="60">
        <v>57174.0619356444</v>
      </c>
      <c r="DA79" s="60">
        <v>3.2884420017352603E-2</v>
      </c>
      <c r="DB79" s="60">
        <v>36.881449203205499</v>
      </c>
      <c r="DC79" s="60">
        <f t="shared" si="15"/>
        <v>111.93660529412739</v>
      </c>
      <c r="DD79" s="60">
        <f t="shared" si="16"/>
        <v>111.93660529412739</v>
      </c>
      <c r="DE79" s="60" t="str">
        <f>IF(DD79&lt;125.128,"&lt;LOQ",IF(DD79&lt;7.897,"&lt;MDL",DD79))</f>
        <v>&lt;LOQ</v>
      </c>
      <c r="DF79" s="60" t="str">
        <f>IF(DE79="&lt;MDL","&lt;MDL",IF(DE79="&lt;LOQ","&lt;LOQ",(DE79*0.25)))</f>
        <v>&lt;LOQ</v>
      </c>
      <c r="DG79" s="60"/>
      <c r="DH79" s="60" t="s">
        <v>51</v>
      </c>
      <c r="DI79" s="60">
        <v>6.6702166666666702</v>
      </c>
      <c r="DJ79" s="60">
        <v>1738636.7740551401</v>
      </c>
      <c r="DK79" s="60">
        <v>7.2293333333333303</v>
      </c>
      <c r="DL79" s="60">
        <v>88325.531691419703</v>
      </c>
      <c r="DM79" s="60">
        <v>5.0801601006869299E-2</v>
      </c>
      <c r="DN79" s="60">
        <v>46.457282923442797</v>
      </c>
      <c r="DO79" s="60">
        <f t="shared" si="17"/>
        <v>141.03151109959944</v>
      </c>
      <c r="DP79" s="60">
        <f t="shared" si="18"/>
        <v>141.03151109959944</v>
      </c>
      <c r="DQ79" s="60">
        <f>IF(DP79&lt;59.59,"&lt;LOQ",IF(DP79&lt;18.73,"&lt;MDL",DP79))</f>
        <v>141.03151109959944</v>
      </c>
      <c r="DR79" s="60">
        <f>IF(DQ79="&lt;MDL","&lt;MDL",IF(DQ79="&lt;LOQ","&lt;LOQ",(DQ79*0.25)))</f>
        <v>35.25787777489986</v>
      </c>
      <c r="DS79" s="60"/>
      <c r="DT79" s="60" t="s">
        <v>51</v>
      </c>
      <c r="DU79" s="60">
        <v>6.6702166666666702</v>
      </c>
      <c r="DV79" s="60">
        <v>1738636.7740551401</v>
      </c>
      <c r="DW79" s="60">
        <v>8.2030999999999992</v>
      </c>
      <c r="DX79" s="60">
        <v>491597.70990060898</v>
      </c>
      <c r="DY79" s="60">
        <v>0.15796156736248099</v>
      </c>
      <c r="DZ79" s="60">
        <v>179.928410719081</v>
      </c>
      <c r="EA79" s="60">
        <f t="shared" si="19"/>
        <v>546.21308127894406</v>
      </c>
      <c r="EB79" s="60">
        <f t="shared" si="20"/>
        <v>546.21308127894406</v>
      </c>
      <c r="EC79" s="60">
        <f>IF(EB79&lt;16.09,"&lt;LOQ",IF(EB79&lt;5.06,"&lt;MDL",EB79))</f>
        <v>546.21308127894406</v>
      </c>
      <c r="ED79" s="60">
        <f>IF(EC79="&lt;MDL","&lt;MDL",IF(EC79="&lt;LOQ","&lt;LOQ",(EC79*0.25)))</f>
        <v>136.55327031973601</v>
      </c>
      <c r="EE79" s="60"/>
      <c r="EF79" s="60" t="s">
        <v>51</v>
      </c>
      <c r="EG79" s="60">
        <v>8.1804666666666694</v>
      </c>
      <c r="EH79" s="60">
        <v>3112134.9205944398</v>
      </c>
      <c r="EI79" s="60">
        <v>8.2559166666666695</v>
      </c>
      <c r="EJ79" s="60">
        <v>16805.246833504301</v>
      </c>
      <c r="EK79" s="60">
        <v>5.3999094712430902E-3</v>
      </c>
      <c r="EL79" s="60">
        <v>6.89521700525043</v>
      </c>
      <c r="EM79" s="60">
        <f t="shared" si="21"/>
        <v>20.93197906585748</v>
      </c>
      <c r="EN79" s="60">
        <f t="shared" si="22"/>
        <v>20.93197906585748</v>
      </c>
      <c r="EO79" s="60" t="str">
        <f>IF(EN79&lt;56.77,"&lt;LOQ",IF(EN79&lt;17.84,"&lt;MDL",EN79))</f>
        <v>&lt;LOQ</v>
      </c>
      <c r="EP79" s="60" t="str">
        <f>IF(EO79="&lt;MDL","&lt;MDL",IF(EO79="&lt;LOQ","&lt;LOQ",(EO79*0.25)))</f>
        <v>&lt;LOQ</v>
      </c>
      <c r="EQ79" s="60"/>
      <c r="ER79" s="60" t="s">
        <v>51</v>
      </c>
      <c r="ES79" s="60">
        <v>8.1804666666666694</v>
      </c>
      <c r="ET79" s="60">
        <v>3112134.9205944398</v>
      </c>
      <c r="EU79" s="60">
        <v>8.7728000000000002</v>
      </c>
      <c r="EV79" s="60">
        <v>60947.517252825899</v>
      </c>
      <c r="EW79" s="60">
        <v>1.9583828724618502E-2</v>
      </c>
      <c r="EX79" s="60">
        <v>0</v>
      </c>
      <c r="EY79" s="60">
        <v>0</v>
      </c>
      <c r="EZ79" s="60" t="s">
        <v>51</v>
      </c>
      <c r="FA79" s="60">
        <v>8.1804666666666694</v>
      </c>
      <c r="FB79" s="60">
        <v>3112134.9205944398</v>
      </c>
      <c r="FC79" s="60">
        <v>9.4405833333333309</v>
      </c>
      <c r="FD79" s="60">
        <v>133449.42837022201</v>
      </c>
      <c r="FE79" s="60">
        <v>3.6990485334692999E-2</v>
      </c>
      <c r="FF79" s="60">
        <v>46.348707223117998</v>
      </c>
      <c r="FG79" s="60">
        <f t="shared" si="23"/>
        <v>140.72810100142149</v>
      </c>
      <c r="FH79" s="60">
        <f t="shared" si="24"/>
        <v>140.72810100142149</v>
      </c>
      <c r="FI79" s="60">
        <f>IF(FH79&lt;12.39,"&lt;LOQ",IF(FH79&lt;3.9,"&lt;MDL",FH79))</f>
        <v>140.72810100142149</v>
      </c>
      <c r="FJ79" s="60">
        <f>IF(FI79="&lt;MDL","&lt;MDL",IF(FI79="&lt;LOQ","&lt;LOQ",(FI79*0.25)))</f>
        <v>35.182025250355373</v>
      </c>
      <c r="FK79" s="60"/>
      <c r="FL79" s="60" t="s">
        <v>51</v>
      </c>
      <c r="FM79" s="60">
        <v>11.3763166666667</v>
      </c>
      <c r="FN79" s="60">
        <v>3607669.0306374901</v>
      </c>
      <c r="FO79" s="60">
        <v>9.70468333333333</v>
      </c>
      <c r="FP79" s="60">
        <v>147841.87916709299</v>
      </c>
      <c r="FQ79" s="60">
        <v>4.0979889760277999E-2</v>
      </c>
      <c r="FR79" s="60">
        <v>49.161451917320598</v>
      </c>
      <c r="FS79" s="60">
        <f t="shared" si="25"/>
        <v>149.24062311555045</v>
      </c>
      <c r="FT79" s="60">
        <f t="shared" si="26"/>
        <v>149.24062311555045</v>
      </c>
      <c r="FU79" s="60">
        <f>IF(FT79&lt;17.42,"&lt;LOQ",IF(FT79&lt;5.48,"&lt;MDL",FT79))</f>
        <v>149.24062311555045</v>
      </c>
      <c r="FV79" s="60">
        <f>IF(FU79="&lt;MDL","&lt;MDL",IF(FU79="&lt;LOQ","&lt;LOQ",(FU79*0.25)))</f>
        <v>37.310155778887612</v>
      </c>
      <c r="FW79" s="60"/>
      <c r="FX79" s="60" t="s">
        <v>51</v>
      </c>
      <c r="FY79" s="60">
        <v>11.3763166666667</v>
      </c>
      <c r="FZ79" s="60">
        <v>3607669.0306374901</v>
      </c>
      <c r="GA79" s="60">
        <v>9.8933166666666708</v>
      </c>
      <c r="GB79" s="60">
        <v>91872.110960979597</v>
      </c>
      <c r="GC79" s="60">
        <v>2.9520606691252099E-2</v>
      </c>
      <c r="GD79" s="60">
        <v>154327.86386425601</v>
      </c>
      <c r="GE79" s="60">
        <v>154327.86386425601</v>
      </c>
      <c r="GF79" s="60"/>
      <c r="GG79" s="60" t="s">
        <v>51</v>
      </c>
      <c r="GH79" s="60">
        <v>8.1804666666666694</v>
      </c>
      <c r="GI79" s="60">
        <v>3112134.9205944398</v>
      </c>
      <c r="GJ79" s="60" t="s">
        <v>51</v>
      </c>
      <c r="GK79" s="60" t="s">
        <v>51</v>
      </c>
      <c r="GL79" s="60" t="s">
        <v>51</v>
      </c>
      <c r="GM79" s="60" t="s">
        <v>51</v>
      </c>
      <c r="GN79" s="60" t="s">
        <v>51</v>
      </c>
      <c r="GO79" s="60" t="s">
        <v>51</v>
      </c>
      <c r="GP79" s="60">
        <v>8.1804666666666694</v>
      </c>
      <c r="GQ79" s="60">
        <v>3112134.9205944398</v>
      </c>
      <c r="GR79" s="60">
        <v>11.3596166666667</v>
      </c>
      <c r="GS79" s="60">
        <v>30214.627061008101</v>
      </c>
      <c r="GT79" s="60">
        <v>8.3751105781643808E-3</v>
      </c>
      <c r="GU79" s="60">
        <v>8.9699578096913495</v>
      </c>
      <c r="GV79" s="60">
        <f t="shared" si="27"/>
        <v>27.235390246032708</v>
      </c>
      <c r="GW79" s="60">
        <f t="shared" si="28"/>
        <v>27.235390246032708</v>
      </c>
      <c r="GX79" s="60">
        <f>IF(GW79&lt;13.381,"&lt;LOQ",IF(GW79&lt;4.21,"&lt;MDL",GW79))</f>
        <v>27.235390246032708</v>
      </c>
      <c r="GY79" s="60">
        <f>IF(GX79="&lt;MDL","&lt;MDL",IF(GX79="&lt;LOQ","&lt;LOQ",(GX79*0.25)))</f>
        <v>6.8088475615081769</v>
      </c>
      <c r="GZ79" s="60"/>
      <c r="HA79" s="60" t="s">
        <v>51</v>
      </c>
      <c r="HB79" s="60">
        <v>11.3763166666667</v>
      </c>
      <c r="HC79" s="60">
        <v>3607669.0306374901</v>
      </c>
      <c r="HD79" s="60">
        <v>11.41305</v>
      </c>
      <c r="HE79" s="60">
        <v>94047.631259799193</v>
      </c>
      <c r="HF79" s="60">
        <v>2.60688079923952E-2</v>
      </c>
      <c r="HG79" s="60">
        <v>31.576271537776101</v>
      </c>
      <c r="HH79" s="63">
        <v>20.722194376254471</v>
      </c>
      <c r="HI79" s="63">
        <f t="shared" si="30"/>
        <v>20.722194376254471</v>
      </c>
      <c r="HJ79" s="63">
        <f>IF(HI79&lt;19.57,"&lt;LOQ",IF(HI79&lt;6.15,"&lt;MDL",HI79))</f>
        <v>20.722194376254471</v>
      </c>
      <c r="HK79" s="63">
        <f>IF(HJ79="&lt;MDL","&lt;MDL",IF(HJ79="&lt;LOQ","&lt;LOQ",(HJ79*0.25)))</f>
        <v>5.1805485940636178</v>
      </c>
      <c r="HL79" s="60"/>
      <c r="HM79" s="60" t="s">
        <v>51</v>
      </c>
      <c r="HN79" s="60">
        <v>11.3763166666667</v>
      </c>
      <c r="HO79" s="60">
        <v>3607669.0306374901</v>
      </c>
      <c r="HP79" s="60">
        <v>13.2368166666667</v>
      </c>
      <c r="HQ79" s="60">
        <v>124521.190513357</v>
      </c>
      <c r="HR79" s="60">
        <v>3.5357437914609199E-2</v>
      </c>
      <c r="HS79" s="60">
        <v>24.9944170831333</v>
      </c>
      <c r="HT79" s="60">
        <f t="shared" si="31"/>
        <v>103.4598246976513</v>
      </c>
      <c r="HU79" s="60">
        <f t="shared" si="32"/>
        <v>103.4598246976513</v>
      </c>
      <c r="HV79" s="60">
        <f>IF(HU79&lt;26.06,"&lt;LOQ",IF(HU79&lt;8.19,"&lt;MDL",HU79))</f>
        <v>103.4598246976513</v>
      </c>
      <c r="HW79" s="60">
        <f>IF(HV79="&lt;MDL","&lt;MDL",IF(HV79="&lt;LOQ","&lt;LOQ",(HV79*0.25)))</f>
        <v>25.864956174412825</v>
      </c>
      <c r="HX79" s="60"/>
      <c r="HY79" s="60" t="s">
        <v>51</v>
      </c>
      <c r="HZ79" s="60">
        <v>13.928233333333299</v>
      </c>
      <c r="IA79" s="60">
        <v>3521782.0593812498</v>
      </c>
      <c r="IB79" s="60">
        <v>13.821350000000001</v>
      </c>
      <c r="IC79" s="60">
        <v>33386.535138367399</v>
      </c>
      <c r="ID79" s="60">
        <v>9.4800117030050396E-3</v>
      </c>
      <c r="IE79" s="60">
        <v>16.290086843391901</v>
      </c>
      <c r="IF79" s="60">
        <f t="shared" si="33"/>
        <v>67.429839372575756</v>
      </c>
      <c r="IG79" s="60">
        <f t="shared" si="34"/>
        <v>67.429839372575756</v>
      </c>
      <c r="IH79" s="60">
        <f>IF(IG79&lt;18.87,"&lt;LOQ",IF(IG79&lt;5.93,"&lt;MDL",IG79))</f>
        <v>67.429839372575756</v>
      </c>
      <c r="II79" s="60">
        <f>IF(IH79="&lt;MDL","&lt;MDL",IF(IH79="&lt;LOQ","&lt;LOQ",(IH79*0.25)))</f>
        <v>16.857459843143939</v>
      </c>
      <c r="IJ79" s="60"/>
      <c r="IK79" s="60" t="s">
        <v>51</v>
      </c>
      <c r="IL79" s="60">
        <v>13.928233333333299</v>
      </c>
      <c r="IM79" s="60">
        <v>3521782.0593812498</v>
      </c>
      <c r="IN79" s="60">
        <v>15.645099999999999</v>
      </c>
      <c r="IO79" s="60">
        <v>57311.108582763802</v>
      </c>
      <c r="IP79" s="60">
        <v>1.6273326292323999E-2</v>
      </c>
      <c r="IQ79" s="60">
        <v>21.289669513176801</v>
      </c>
      <c r="IR79" s="60">
        <f t="shared" si="35"/>
        <v>88.124698742847485</v>
      </c>
      <c r="IS79" s="60">
        <f t="shared" si="36"/>
        <v>88.124698742847485</v>
      </c>
      <c r="IT79" s="60">
        <f>IF(IS79&lt;22.673,"&lt;LOQ",IF(IS79&lt;7.126,"&lt;MDL",IS79))</f>
        <v>88.124698742847485</v>
      </c>
      <c r="IU79" s="60">
        <f>IF(IT79="&lt;MDL","&lt;MDL",IF(IT79="&lt;LOQ","&lt;LOQ",(IT79*0.25)))</f>
        <v>22.031174685711871</v>
      </c>
      <c r="IV79" s="60"/>
      <c r="IW79" s="60" t="s">
        <v>51</v>
      </c>
      <c r="IX79" s="60">
        <v>13.928233333333299</v>
      </c>
      <c r="IY79" s="60">
        <v>3521782.0593812498</v>
      </c>
      <c r="IZ79" s="60">
        <v>15.6918666666667</v>
      </c>
      <c r="JA79" s="60">
        <v>10146.9305917235</v>
      </c>
      <c r="JB79" s="60">
        <v>2.8811920841877001E-3</v>
      </c>
      <c r="JC79" s="60">
        <v>4.5191484176073402</v>
      </c>
      <c r="JD79" s="60">
        <f t="shared" si="37"/>
        <v>18.706189526773777</v>
      </c>
      <c r="JE79" s="60">
        <f t="shared" si="38"/>
        <v>18.706189526773777</v>
      </c>
      <c r="JF79" s="60" t="str">
        <f>IF(JE79&lt;201.126,"&lt;LOQ",IF(JE79&lt;63.21,"&lt;MDL",JE79))</f>
        <v>&lt;LOQ</v>
      </c>
      <c r="JG79" s="60" t="str">
        <f>IF(JF79="&lt;MDL","&lt;MDL",IF(JF79="&lt;LOQ","&lt;LOQ",(JF79*0.25)))</f>
        <v>&lt;LOQ</v>
      </c>
      <c r="JH79" s="60"/>
      <c r="JI79" s="60" t="s">
        <v>51</v>
      </c>
      <c r="JJ79" s="60">
        <v>13.928233333333299</v>
      </c>
      <c r="JK79" s="60">
        <v>3521782.0593812498</v>
      </c>
      <c r="JL79" s="60">
        <v>16.0593</v>
      </c>
      <c r="JM79" s="60">
        <v>63901.931416784697</v>
      </c>
      <c r="JN79" s="60">
        <v>1.8144771692093799E-2</v>
      </c>
      <c r="JO79" s="60">
        <v>25.5090962143809</v>
      </c>
      <c r="JP79" s="60">
        <f t="shared" si="39"/>
        <v>105.59024496379743</v>
      </c>
      <c r="JQ79" s="60">
        <f t="shared" si="40"/>
        <v>105.59024496379743</v>
      </c>
      <c r="JR79" s="60">
        <f>IF(JQ79&lt;25.511,"&lt;LOQ",IF(JQ79&lt;8.018,"&lt;MDL",JQ79))</f>
        <v>105.59024496379743</v>
      </c>
      <c r="JS79" s="60">
        <f>IF(JR79="&lt;MDL","&lt;MDL",IF(JR79="&lt;LOQ","&lt;LOQ",(JR79*0.25)))</f>
        <v>26.397561240949358</v>
      </c>
      <c r="JT79" s="60"/>
      <c r="JU79" s="60" t="s">
        <v>51</v>
      </c>
      <c r="JV79" s="60">
        <v>13.928233333333299</v>
      </c>
      <c r="JW79" s="60">
        <v>3521782.0593812498</v>
      </c>
    </row>
    <row r="80" spans="1:283" s="61" customFormat="1" x14ac:dyDescent="0.2">
      <c r="A80" s="58"/>
      <c r="B80" s="58"/>
      <c r="C80" s="58" t="s">
        <v>18</v>
      </c>
      <c r="D80" s="58" t="s">
        <v>61</v>
      </c>
      <c r="E80" s="58" t="s">
        <v>97</v>
      </c>
      <c r="F80" s="58" t="s">
        <v>51</v>
      </c>
      <c r="G80" s="59">
        <v>42564.9284722222</v>
      </c>
      <c r="H80" s="60">
        <v>4.2686166666666701</v>
      </c>
      <c r="I80" s="60">
        <v>25086.138221154299</v>
      </c>
      <c r="J80" s="60">
        <v>1.78043268545864E-2</v>
      </c>
      <c r="K80" s="61">
        <f t="shared" si="1"/>
        <v>2.5911352308156978E-3</v>
      </c>
      <c r="L80" s="60">
        <v>4.9294000000000002</v>
      </c>
      <c r="M80" s="60">
        <v>1408991.1079503801</v>
      </c>
      <c r="N80" s="60">
        <v>6.0031833333333298</v>
      </c>
      <c r="O80" s="60">
        <v>180198.35703202701</v>
      </c>
      <c r="P80" s="60">
        <v>9.2827831519146503E-2</v>
      </c>
      <c r="Q80" s="61">
        <f t="shared" si="2"/>
        <v>11.443959608542938</v>
      </c>
      <c r="R80" s="60"/>
      <c r="S80" s="60" t="s">
        <v>51</v>
      </c>
      <c r="T80" s="60">
        <v>8.1881166666666694</v>
      </c>
      <c r="U80" s="60">
        <v>1941210.4546992399</v>
      </c>
      <c r="V80" s="60">
        <v>8.2447166666666707</v>
      </c>
      <c r="W80" s="60">
        <v>331154.48552798299</v>
      </c>
      <c r="X80" s="60">
        <v>0.17059174842497399</v>
      </c>
      <c r="Y80" s="61">
        <f t="shared" si="3"/>
        <v>17.057514083627765</v>
      </c>
      <c r="Z80" s="60"/>
      <c r="AA80" s="60" t="s">
        <v>51</v>
      </c>
      <c r="AB80" s="60">
        <v>8.1881166666666694</v>
      </c>
      <c r="AC80" s="60">
        <v>1941210.4546992399</v>
      </c>
      <c r="AD80" s="60">
        <v>9.6897000000000002</v>
      </c>
      <c r="AE80" s="60">
        <v>327896.228474478</v>
      </c>
      <c r="AF80" s="60">
        <v>0.16891328175196799</v>
      </c>
      <c r="AG80" s="61">
        <f t="shared" si="4"/>
        <v>16.782288206009767</v>
      </c>
      <c r="AH80" s="60"/>
      <c r="AI80" s="60" t="s">
        <v>51</v>
      </c>
      <c r="AJ80" s="60">
        <v>8.1881166666666694</v>
      </c>
      <c r="AK80" s="60">
        <v>1941210.4546992399</v>
      </c>
      <c r="AL80" s="60">
        <v>11.379766666666701</v>
      </c>
      <c r="AM80" s="60">
        <v>2314742.4480324099</v>
      </c>
      <c r="AN80" s="60">
        <v>1.0008311303080799</v>
      </c>
      <c r="AO80" s="61">
        <f t="shared" si="5"/>
        <v>100.61193489684194</v>
      </c>
      <c r="AP80" s="60"/>
      <c r="AQ80" s="60" t="s">
        <v>51</v>
      </c>
      <c r="AR80" s="60">
        <v>11.379766666666701</v>
      </c>
      <c r="AS80" s="60">
        <v>2312820.1930728201</v>
      </c>
      <c r="AT80" s="60">
        <v>9.8971999999999998</v>
      </c>
      <c r="AU80" s="60">
        <v>448687.77329036401</v>
      </c>
      <c r="AV80" s="60">
        <v>0.19400028356473201</v>
      </c>
      <c r="AW80" s="61">
        <f t="shared" si="6"/>
        <v>19.744578271081828</v>
      </c>
      <c r="AX80" s="60"/>
      <c r="AY80" s="60"/>
      <c r="AZ80" s="60" t="s">
        <v>51</v>
      </c>
      <c r="BA80" s="60">
        <v>11.379766666666701</v>
      </c>
      <c r="BB80" s="60">
        <v>2312820.1930728201</v>
      </c>
      <c r="BC80" s="60">
        <v>4.9484666666666701</v>
      </c>
      <c r="BD80" s="60">
        <v>1450.2934920748701</v>
      </c>
      <c r="BE80" s="60">
        <v>1.02931344555082E-3</v>
      </c>
      <c r="BF80" s="60">
        <v>0.27974913566778398</v>
      </c>
      <c r="BG80" s="60">
        <f t="shared" si="7"/>
        <v>2.4445134834183677</v>
      </c>
      <c r="BH80" s="60" t="str">
        <f t="shared" si="8"/>
        <v>LOW</v>
      </c>
      <c r="BI80" s="60" t="str">
        <f>IF(BH80&lt;184.86,"&lt;LOQ",IF(BH80&lt;58.1085,"&lt;MDL",BH80))</f>
        <v>LOW</v>
      </c>
      <c r="BJ80" s="60" t="e">
        <f>IF(BI80="&lt;MDL","&lt;MDL",IF(BI80="&lt;LOQ","&lt;LOQ",(BI80*0.25)))</f>
        <v>#VALUE!</v>
      </c>
      <c r="BK80" s="60"/>
      <c r="BL80" s="60" t="s">
        <v>51</v>
      </c>
      <c r="BM80" s="60">
        <v>4.9294000000000002</v>
      </c>
      <c r="BN80" s="60">
        <v>1408991.1079503801</v>
      </c>
      <c r="BO80" s="60">
        <v>5.6473666666666702</v>
      </c>
      <c r="BP80" s="60">
        <v>3164.1323546891599</v>
      </c>
      <c r="BQ80" s="60">
        <v>2.2456723373449399E-3</v>
      </c>
      <c r="BR80" s="60">
        <v>3.5258578885107101</v>
      </c>
      <c r="BS80" s="60">
        <f t="shared" si="9"/>
        <v>30.809772221483989</v>
      </c>
      <c r="BT80" s="60">
        <f t="shared" si="10"/>
        <v>30.809772221483989</v>
      </c>
      <c r="BU80" s="60">
        <f>IF(BT80&lt;16.03,"&lt;LOQ",IF(BT80&lt;5.038,"&lt;MDL",BT80))</f>
        <v>30.809772221483989</v>
      </c>
      <c r="BV80" s="60">
        <f>IF(BU80="&lt;MDL","&lt;MDL",IF(BU80="&lt;LOQ","&lt;LOQ",(BU80*0.25)))</f>
        <v>7.7024430553709973</v>
      </c>
      <c r="BW80" s="60"/>
      <c r="BX80" s="60" t="s">
        <v>51</v>
      </c>
      <c r="BY80" s="60">
        <v>4.9294000000000002</v>
      </c>
      <c r="BZ80" s="60">
        <v>1408991.1079503801</v>
      </c>
      <c r="CA80" s="60">
        <v>5.7236166666666701</v>
      </c>
      <c r="CB80" s="60">
        <v>0</v>
      </c>
      <c r="CC80" s="60">
        <v>0</v>
      </c>
      <c r="CD80" s="60">
        <v>0</v>
      </c>
      <c r="CE80" s="60">
        <f t="shared" si="11"/>
        <v>0</v>
      </c>
      <c r="CF80" s="60" t="str">
        <f t="shared" si="12"/>
        <v>LOW</v>
      </c>
      <c r="CG80" s="60" t="str">
        <f>IF(CF80&lt;265.875,"&lt;LOQ",IF(CF80&lt;83.56,"&lt;MDL",CF80))</f>
        <v>LOW</v>
      </c>
      <c r="CH80" s="60" t="e">
        <f>IF(CG80="&lt;MDL","&lt;MDL",IF(CG80="&lt;LOQ","&lt;LOQ",(CG80*0.25)))</f>
        <v>#VALUE!</v>
      </c>
      <c r="CI80" s="60"/>
      <c r="CJ80" s="60" t="s">
        <v>51</v>
      </c>
      <c r="CK80" s="60">
        <v>4.9294000000000002</v>
      </c>
      <c r="CL80" s="60">
        <v>1408991.1079503801</v>
      </c>
      <c r="CM80" s="60">
        <v>6.4733499999999999</v>
      </c>
      <c r="CN80" s="60">
        <v>0</v>
      </c>
      <c r="CO80" s="60">
        <v>0</v>
      </c>
      <c r="CP80" s="60">
        <v>0</v>
      </c>
      <c r="CQ80" s="60">
        <f t="shared" si="13"/>
        <v>0</v>
      </c>
      <c r="CR80" s="60" t="str">
        <f t="shared" si="14"/>
        <v>LOW</v>
      </c>
      <c r="CS80" s="60" t="str">
        <f>IF(CR80&lt;11.93,"&lt;LOQ",IF(CR80&lt;3.75,"&lt;MDL",CR80))</f>
        <v>LOW</v>
      </c>
      <c r="CT80" s="60" t="e">
        <f>IF(CS80="&lt;MDL","&lt;MDL",IF(CS80="&lt;LOQ","&lt;LOQ",(CS80*0.25)))</f>
        <v>#VALUE!</v>
      </c>
      <c r="CU80" s="60"/>
      <c r="CV80" s="60" t="s">
        <v>51</v>
      </c>
      <c r="CW80" s="60">
        <v>6.6766833333333304</v>
      </c>
      <c r="CX80" s="60">
        <v>1068444.91373647</v>
      </c>
      <c r="CY80" s="60">
        <v>6.7020833333333298</v>
      </c>
      <c r="CZ80" s="60">
        <v>0</v>
      </c>
      <c r="DA80" s="60">
        <v>0</v>
      </c>
      <c r="DB80" s="60">
        <v>0</v>
      </c>
      <c r="DC80" s="60">
        <f t="shared" si="15"/>
        <v>0</v>
      </c>
      <c r="DD80" s="60" t="str">
        <f t="shared" si="16"/>
        <v>LOW</v>
      </c>
      <c r="DE80" s="60" t="str">
        <f>IF(DD80&lt;125.128,"&lt;LOQ",IF(DD80&lt;7.897,"&lt;MDL",DD80))</f>
        <v>LOW</v>
      </c>
      <c r="DF80" s="60" t="e">
        <f>IF(DE80="&lt;MDL","&lt;MDL",IF(DE80="&lt;LOQ","&lt;LOQ",(DE80*0.25)))</f>
        <v>#VALUE!</v>
      </c>
      <c r="DG80" s="60"/>
      <c r="DH80" s="60" t="s">
        <v>51</v>
      </c>
      <c r="DI80" s="60">
        <v>6.6766833333333304</v>
      </c>
      <c r="DJ80" s="60">
        <v>1068444.91373647</v>
      </c>
      <c r="DK80" s="60">
        <v>7.2294499999999999</v>
      </c>
      <c r="DL80" s="60">
        <v>5959.9041161240602</v>
      </c>
      <c r="DM80" s="60">
        <v>5.5781108033746297E-3</v>
      </c>
      <c r="DN80" s="60">
        <v>4.9073863705824703</v>
      </c>
      <c r="DO80" s="60">
        <f t="shared" si="17"/>
        <v>28.769645720490445</v>
      </c>
      <c r="DP80" s="60">
        <f t="shared" si="18"/>
        <v>28.769645720490445</v>
      </c>
      <c r="DQ80" s="60" t="str">
        <f>IF(DP80&lt;59.59,"&lt;LOQ",IF(DP80&lt;18.73,"&lt;MDL",DP80))</f>
        <v>&lt;LOQ</v>
      </c>
      <c r="DR80" s="60" t="str">
        <f>IF(DQ80="&lt;MDL","&lt;MDL",IF(DQ80="&lt;LOQ","&lt;LOQ",(DQ80*0.25)))</f>
        <v>&lt;LOQ</v>
      </c>
      <c r="DS80" s="60"/>
      <c r="DT80" s="60" t="s">
        <v>51</v>
      </c>
      <c r="DU80" s="60">
        <v>6.6766833333333304</v>
      </c>
      <c r="DV80" s="60">
        <v>1068444.91373647</v>
      </c>
      <c r="DW80" s="60">
        <v>8.2107500000000009</v>
      </c>
      <c r="DX80" s="60">
        <v>26413.490193050198</v>
      </c>
      <c r="DY80" s="60">
        <v>1.3606711281154E-2</v>
      </c>
      <c r="DZ80" s="60">
        <v>14.990675839892299</v>
      </c>
      <c r="EA80" s="60">
        <f t="shared" si="19"/>
        <v>87.883121575615348</v>
      </c>
      <c r="EB80" s="60">
        <f t="shared" si="20"/>
        <v>87.883121575615348</v>
      </c>
      <c r="EC80" s="60">
        <f>IF(EB80&lt;16.09,"&lt;LOQ",IF(EB80&lt;5.06,"&lt;MDL",EB80))</f>
        <v>87.883121575615348</v>
      </c>
      <c r="ED80" s="60">
        <f>IF(EC80="&lt;MDL","&lt;MDL",IF(EC80="&lt;LOQ","&lt;LOQ",(EC80*0.25)))</f>
        <v>21.970780393903837</v>
      </c>
      <c r="EE80" s="60"/>
      <c r="EF80" s="60" t="s">
        <v>51</v>
      </c>
      <c r="EG80" s="60">
        <v>8.1881166666666694</v>
      </c>
      <c r="EH80" s="60">
        <v>1941210.4546992399</v>
      </c>
      <c r="EI80" s="60">
        <v>8.2635833333333295</v>
      </c>
      <c r="EJ80" s="60">
        <v>8241.2625500792001</v>
      </c>
      <c r="EK80" s="60">
        <v>4.2454245649300596E-3</v>
      </c>
      <c r="EL80" s="60">
        <v>5.2972862790288104</v>
      </c>
      <c r="EM80" s="60">
        <f t="shared" si="21"/>
        <v>31.05544133252852</v>
      </c>
      <c r="EN80" s="60">
        <f t="shared" si="22"/>
        <v>31.05544133252852</v>
      </c>
      <c r="EO80" s="60" t="str">
        <f>IF(EN80&lt;56.77,"&lt;LOQ",IF(EN80&lt;17.84,"&lt;MDL",EN80))</f>
        <v>&lt;LOQ</v>
      </c>
      <c r="EP80" s="60" t="str">
        <f>IF(EO80="&lt;MDL","&lt;MDL",IF(EO80="&lt;LOQ","&lt;LOQ",(EO80*0.25)))</f>
        <v>&lt;LOQ</v>
      </c>
      <c r="EQ80" s="60"/>
      <c r="ER80" s="60" t="s">
        <v>51</v>
      </c>
      <c r="ES80" s="60">
        <v>8.1881166666666694</v>
      </c>
      <c r="ET80" s="60">
        <v>1941210.4546992399</v>
      </c>
      <c r="EU80" s="60">
        <v>8.7766833333333292</v>
      </c>
      <c r="EV80" s="60">
        <v>4590.7804870773798</v>
      </c>
      <c r="EW80" s="60">
        <v>2.3649061213142199E-3</v>
      </c>
      <c r="EX80" s="60">
        <v>0</v>
      </c>
      <c r="EY80" s="60">
        <v>0</v>
      </c>
      <c r="EZ80" s="60" t="s">
        <v>51</v>
      </c>
      <c r="FA80" s="60">
        <v>8.1881166666666694</v>
      </c>
      <c r="FB80" s="60">
        <v>1941210.4546992399</v>
      </c>
      <c r="FC80" s="60">
        <v>9.4482333333333308</v>
      </c>
      <c r="FD80" s="60">
        <v>50056.298664083202</v>
      </c>
      <c r="FE80" s="60">
        <v>2.1642970263753301E-2</v>
      </c>
      <c r="FF80" s="60">
        <v>27.2205781074138</v>
      </c>
      <c r="FG80" s="60">
        <f t="shared" si="23"/>
        <v>162.1982519503274</v>
      </c>
      <c r="FH80" s="60">
        <f t="shared" si="24"/>
        <v>162.1982519503274</v>
      </c>
      <c r="FI80" s="60">
        <f>IF(FH80&lt;12.39,"&lt;LOQ",IF(FH80&lt;3.9,"&lt;MDL",FH80))</f>
        <v>162.1982519503274</v>
      </c>
      <c r="FJ80" s="60">
        <f>IF(FI80="&lt;MDL","&lt;MDL",IF(FI80="&lt;LOQ","&lt;LOQ",(FI80*0.25)))</f>
        <v>40.549562987581851</v>
      </c>
      <c r="FK80" s="60"/>
      <c r="FL80" s="60" t="s">
        <v>51</v>
      </c>
      <c r="FM80" s="60">
        <v>11.379766666666701</v>
      </c>
      <c r="FN80" s="60">
        <v>2312820.1930728201</v>
      </c>
      <c r="FO80" s="60">
        <v>9.7085666666666697</v>
      </c>
      <c r="FP80" s="60">
        <v>46161.100968184102</v>
      </c>
      <c r="FQ80" s="60">
        <v>1.9958793643553598E-2</v>
      </c>
      <c r="FR80" s="60">
        <v>24.089694734840698</v>
      </c>
      <c r="FS80" s="60">
        <f t="shared" si="25"/>
        <v>141.22629251095034</v>
      </c>
      <c r="FT80" s="60">
        <f t="shared" si="26"/>
        <v>141.22629251095034</v>
      </c>
      <c r="FU80" s="60">
        <f>IF(FT80&lt;17.42,"&lt;LOQ",IF(FT80&lt;5.48,"&lt;MDL",FT80))</f>
        <v>141.22629251095034</v>
      </c>
      <c r="FV80" s="60">
        <f>IF(FU80="&lt;MDL","&lt;MDL",IF(FU80="&lt;LOQ","&lt;LOQ",(FU80*0.25)))</f>
        <v>35.306573127737586</v>
      </c>
      <c r="FW80" s="60"/>
      <c r="FX80" s="60" t="s">
        <v>51</v>
      </c>
      <c r="FY80" s="60">
        <v>11.379766666666701</v>
      </c>
      <c r="FZ80" s="60">
        <v>2312820.1930728201</v>
      </c>
      <c r="GA80" s="60">
        <v>9.8971999999999998</v>
      </c>
      <c r="GB80" s="60">
        <v>15873.648995432901</v>
      </c>
      <c r="GC80" s="60">
        <v>8.1771911731704696E-3</v>
      </c>
      <c r="GD80" s="60">
        <v>42681.952616754199</v>
      </c>
      <c r="GE80" s="60">
        <v>42681.952616754199</v>
      </c>
      <c r="GF80" s="60"/>
      <c r="GG80" s="60" t="s">
        <v>51</v>
      </c>
      <c r="GH80" s="60">
        <v>8.1881166666666694</v>
      </c>
      <c r="GI80" s="60">
        <v>1941210.4546992399</v>
      </c>
      <c r="GJ80" s="60" t="s">
        <v>51</v>
      </c>
      <c r="GK80" s="60" t="s">
        <v>51</v>
      </c>
      <c r="GL80" s="60" t="s">
        <v>51</v>
      </c>
      <c r="GM80" s="60" t="s">
        <v>51</v>
      </c>
      <c r="GN80" s="60" t="s">
        <v>51</v>
      </c>
      <c r="GO80" s="60" t="s">
        <v>51</v>
      </c>
      <c r="GP80" s="60">
        <v>8.1881166666666694</v>
      </c>
      <c r="GQ80" s="60">
        <v>1941210.4546992399</v>
      </c>
      <c r="GR80" s="60">
        <v>11.3630666666667</v>
      </c>
      <c r="GS80" s="60">
        <v>16332.345557827501</v>
      </c>
      <c r="GT80" s="60">
        <v>7.06165814651086E-3</v>
      </c>
      <c r="GU80" s="60">
        <v>7.3698310911354996</v>
      </c>
      <c r="GV80" s="60">
        <f t="shared" si="27"/>
        <v>43.914339931883369</v>
      </c>
      <c r="GW80" s="60">
        <f t="shared" si="28"/>
        <v>43.914339931883369</v>
      </c>
      <c r="GX80" s="60">
        <f>IF(GW80&lt;13.381,"&lt;LOQ",IF(GW80&lt;4.21,"&lt;MDL",GW80))</f>
        <v>43.914339931883369</v>
      </c>
      <c r="GY80" s="60">
        <f>IF(GX80="&lt;MDL","&lt;MDL",IF(GX80="&lt;LOQ","&lt;LOQ",(GX80*0.25)))</f>
        <v>10.978584982970842</v>
      </c>
      <c r="GZ80" s="60"/>
      <c r="HA80" s="60" t="s">
        <v>51</v>
      </c>
      <c r="HB80" s="60">
        <v>11.379766666666701</v>
      </c>
      <c r="HC80" s="60">
        <v>2312820.1930728201</v>
      </c>
      <c r="HD80" s="60">
        <v>11.41985</v>
      </c>
      <c r="HE80" s="60">
        <v>37047.744703781696</v>
      </c>
      <c r="HF80" s="60">
        <v>1.6018428416849799E-2</v>
      </c>
      <c r="HG80" s="60">
        <v>19.522368071315402</v>
      </c>
      <c r="HH80" s="63">
        <v>20.722194376254471</v>
      </c>
      <c r="HI80" s="63">
        <f t="shared" si="30"/>
        <v>20.722194376254471</v>
      </c>
      <c r="HJ80" s="63">
        <f>IF(HI80&lt;19.57,"&lt;LOQ",IF(HI80&lt;6.15,"&lt;MDL",HI80))</f>
        <v>20.722194376254471</v>
      </c>
      <c r="HK80" s="63">
        <f>IF(HJ80="&lt;MDL","&lt;MDL",IF(HJ80="&lt;LOQ","&lt;LOQ",(HJ80*0.25)))</f>
        <v>5.1805485940636178</v>
      </c>
      <c r="HL80" s="60"/>
      <c r="HM80" s="60" t="s">
        <v>51</v>
      </c>
      <c r="HN80" s="60">
        <v>11.379766666666701</v>
      </c>
      <c r="HO80" s="60">
        <v>2312820.1930728201</v>
      </c>
      <c r="HP80" s="60">
        <v>13.24695</v>
      </c>
      <c r="HQ80" s="60">
        <v>82243.406245758801</v>
      </c>
      <c r="HR80" s="60">
        <v>3.4136915543605199E-2</v>
      </c>
      <c r="HS80" s="60">
        <v>24.117482974987102</v>
      </c>
      <c r="HT80" s="60">
        <f t="shared" si="31"/>
        <v>122.14736948983047</v>
      </c>
      <c r="HU80" s="60">
        <f t="shared" si="32"/>
        <v>122.14736948983047</v>
      </c>
      <c r="HV80" s="60">
        <f>IF(HU80&lt;26.06,"&lt;LOQ",IF(HU80&lt;8.19,"&lt;MDL",HU80))</f>
        <v>122.14736948983047</v>
      </c>
      <c r="HW80" s="60">
        <f>IF(HV80="&lt;MDL","&lt;MDL",IF(HV80="&lt;LOQ","&lt;LOQ",(HV80*0.25)))</f>
        <v>30.536842372457617</v>
      </c>
      <c r="HX80" s="60"/>
      <c r="HY80" s="60" t="s">
        <v>51</v>
      </c>
      <c r="HZ80" s="60">
        <v>13.938366666666701</v>
      </c>
      <c r="IA80" s="60">
        <v>2409221.9503752301</v>
      </c>
      <c r="IB80" s="60">
        <v>13.834816666666701</v>
      </c>
      <c r="IC80" s="60">
        <v>30570.775316371699</v>
      </c>
      <c r="ID80" s="60">
        <v>1.2689065576382601E-2</v>
      </c>
      <c r="IE80" s="60">
        <v>21.673764948411499</v>
      </c>
      <c r="IF80" s="60">
        <f t="shared" si="33"/>
        <v>109.77071604590908</v>
      </c>
      <c r="IG80" s="60">
        <f t="shared" si="34"/>
        <v>109.77071604590908</v>
      </c>
      <c r="IH80" s="60">
        <f>IF(IG80&lt;18.87,"&lt;LOQ",IF(IG80&lt;5.93,"&lt;MDL",IG80))</f>
        <v>109.77071604590908</v>
      </c>
      <c r="II80" s="60">
        <f>IF(IH80="&lt;MDL","&lt;MDL",IF(IH80="&lt;LOQ","&lt;LOQ",(IH80*0.25)))</f>
        <v>27.442679011477271</v>
      </c>
      <c r="IJ80" s="60"/>
      <c r="IK80" s="60" t="s">
        <v>51</v>
      </c>
      <c r="IL80" s="60">
        <v>13.938366666666701</v>
      </c>
      <c r="IM80" s="60">
        <v>2409221.9503752301</v>
      </c>
      <c r="IN80" s="60">
        <v>15.6552333333333</v>
      </c>
      <c r="IO80" s="60">
        <v>54071.601367669697</v>
      </c>
      <c r="IP80" s="60">
        <v>2.2443594854035E-2</v>
      </c>
      <c r="IQ80" s="60">
        <v>29.324409050406299</v>
      </c>
      <c r="IR80" s="60">
        <f t="shared" si="35"/>
        <v>148.51879157811751</v>
      </c>
      <c r="IS80" s="60">
        <f t="shared" si="36"/>
        <v>148.51879157811751</v>
      </c>
      <c r="IT80" s="60">
        <f>IF(IS80&lt;22.673,"&lt;LOQ",IF(IS80&lt;7.126,"&lt;MDL",IS80))</f>
        <v>148.51879157811751</v>
      </c>
      <c r="IU80" s="60">
        <f>IF(IT80="&lt;MDL","&lt;MDL",IF(IT80="&lt;LOQ","&lt;LOQ",(IT80*0.25)))</f>
        <v>37.129697894529379</v>
      </c>
      <c r="IV80" s="60"/>
      <c r="IW80" s="60" t="s">
        <v>51</v>
      </c>
      <c r="IX80" s="60">
        <v>13.938366666666701</v>
      </c>
      <c r="IY80" s="60">
        <v>2409221.9503752301</v>
      </c>
      <c r="IZ80" s="60">
        <v>15.7053333333333</v>
      </c>
      <c r="JA80" s="60">
        <v>7321.6316634713403</v>
      </c>
      <c r="JB80" s="60">
        <v>3.0390025552984199E-3</v>
      </c>
      <c r="JC80" s="60">
        <v>4.7443100218641501</v>
      </c>
      <c r="JD80" s="60">
        <f t="shared" si="37"/>
        <v>24.028419127152134</v>
      </c>
      <c r="JE80" s="60">
        <f t="shared" si="38"/>
        <v>24.028419127152134</v>
      </c>
      <c r="JF80" s="60" t="str">
        <f>IF(JE80&lt;201.126,"&lt;LOQ",IF(JE80&lt;63.21,"&lt;MDL",JE80))</f>
        <v>&lt;LOQ</v>
      </c>
      <c r="JG80" s="60" t="str">
        <f>IF(JF80="&lt;MDL","&lt;MDL",IF(JF80="&lt;LOQ","&lt;LOQ",(JF80*0.25)))</f>
        <v>&lt;LOQ</v>
      </c>
      <c r="JH80" s="60"/>
      <c r="JI80" s="60" t="s">
        <v>51</v>
      </c>
      <c r="JJ80" s="60">
        <v>13.938366666666701</v>
      </c>
      <c r="JK80" s="60">
        <v>2409221.9503752301</v>
      </c>
      <c r="JL80" s="60">
        <v>16.072766666666698</v>
      </c>
      <c r="JM80" s="60">
        <v>62785.598608448803</v>
      </c>
      <c r="JN80" s="60">
        <v>2.6060529042859801E-2</v>
      </c>
      <c r="JO80" s="60">
        <v>36.838247849011701</v>
      </c>
      <c r="JP80" s="60">
        <f t="shared" si="39"/>
        <v>186.57399182319071</v>
      </c>
      <c r="JQ80" s="60">
        <f t="shared" si="40"/>
        <v>186.57399182319071</v>
      </c>
      <c r="JR80" s="60">
        <f>IF(JQ80&lt;25.511,"&lt;LOQ",IF(JQ80&lt;8.018,"&lt;MDL",JQ80))</f>
        <v>186.57399182319071</v>
      </c>
      <c r="JS80" s="60">
        <f>IF(JR80="&lt;MDL","&lt;MDL",IF(JR80="&lt;LOQ","&lt;LOQ",(JR80*0.25)))</f>
        <v>46.643497955797677</v>
      </c>
      <c r="JT80" s="60"/>
      <c r="JU80" s="60" t="s">
        <v>51</v>
      </c>
      <c r="JV80" s="60">
        <v>13.938366666666701</v>
      </c>
      <c r="JW80" s="60">
        <v>2409221.9503752301</v>
      </c>
    </row>
    <row r="81" spans="1:283" s="61" customFormat="1" x14ac:dyDescent="0.2">
      <c r="A81" s="58"/>
      <c r="B81" s="58"/>
      <c r="C81" s="58"/>
      <c r="D81" s="62" t="s">
        <v>178</v>
      </c>
      <c r="E81" s="58"/>
      <c r="F81" s="58"/>
      <c r="G81" s="59"/>
      <c r="H81" s="60"/>
      <c r="I81" s="60"/>
      <c r="J81" s="60"/>
      <c r="L81" s="60"/>
      <c r="M81" s="60"/>
      <c r="N81" s="60"/>
      <c r="O81" s="60"/>
      <c r="P81" s="60"/>
      <c r="R81" s="60"/>
      <c r="S81" s="60"/>
      <c r="T81" s="60"/>
      <c r="U81" s="60"/>
      <c r="V81" s="60"/>
      <c r="W81" s="60"/>
      <c r="X81" s="60"/>
      <c r="Z81" s="60"/>
      <c r="AA81" s="60"/>
      <c r="AB81" s="60"/>
      <c r="AC81" s="60"/>
      <c r="AD81" s="60"/>
      <c r="AE81" s="60"/>
      <c r="AF81" s="60"/>
      <c r="AH81" s="60"/>
      <c r="AI81" s="60"/>
      <c r="AJ81" s="60"/>
      <c r="AK81" s="60"/>
      <c r="AL81" s="60"/>
      <c r="AM81" s="60"/>
      <c r="AN81" s="60"/>
      <c r="AP81" s="60"/>
      <c r="AQ81" s="60"/>
      <c r="AR81" s="60"/>
      <c r="AS81" s="60"/>
      <c r="AT81" s="60"/>
      <c r="AU81" s="60"/>
      <c r="AV81" s="60"/>
      <c r="AX81" s="60"/>
      <c r="AY81" s="60"/>
      <c r="AZ81" s="60"/>
      <c r="BA81" s="60"/>
      <c r="BB81" s="60"/>
      <c r="BC81" s="60"/>
      <c r="BD81" s="60"/>
      <c r="BE81" s="60"/>
      <c r="BF81" s="60">
        <f>SUM(BF79:BF80)</f>
        <v>57.743330122684583</v>
      </c>
      <c r="BG81" s="60">
        <f>SUM(BG79:BG80)</f>
        <v>176.84867391352887</v>
      </c>
      <c r="BH81" s="60">
        <f>SUM(BH79:BH80)</f>
        <v>174.40416043011049</v>
      </c>
      <c r="BI81" s="60">
        <f>SUM(BI79:BI80)</f>
        <v>0</v>
      </c>
      <c r="BJ81" s="60" t="e">
        <f>SUM(BJ79:BJ80)</f>
        <v>#VALUE!</v>
      </c>
      <c r="BK81" s="60"/>
      <c r="BL81" s="60"/>
      <c r="BM81" s="60"/>
      <c r="BN81" s="60"/>
      <c r="BO81" s="60"/>
      <c r="BP81" s="60"/>
      <c r="BQ81" s="60"/>
      <c r="BR81" s="60">
        <f>SUM(BR79:BR80)</f>
        <v>60.878798915493704</v>
      </c>
      <c r="BS81" s="60">
        <f>SUM(BS79:BS80)</f>
        <v>204.87813615217209</v>
      </c>
      <c r="BT81" s="60">
        <f>SUM(BT79:BT80)</f>
        <v>204.87813615217209</v>
      </c>
      <c r="BU81" s="60">
        <f>SUM(BU79:BU80)</f>
        <v>204.87813615217209</v>
      </c>
      <c r="BV81" s="60">
        <f>SUM(BV79:BV80)</f>
        <v>51.219534038043022</v>
      </c>
      <c r="BW81" s="60"/>
      <c r="BX81" s="60"/>
      <c r="BY81" s="60"/>
      <c r="BZ81" s="60"/>
      <c r="CA81" s="60"/>
      <c r="CB81" s="60"/>
      <c r="CC81" s="60"/>
      <c r="CD81" s="60">
        <f>SUM(CD79:CD80)</f>
        <v>28.4754487468105</v>
      </c>
      <c r="CE81" s="60">
        <f>SUM(CE79:CE80)</f>
        <v>86.424073234840492</v>
      </c>
      <c r="CF81" s="60">
        <f>SUM(CF79:CF80)</f>
        <v>86.424073234840492</v>
      </c>
      <c r="CG81" s="60">
        <f>SUM(CG79:CG80)</f>
        <v>0</v>
      </c>
      <c r="CH81" s="60" t="e">
        <f>SUM(CH79:CH80)</f>
        <v>#VALUE!</v>
      </c>
      <c r="CI81" s="60"/>
      <c r="CJ81" s="60"/>
      <c r="CK81" s="60"/>
      <c r="CL81" s="60"/>
      <c r="CM81" s="60"/>
      <c r="CN81" s="60"/>
      <c r="CO81" s="60"/>
      <c r="CP81" s="60">
        <f>SUM(CP79:CP80)</f>
        <v>6.3667326348111901</v>
      </c>
      <c r="CQ81" s="60">
        <f>SUM(CQ79:CQ80)</f>
        <v>19.323276426300492</v>
      </c>
      <c r="CR81" s="60">
        <f>SUM(CR79:CR80)</f>
        <v>19.323276426300492</v>
      </c>
      <c r="CS81" s="60">
        <f>SUM(CS79:CS80)</f>
        <v>19.323276426300492</v>
      </c>
      <c r="CT81" s="60" t="e">
        <f>SUM(CT79:CT80)</f>
        <v>#VALUE!</v>
      </c>
      <c r="CU81" s="60"/>
      <c r="CV81" s="60"/>
      <c r="CW81" s="60"/>
      <c r="CX81" s="60"/>
      <c r="CY81" s="60"/>
      <c r="CZ81" s="60"/>
      <c r="DA81" s="60"/>
      <c r="DB81" s="60">
        <f>SUM(DB79:DB80)</f>
        <v>36.881449203205499</v>
      </c>
      <c r="DC81" s="60">
        <f>SUM(DC79:DC80)</f>
        <v>111.93660529412739</v>
      </c>
      <c r="DD81" s="60">
        <f>SUM(DD79:DD80)</f>
        <v>111.93660529412739</v>
      </c>
      <c r="DE81" s="60">
        <f>SUM(DE79:DE80)</f>
        <v>0</v>
      </c>
      <c r="DF81" s="60" t="e">
        <f>SUM(DF79:DF80)</f>
        <v>#VALUE!</v>
      </c>
      <c r="DG81" s="60"/>
      <c r="DH81" s="60"/>
      <c r="DI81" s="60"/>
      <c r="DJ81" s="60"/>
      <c r="DK81" s="60"/>
      <c r="DL81" s="60"/>
      <c r="DM81" s="60"/>
      <c r="DN81" s="60">
        <f>SUM(DN79:DN80)</f>
        <v>51.364669294025269</v>
      </c>
      <c r="DO81" s="60">
        <f>SUM(DO79:DO80)</f>
        <v>169.80115682008989</v>
      </c>
      <c r="DP81" s="60">
        <f>SUM(DP79:DP80)</f>
        <v>169.80115682008989</v>
      </c>
      <c r="DQ81" s="60">
        <f>SUM(DQ79:DQ80)</f>
        <v>141.03151109959944</v>
      </c>
      <c r="DR81" s="60">
        <f>SUM(DR79:DR80)</f>
        <v>35.25787777489986</v>
      </c>
      <c r="DS81" s="60"/>
      <c r="DT81" s="60"/>
      <c r="DU81" s="60"/>
      <c r="DV81" s="60"/>
      <c r="DW81" s="60"/>
      <c r="DX81" s="60"/>
      <c r="DY81" s="60"/>
      <c r="DZ81" s="60">
        <f>SUM(DZ79:DZ80)</f>
        <v>194.91908655897331</v>
      </c>
      <c r="EA81" s="60">
        <f>SUM(EA79:EA80)</f>
        <v>634.09620285455935</v>
      </c>
      <c r="EB81" s="60">
        <f>SUM(EB79:EB80)</f>
        <v>634.09620285455935</v>
      </c>
      <c r="EC81" s="60">
        <f>SUM(EC79:EC80)</f>
        <v>634.09620285455935</v>
      </c>
      <c r="ED81" s="60">
        <f>SUM(ED79:ED80)</f>
        <v>158.52405071363984</v>
      </c>
      <c r="EE81" s="60"/>
      <c r="EF81" s="60"/>
      <c r="EG81" s="60"/>
      <c r="EH81" s="60"/>
      <c r="EI81" s="60"/>
      <c r="EJ81" s="60"/>
      <c r="EK81" s="60"/>
      <c r="EL81" s="60">
        <f>SUM(EL79:EL80)</f>
        <v>12.19250328427924</v>
      </c>
      <c r="EM81" s="60">
        <f>SUM(EM79:EM80)</f>
        <v>51.987420398386</v>
      </c>
      <c r="EN81" s="60">
        <f>SUM(EN79:EN80)</f>
        <v>51.987420398386</v>
      </c>
      <c r="EO81" s="60">
        <f>SUM(EO79:EO80)</f>
        <v>0</v>
      </c>
      <c r="EP81" s="60">
        <f>SUM(EP79:EP80)</f>
        <v>0</v>
      </c>
      <c r="EQ81" s="60"/>
      <c r="ER81" s="60"/>
      <c r="ES81" s="60"/>
      <c r="ET81" s="60"/>
      <c r="EU81" s="60"/>
      <c r="EV81" s="60"/>
      <c r="EW81" s="60"/>
      <c r="EX81" s="60"/>
      <c r="EY81" s="60"/>
      <c r="EZ81" s="60"/>
      <c r="FA81" s="60"/>
      <c r="FB81" s="60"/>
      <c r="FC81" s="60"/>
      <c r="FD81" s="60"/>
      <c r="FE81" s="60"/>
      <c r="FF81" s="60">
        <f>SUM(FF79:FF80)</f>
        <v>73.569285330531798</v>
      </c>
      <c r="FG81" s="60">
        <f>SUM(FG79:FG80)</f>
        <v>302.92635295174887</v>
      </c>
      <c r="FH81" s="60">
        <f>SUM(FH79:FH80)</f>
        <v>302.92635295174887</v>
      </c>
      <c r="FI81" s="60">
        <f>SUM(FI79:FI80)</f>
        <v>302.92635295174887</v>
      </c>
      <c r="FJ81" s="60">
        <f>SUM(FJ79:FJ80)</f>
        <v>75.731588237937217</v>
      </c>
      <c r="FK81" s="60"/>
      <c r="FL81" s="60"/>
      <c r="FM81" s="60"/>
      <c r="FN81" s="60"/>
      <c r="FO81" s="60"/>
      <c r="FP81" s="60"/>
      <c r="FQ81" s="60"/>
      <c r="FR81" s="60">
        <f>SUM(FR79:FR80)</f>
        <v>73.251146652161296</v>
      </c>
      <c r="FS81" s="60">
        <f>SUM(FS79:FS80)</f>
        <v>290.46691562650079</v>
      </c>
      <c r="FT81" s="60">
        <f>SUM(FT79:FT80)</f>
        <v>290.46691562650079</v>
      </c>
      <c r="FU81" s="60">
        <f>SUM(FU79:FU80)</f>
        <v>290.46691562650079</v>
      </c>
      <c r="FV81" s="60">
        <f>SUM(FV79:FV80)</f>
        <v>72.616728906625198</v>
      </c>
      <c r="FW81" s="60"/>
      <c r="FX81" s="60"/>
      <c r="FY81" s="60"/>
      <c r="FZ81" s="60"/>
      <c r="GA81" s="60"/>
      <c r="GB81" s="60"/>
      <c r="GC81" s="60"/>
      <c r="GD81" s="60"/>
      <c r="GE81" s="60"/>
      <c r="GF81" s="60"/>
      <c r="GG81" s="60"/>
      <c r="GH81" s="60"/>
      <c r="GI81" s="60"/>
      <c r="GJ81" s="60"/>
      <c r="GK81" s="60"/>
      <c r="GL81" s="60"/>
      <c r="GM81" s="60"/>
      <c r="GN81" s="60"/>
      <c r="GO81" s="60"/>
      <c r="GP81" s="60"/>
      <c r="GQ81" s="60"/>
      <c r="GR81" s="60"/>
      <c r="GS81" s="60"/>
      <c r="GT81" s="60"/>
      <c r="GU81" s="60">
        <f>SUM(GU79:GU80)</f>
        <v>16.33978890082685</v>
      </c>
      <c r="GV81" s="60">
        <f>SUM(GV79:GV80)</f>
        <v>71.149730177916069</v>
      </c>
      <c r="GW81" s="60">
        <f>SUM(GW79:GW80)</f>
        <v>71.149730177916069</v>
      </c>
      <c r="GX81" s="60">
        <f>SUM(GX79:GX80)</f>
        <v>71.149730177916069</v>
      </c>
      <c r="GY81" s="60">
        <f>SUM(GY79:GY80)</f>
        <v>17.787432544479017</v>
      </c>
      <c r="GZ81" s="60"/>
      <c r="HA81" s="60"/>
      <c r="HB81" s="60"/>
      <c r="HC81" s="60"/>
      <c r="HD81" s="60"/>
      <c r="HE81" s="60"/>
      <c r="HF81" s="60"/>
      <c r="HG81" s="60">
        <f>SUM(HG79:HG80)</f>
        <v>51.098639609091506</v>
      </c>
      <c r="HH81" s="63">
        <f>SUM(HH79:HH80)</f>
        <v>41.444388752508942</v>
      </c>
      <c r="HI81" s="63">
        <f>SUM(HI79:HI80)</f>
        <v>41.444388752508942</v>
      </c>
      <c r="HJ81" s="63">
        <f>SUM(HJ79:HJ80)</f>
        <v>41.444388752508942</v>
      </c>
      <c r="HK81" s="63">
        <f>SUM(HK79:HK80)</f>
        <v>10.361097188127236</v>
      </c>
      <c r="HL81" s="60"/>
      <c r="HM81" s="60"/>
      <c r="HN81" s="60"/>
      <c r="HO81" s="60"/>
      <c r="HP81" s="60"/>
      <c r="HQ81" s="60"/>
      <c r="HR81" s="60"/>
      <c r="HS81" s="60">
        <f>SUM(HS79:HS80)</f>
        <v>49.111900058120398</v>
      </c>
      <c r="HT81" s="60">
        <f>SUM(HT79:HT80)</f>
        <v>225.60719418748175</v>
      </c>
      <c r="HU81" s="60">
        <f>SUM(HU79:HU80)</f>
        <v>225.60719418748175</v>
      </c>
      <c r="HV81" s="60">
        <f>SUM(HV79:HV80)</f>
        <v>225.60719418748175</v>
      </c>
      <c r="HW81" s="60">
        <f>SUM(HW79:HW80)</f>
        <v>56.401798546870438</v>
      </c>
      <c r="HX81" s="60"/>
      <c r="HY81" s="60"/>
      <c r="HZ81" s="60"/>
      <c r="IA81" s="60"/>
      <c r="IB81" s="60"/>
      <c r="IC81" s="60"/>
      <c r="ID81" s="60"/>
      <c r="IE81" s="60">
        <f>SUM(IE79:IE80)</f>
        <v>37.9638517918034</v>
      </c>
      <c r="IF81" s="60">
        <f>SUM(IF79:IF80)</f>
        <v>177.20055541848484</v>
      </c>
      <c r="IG81" s="60">
        <f>SUM(IG79:IG80)</f>
        <v>177.20055541848484</v>
      </c>
      <c r="IH81" s="60">
        <f>SUM(IH79:IH80)</f>
        <v>177.20055541848484</v>
      </c>
      <c r="II81" s="60">
        <f>SUM(II79:II80)</f>
        <v>44.30013885462121</v>
      </c>
      <c r="IJ81" s="60"/>
      <c r="IK81" s="60"/>
      <c r="IL81" s="60"/>
      <c r="IM81" s="60"/>
      <c r="IN81" s="60"/>
      <c r="IO81" s="60"/>
      <c r="IP81" s="60"/>
      <c r="IQ81" s="60">
        <f>SUM(IQ79:IQ80)</f>
        <v>50.614078563583099</v>
      </c>
      <c r="IR81" s="60">
        <f>SUM(IR79:IR80)</f>
        <v>236.64349032096499</v>
      </c>
      <c r="IS81" s="60">
        <f>SUM(IS79:IS80)</f>
        <v>236.64349032096499</v>
      </c>
      <c r="IT81" s="60">
        <f>SUM(IT79:IT80)</f>
        <v>236.64349032096499</v>
      </c>
      <c r="IU81" s="60">
        <f>SUM(IU79:IU80)</f>
        <v>59.160872580241247</v>
      </c>
      <c r="IV81" s="60"/>
      <c r="IW81" s="60"/>
      <c r="IX81" s="60"/>
      <c r="IY81" s="60"/>
      <c r="IZ81" s="60"/>
      <c r="JA81" s="60"/>
      <c r="JB81" s="60"/>
      <c r="JC81" s="60">
        <f>SUM(JC79:JC80)</f>
        <v>9.2634584394714903</v>
      </c>
      <c r="JD81" s="60">
        <f>SUM(JD79:JD80)</f>
        <v>42.73460865392591</v>
      </c>
      <c r="JE81" s="60">
        <f>SUM(JE79:JE80)</f>
        <v>42.73460865392591</v>
      </c>
      <c r="JF81" s="60">
        <f>SUM(JF79:JF80)</f>
        <v>0</v>
      </c>
      <c r="JG81" s="60">
        <f>SUM(JG79:JG80)</f>
        <v>0</v>
      </c>
      <c r="JH81" s="60"/>
      <c r="JI81" s="60"/>
      <c r="JJ81" s="60"/>
      <c r="JK81" s="60"/>
      <c r="JL81" s="60"/>
      <c r="JM81" s="60"/>
      <c r="JN81" s="60"/>
      <c r="JO81" s="60">
        <f>SUM(JO79:JO80)</f>
        <v>62.347344063392597</v>
      </c>
      <c r="JP81" s="60">
        <f>SUM(JP79:JP80)</f>
        <v>292.16423678698811</v>
      </c>
      <c r="JQ81" s="60">
        <f>SUM(JQ79:JQ80)</f>
        <v>292.16423678698811</v>
      </c>
      <c r="JR81" s="60">
        <f>SUM(JR79:JR80)</f>
        <v>292.16423678698811</v>
      </c>
      <c r="JS81" s="60">
        <f>SUM(JS79:JS80)</f>
        <v>73.041059196747028</v>
      </c>
      <c r="JT81" s="60"/>
      <c r="JU81" s="60"/>
      <c r="JV81" s="60"/>
      <c r="JW81" s="60"/>
    </row>
    <row r="82" spans="1:283" s="61" customFormat="1" x14ac:dyDescent="0.2">
      <c r="A82" s="58"/>
      <c r="B82" s="58"/>
      <c r="C82" s="58"/>
      <c r="D82" s="62" t="s">
        <v>179</v>
      </c>
      <c r="E82" s="58"/>
      <c r="F82" s="58"/>
      <c r="G82" s="59"/>
      <c r="H82" s="60"/>
      <c r="I82" s="60"/>
      <c r="J82" s="60"/>
      <c r="L82" s="60"/>
      <c r="M82" s="60"/>
      <c r="N82" s="60"/>
      <c r="O82" s="60"/>
      <c r="P82" s="60"/>
      <c r="R82" s="60"/>
      <c r="S82" s="60"/>
      <c r="T82" s="60"/>
      <c r="U82" s="60"/>
      <c r="V82" s="60"/>
      <c r="W82" s="60"/>
      <c r="X82" s="60"/>
      <c r="Z82" s="60"/>
      <c r="AA82" s="60"/>
      <c r="AB82" s="60"/>
      <c r="AC82" s="60"/>
      <c r="AD82" s="60"/>
      <c r="AE82" s="60"/>
      <c r="AF82" s="60"/>
      <c r="AH82" s="60"/>
      <c r="AI82" s="60"/>
      <c r="AJ82" s="60"/>
      <c r="AK82" s="60"/>
      <c r="AL82" s="60"/>
      <c r="AM82" s="60"/>
      <c r="AN82" s="60"/>
      <c r="AP82" s="60"/>
      <c r="AQ82" s="60"/>
      <c r="AR82" s="60"/>
      <c r="AS82" s="60"/>
      <c r="AT82" s="60"/>
      <c r="AU82" s="60"/>
      <c r="AV82" s="60"/>
      <c r="AX82" s="60"/>
      <c r="AY82" s="60"/>
      <c r="AZ82" s="60"/>
      <c r="BA82" s="60"/>
      <c r="BB82" s="60"/>
      <c r="BC82" s="60"/>
      <c r="BD82" s="60"/>
      <c r="BE82" s="60"/>
      <c r="BF82" s="60">
        <f>(BF79/BF81)*100</f>
        <v>99.515529958051573</v>
      </c>
      <c r="BG82" s="60">
        <f>(BG79/BG81)*100</f>
        <v>98.61773717081212</v>
      </c>
      <c r="BH82" s="60">
        <f>(BH79/BH81)*100</f>
        <v>100</v>
      </c>
      <c r="BI82" s="60" t="e">
        <f>(BI79/BI81)*100</f>
        <v>#VALUE!</v>
      </c>
      <c r="BJ82" s="60" t="e">
        <f>(BJ79/BJ81)*100</f>
        <v>#VALUE!</v>
      </c>
      <c r="BK82" s="60"/>
      <c r="BL82" s="60"/>
      <c r="BM82" s="60"/>
      <c r="BN82" s="60"/>
      <c r="BO82" s="60"/>
      <c r="BP82" s="60"/>
      <c r="BQ82" s="60"/>
      <c r="BR82" s="60">
        <f>(BR79/BR81)*100</f>
        <v>94.208397748771333</v>
      </c>
      <c r="BS82" s="60">
        <f>(BS79/BS81)*100</f>
        <v>84.961903304996781</v>
      </c>
      <c r="BT82" s="60">
        <f>(BT79/BT81)*100</f>
        <v>84.961903304996781</v>
      </c>
      <c r="BU82" s="60">
        <f>(BU79/BU81)*100</f>
        <v>84.961903304996781</v>
      </c>
      <c r="BV82" s="60">
        <f>(BV79/BV81)*100</f>
        <v>84.961903304996781</v>
      </c>
      <c r="BW82" s="60"/>
      <c r="BX82" s="60"/>
      <c r="BY82" s="60"/>
      <c r="BZ82" s="60"/>
      <c r="CA82" s="60"/>
      <c r="CB82" s="60"/>
      <c r="CC82" s="60"/>
      <c r="CD82" s="60">
        <f>(CD79/CD81)*100</f>
        <v>100</v>
      </c>
      <c r="CE82" s="60">
        <f>(CE79/CE81)*100</f>
        <v>100</v>
      </c>
      <c r="CF82" s="60">
        <f>(CF79/CF81)*100</f>
        <v>100</v>
      </c>
      <c r="CG82" s="60" t="e">
        <f>(CG79/CG81)*100</f>
        <v>#VALUE!</v>
      </c>
      <c r="CH82" s="60" t="e">
        <f>(CH79/CH81)*100</f>
        <v>#VALUE!</v>
      </c>
      <c r="CI82" s="60"/>
      <c r="CJ82" s="60"/>
      <c r="CK82" s="60"/>
      <c r="CL82" s="60"/>
      <c r="CM82" s="60"/>
      <c r="CN82" s="60"/>
      <c r="CO82" s="60"/>
      <c r="CP82" s="60">
        <f>(CP79/CP81)*100</f>
        <v>100</v>
      </c>
      <c r="CQ82" s="60">
        <f>(CQ79/CQ81)*100</f>
        <v>100</v>
      </c>
      <c r="CR82" s="60">
        <f>(CR79/CR81)*100</f>
        <v>100</v>
      </c>
      <c r="CS82" s="60">
        <f>(CS79/CS81)*100</f>
        <v>100</v>
      </c>
      <c r="CT82" s="60" t="e">
        <f>(CT79/CT81)*100</f>
        <v>#VALUE!</v>
      </c>
      <c r="CU82" s="60"/>
      <c r="CV82" s="60"/>
      <c r="CW82" s="60"/>
      <c r="CX82" s="60"/>
      <c r="CY82" s="60"/>
      <c r="CZ82" s="60"/>
      <c r="DA82" s="60"/>
      <c r="DB82" s="60">
        <f>(DB79/DB81)*100</f>
        <v>100</v>
      </c>
      <c r="DC82" s="60">
        <f>(DC79/DC81)*100</f>
        <v>100</v>
      </c>
      <c r="DD82" s="60">
        <f>(DD79/DD81)*100</f>
        <v>100</v>
      </c>
      <c r="DE82" s="60" t="e">
        <f>(DE79/DE81)*100</f>
        <v>#VALUE!</v>
      </c>
      <c r="DF82" s="60" t="e">
        <f>(DF79/DF81)*100</f>
        <v>#VALUE!</v>
      </c>
      <c r="DG82" s="60"/>
      <c r="DH82" s="60"/>
      <c r="DI82" s="60"/>
      <c r="DJ82" s="60"/>
      <c r="DK82" s="60"/>
      <c r="DL82" s="60"/>
      <c r="DM82" s="60"/>
      <c r="DN82" s="60">
        <f>(DN79/DN81)*100</f>
        <v>90.445988579248379</v>
      </c>
      <c r="DO82" s="60">
        <f>(DO79/DO81)*100</f>
        <v>83.056861178529616</v>
      </c>
      <c r="DP82" s="60">
        <f>(DP79/DP81)*100</f>
        <v>83.056861178529616</v>
      </c>
      <c r="DQ82" s="60">
        <f>(DQ79/DQ81)*100</f>
        <v>100</v>
      </c>
      <c r="DR82" s="60">
        <f>(DR79/DR81)*100</f>
        <v>100</v>
      </c>
      <c r="DS82" s="60"/>
      <c r="DT82" s="60"/>
      <c r="DU82" s="60"/>
      <c r="DV82" s="60"/>
      <c r="DW82" s="60"/>
      <c r="DX82" s="60"/>
      <c r="DY82" s="60"/>
      <c r="DZ82" s="60">
        <f>(DZ79/DZ81)*100</f>
        <v>92.309282736476987</v>
      </c>
      <c r="EA82" s="60">
        <f>(EA79/EA81)*100</f>
        <v>86.14041194695929</v>
      </c>
      <c r="EB82" s="60">
        <f>(EB79/EB81)*100</f>
        <v>86.14041194695929</v>
      </c>
      <c r="EC82" s="60">
        <f>(EC79/EC81)*100</f>
        <v>86.14041194695929</v>
      </c>
      <c r="ED82" s="60">
        <f>(ED79/ED81)*100</f>
        <v>86.14041194695929</v>
      </c>
      <c r="EE82" s="60"/>
      <c r="EF82" s="60"/>
      <c r="EG82" s="60"/>
      <c r="EH82" s="60"/>
      <c r="EI82" s="60"/>
      <c r="EJ82" s="60"/>
      <c r="EK82" s="60"/>
      <c r="EL82" s="60">
        <f>(EL79/EL81)*100</f>
        <v>56.552923091199645</v>
      </c>
      <c r="EM82" s="60">
        <f>(EM79/EM81)*100</f>
        <v>40.263546268410991</v>
      </c>
      <c r="EN82" s="60">
        <f>(EN79/EN81)*100</f>
        <v>40.263546268410991</v>
      </c>
      <c r="EO82" s="60" t="e">
        <f>(EO79/EO81)*100</f>
        <v>#VALUE!</v>
      </c>
      <c r="EP82" s="60" t="e">
        <f>(EP79/EP81)*100</f>
        <v>#VALUE!</v>
      </c>
      <c r="EQ82" s="60"/>
      <c r="ER82" s="60"/>
      <c r="ES82" s="60"/>
      <c r="ET82" s="60"/>
      <c r="EU82" s="60"/>
      <c r="EV82" s="60"/>
      <c r="EW82" s="60"/>
      <c r="EX82" s="60"/>
      <c r="EY82" s="60"/>
      <c r="EZ82" s="60"/>
      <c r="FA82" s="60"/>
      <c r="FB82" s="60"/>
      <c r="FC82" s="60"/>
      <c r="FD82" s="60"/>
      <c r="FE82" s="60"/>
      <c r="FF82" s="60">
        <f>(FF79/FF81)*100</f>
        <v>63.000078109883361</v>
      </c>
      <c r="FG82" s="60">
        <f>(FG79/FG81)*100</f>
        <v>46.456209448319981</v>
      </c>
      <c r="FH82" s="60">
        <f>(FH79/FH81)*100</f>
        <v>46.456209448319981</v>
      </c>
      <c r="FI82" s="60">
        <f>(FI79/FI81)*100</f>
        <v>46.456209448319981</v>
      </c>
      <c r="FJ82" s="60">
        <f>(FJ79/FJ81)*100</f>
        <v>46.456209448319981</v>
      </c>
      <c r="FK82" s="60"/>
      <c r="FL82" s="60"/>
      <c r="FM82" s="60"/>
      <c r="FN82" s="60"/>
      <c r="FO82" s="60"/>
      <c r="FP82" s="60"/>
      <c r="FQ82" s="60"/>
      <c r="FR82" s="60">
        <f>(FR79/FR81)*100</f>
        <v>67.113559533433019</v>
      </c>
      <c r="FS82" s="60">
        <f>(FS79/FS81)*100</f>
        <v>51.379559972831025</v>
      </c>
      <c r="FT82" s="60">
        <f>(FT79/FT81)*100</f>
        <v>51.379559972831025</v>
      </c>
      <c r="FU82" s="60">
        <f>(FU79/FU81)*100</f>
        <v>51.379559972831025</v>
      </c>
      <c r="FV82" s="60">
        <f>(FV79/FV81)*100</f>
        <v>51.379559972831025</v>
      </c>
      <c r="FW82" s="60"/>
      <c r="FX82" s="60"/>
      <c r="FY82" s="60"/>
      <c r="FZ82" s="60"/>
      <c r="GA82" s="60"/>
      <c r="GB82" s="60"/>
      <c r="GC82" s="60"/>
      <c r="GD82" s="60"/>
      <c r="GE82" s="60"/>
      <c r="GF82" s="60"/>
      <c r="GG82" s="60"/>
      <c r="GH82" s="60"/>
      <c r="GI82" s="60"/>
      <c r="GJ82" s="60"/>
      <c r="GK82" s="60"/>
      <c r="GL82" s="60"/>
      <c r="GM82" s="60"/>
      <c r="GN82" s="60"/>
      <c r="GO82" s="60"/>
      <c r="GP82" s="60"/>
      <c r="GQ82" s="60"/>
      <c r="GR82" s="60"/>
      <c r="GS82" s="60"/>
      <c r="GT82" s="60"/>
      <c r="GU82" s="60">
        <f>(GU79/GU81)*100</f>
        <v>54.896411845549842</v>
      </c>
      <c r="GV82" s="60">
        <f>(GV79/GV81)*100</f>
        <v>38.278978961590234</v>
      </c>
      <c r="GW82" s="60">
        <f>(GW79/GW81)*100</f>
        <v>38.278978961590234</v>
      </c>
      <c r="GX82" s="60">
        <f>(GX79/GX81)*100</f>
        <v>38.278978961590234</v>
      </c>
      <c r="GY82" s="60">
        <f>(GY79/GY81)*100</f>
        <v>38.278978961590234</v>
      </c>
      <c r="GZ82" s="60"/>
      <c r="HA82" s="60"/>
      <c r="HB82" s="60"/>
      <c r="HC82" s="60"/>
      <c r="HD82" s="60"/>
      <c r="HE82" s="60"/>
      <c r="HF82" s="60"/>
      <c r="HG82" s="60">
        <f>(HG79/HG81)*100</f>
        <v>61.794740093546494</v>
      </c>
      <c r="HH82" s="63">
        <f>(HH79/HH81)*100</f>
        <v>50</v>
      </c>
      <c r="HI82" s="63">
        <f>(HI79/HI81)*100</f>
        <v>50</v>
      </c>
      <c r="HJ82" s="63">
        <f>(HJ79/HJ81)*100</f>
        <v>50</v>
      </c>
      <c r="HK82" s="63">
        <f>(HK79/HK81)*100</f>
        <v>50</v>
      </c>
      <c r="HL82" s="60"/>
      <c r="HM82" s="60"/>
      <c r="HN82" s="60"/>
      <c r="HO82" s="60"/>
      <c r="HP82" s="60"/>
      <c r="HQ82" s="60"/>
      <c r="HR82" s="60"/>
      <c r="HS82" s="60">
        <f>(HS79/HS81)*100</f>
        <v>50.892791876417341</v>
      </c>
      <c r="HT82" s="60">
        <f>(HT79/HT81)*100</f>
        <v>45.858388988994378</v>
      </c>
      <c r="HU82" s="60">
        <f>(HU79/HU81)*100</f>
        <v>45.858388988994378</v>
      </c>
      <c r="HV82" s="60">
        <f>(HV79/HV81)*100</f>
        <v>45.858388988994378</v>
      </c>
      <c r="HW82" s="60">
        <f>(HW79/HW81)*100</f>
        <v>45.858388988994378</v>
      </c>
      <c r="HX82" s="60"/>
      <c r="HY82" s="60"/>
      <c r="HZ82" s="60"/>
      <c r="IA82" s="60"/>
      <c r="IB82" s="60"/>
      <c r="IC82" s="60"/>
      <c r="ID82" s="60"/>
      <c r="IE82" s="60">
        <f>(IE79/IE81)*100</f>
        <v>42.909468019019656</v>
      </c>
      <c r="IF82" s="60">
        <f>(IF79/IF81)*100</f>
        <v>38.052837483116463</v>
      </c>
      <c r="IG82" s="60">
        <f>(IG79/IG81)*100</f>
        <v>38.052837483116463</v>
      </c>
      <c r="IH82" s="60">
        <f>(IH79/IH81)*100</f>
        <v>38.052837483116463</v>
      </c>
      <c r="II82" s="60">
        <f>(II79/II81)*100</f>
        <v>38.052837483116463</v>
      </c>
      <c r="IJ82" s="60"/>
      <c r="IK82" s="60"/>
      <c r="IL82" s="60"/>
      <c r="IM82" s="60"/>
      <c r="IN82" s="60"/>
      <c r="IO82" s="60"/>
      <c r="IP82" s="60"/>
      <c r="IQ82" s="60">
        <f>(IQ79/IQ81)*100</f>
        <v>42.062742456986555</v>
      </c>
      <c r="IR82" s="60">
        <f>(IR79/IR81)*100</f>
        <v>37.239434992833289</v>
      </c>
      <c r="IS82" s="60">
        <f>(IS79/IS81)*100</f>
        <v>37.239434992833289</v>
      </c>
      <c r="IT82" s="60">
        <f>(IT79/IT81)*100</f>
        <v>37.239434992833289</v>
      </c>
      <c r="IU82" s="60">
        <f>(IU79/IU81)*100</f>
        <v>37.239434992833289</v>
      </c>
      <c r="IV82" s="60"/>
      <c r="IW82" s="60"/>
      <c r="IX82" s="60"/>
      <c r="IY82" s="60"/>
      <c r="IZ82" s="60"/>
      <c r="JA82" s="60"/>
      <c r="JB82" s="60"/>
      <c r="JC82" s="60">
        <f>(JC79/JC81)*100</f>
        <v>48.784678499244954</v>
      </c>
      <c r="JD82" s="60">
        <f>(JD79/JD81)*100</f>
        <v>43.772928116086284</v>
      </c>
      <c r="JE82" s="60">
        <f>(JE79/JE81)*100</f>
        <v>43.772928116086284</v>
      </c>
      <c r="JF82" s="60" t="e">
        <f>(JF79/JF81)*100</f>
        <v>#VALUE!</v>
      </c>
      <c r="JG82" s="60" t="e">
        <f>(JG79/JG81)*100</f>
        <v>#VALUE!</v>
      </c>
      <c r="JH82" s="60"/>
      <c r="JI82" s="60"/>
      <c r="JJ82" s="60"/>
      <c r="JK82" s="60"/>
      <c r="JL82" s="60"/>
      <c r="JM82" s="60"/>
      <c r="JN82" s="60"/>
      <c r="JO82" s="60">
        <f>(JO79/JO81)*100</f>
        <v>40.914487373261871</v>
      </c>
      <c r="JP82" s="60">
        <f>(JP79/JP81)*100</f>
        <v>36.140715278845526</v>
      </c>
      <c r="JQ82" s="60">
        <f>(JQ79/JQ81)*100</f>
        <v>36.140715278845526</v>
      </c>
      <c r="JR82" s="60">
        <f>(JR79/JR81)*100</f>
        <v>36.140715278845526</v>
      </c>
      <c r="JS82" s="60">
        <f>(JS79/JS81)*100</f>
        <v>36.140715278845526</v>
      </c>
      <c r="JT82" s="60"/>
      <c r="JU82" s="60"/>
      <c r="JV82" s="60"/>
      <c r="JW82" s="60"/>
    </row>
    <row r="83" spans="1:283" s="61" customFormat="1" x14ac:dyDescent="0.2">
      <c r="A83" s="58"/>
      <c r="B83" s="58"/>
      <c r="C83" s="58"/>
      <c r="D83" s="62" t="s">
        <v>180</v>
      </c>
      <c r="E83" s="58"/>
      <c r="F83" s="58"/>
      <c r="G83" s="59"/>
      <c r="H83" s="60"/>
      <c r="I83" s="60"/>
      <c r="J83" s="60"/>
      <c r="L83" s="60"/>
      <c r="M83" s="60"/>
      <c r="N83" s="60"/>
      <c r="O83" s="60"/>
      <c r="P83" s="60"/>
      <c r="R83" s="60"/>
      <c r="S83" s="60"/>
      <c r="T83" s="60"/>
      <c r="U83" s="60"/>
      <c r="V83" s="60"/>
      <c r="W83" s="60"/>
      <c r="X83" s="60"/>
      <c r="Z83" s="60"/>
      <c r="AA83" s="60"/>
      <c r="AB83" s="60"/>
      <c r="AC83" s="60"/>
      <c r="AD83" s="60"/>
      <c r="AE83" s="60"/>
      <c r="AF83" s="60"/>
      <c r="AH83" s="60"/>
      <c r="AI83" s="60"/>
      <c r="AJ83" s="60"/>
      <c r="AK83" s="60"/>
      <c r="AL83" s="60"/>
      <c r="AM83" s="60"/>
      <c r="AN83" s="60"/>
      <c r="AP83" s="60"/>
      <c r="AQ83" s="60"/>
      <c r="AR83" s="60"/>
      <c r="AS83" s="60"/>
      <c r="AT83" s="60"/>
      <c r="AU83" s="60"/>
      <c r="AV83" s="60"/>
      <c r="AX83" s="60"/>
      <c r="AY83" s="60"/>
      <c r="AZ83" s="60"/>
      <c r="BA83" s="60"/>
      <c r="BB83" s="60"/>
      <c r="BC83" s="60"/>
      <c r="BD83" s="60"/>
      <c r="BE83" s="60"/>
      <c r="BF83" s="60">
        <f>(BF80/BF81)*100</f>
        <v>0.48447004194841881</v>
      </c>
      <c r="BG83" s="60">
        <f>(BG80/BG81)*100</f>
        <v>1.382262829187866</v>
      </c>
      <c r="BH83" s="60" t="e">
        <f>(BH80/BH81)*100</f>
        <v>#VALUE!</v>
      </c>
      <c r="BI83" s="60" t="e">
        <f>(BI80/BI81)*100</f>
        <v>#VALUE!</v>
      </c>
      <c r="BJ83" s="60" t="e">
        <f>(BJ80/BJ81)*100</f>
        <v>#VALUE!</v>
      </c>
      <c r="BK83" s="60"/>
      <c r="BL83" s="60"/>
      <c r="BM83" s="60"/>
      <c r="BN83" s="60"/>
      <c r="BO83" s="60"/>
      <c r="BP83" s="60"/>
      <c r="BQ83" s="60"/>
      <c r="BR83" s="60">
        <f>(BR80/BR81)*100</f>
        <v>5.7916022512286727</v>
      </c>
      <c r="BS83" s="60">
        <f>(BS80/BS81)*100</f>
        <v>15.038096695003219</v>
      </c>
      <c r="BT83" s="60">
        <f>(BT80/BT81)*100</f>
        <v>15.038096695003219</v>
      </c>
      <c r="BU83" s="60">
        <f>(BU80/BU81)*100</f>
        <v>15.038096695003219</v>
      </c>
      <c r="BV83" s="60">
        <f>(BV80/BV81)*100</f>
        <v>15.038096695003219</v>
      </c>
      <c r="BW83" s="60"/>
      <c r="BX83" s="60"/>
      <c r="BY83" s="60"/>
      <c r="BZ83" s="60"/>
      <c r="CA83" s="60"/>
      <c r="CB83" s="60"/>
      <c r="CC83" s="60"/>
      <c r="CD83" s="60">
        <f>(CD80/CD81)*100</f>
        <v>0</v>
      </c>
      <c r="CE83" s="60">
        <f>(CE80/CE81)*100</f>
        <v>0</v>
      </c>
      <c r="CF83" s="60" t="e">
        <f>(CF80/CF81)*100</f>
        <v>#VALUE!</v>
      </c>
      <c r="CG83" s="60" t="e">
        <f>(CG80/CG81)*100</f>
        <v>#VALUE!</v>
      </c>
      <c r="CH83" s="60" t="e">
        <f>(CH80/CH81)*100</f>
        <v>#VALUE!</v>
      </c>
      <c r="CI83" s="60"/>
      <c r="CJ83" s="60"/>
      <c r="CK83" s="60"/>
      <c r="CL83" s="60"/>
      <c r="CM83" s="60"/>
      <c r="CN83" s="60"/>
      <c r="CO83" s="60"/>
      <c r="CP83" s="60">
        <f>(CP80/CP81)*100</f>
        <v>0</v>
      </c>
      <c r="CQ83" s="60">
        <f>(CQ80/CQ81)*100</f>
        <v>0</v>
      </c>
      <c r="CR83" s="60" t="e">
        <f>(CR80/CR81)*100</f>
        <v>#VALUE!</v>
      </c>
      <c r="CS83" s="60" t="e">
        <f>(CS80/CS81)*100</f>
        <v>#VALUE!</v>
      </c>
      <c r="CT83" s="60" t="e">
        <f>(CT80/CT81)*100</f>
        <v>#VALUE!</v>
      </c>
      <c r="CU83" s="60"/>
      <c r="CV83" s="60"/>
      <c r="CW83" s="60"/>
      <c r="CX83" s="60"/>
      <c r="CY83" s="60"/>
      <c r="CZ83" s="60"/>
      <c r="DA83" s="60"/>
      <c r="DB83" s="60">
        <f>(DB80/DB81)*100</f>
        <v>0</v>
      </c>
      <c r="DC83" s="60">
        <f>(DC80/DC81)*100</f>
        <v>0</v>
      </c>
      <c r="DD83" s="60" t="e">
        <f>(DD80/DD81)*100</f>
        <v>#VALUE!</v>
      </c>
      <c r="DE83" s="60" t="e">
        <f>(DE80/DE81)*100</f>
        <v>#VALUE!</v>
      </c>
      <c r="DF83" s="60" t="e">
        <f>(DF80/DF81)*100</f>
        <v>#VALUE!</v>
      </c>
      <c r="DG83" s="60"/>
      <c r="DH83" s="60"/>
      <c r="DI83" s="60"/>
      <c r="DJ83" s="60"/>
      <c r="DK83" s="60"/>
      <c r="DL83" s="60"/>
      <c r="DM83" s="60"/>
      <c r="DN83" s="60">
        <f>(DN80/DN81)*100</f>
        <v>9.5540114207516105</v>
      </c>
      <c r="DO83" s="60">
        <f>(DO80/DO81)*100</f>
        <v>16.943138821470377</v>
      </c>
      <c r="DP83" s="60">
        <f>(DP80/DP81)*100</f>
        <v>16.943138821470377</v>
      </c>
      <c r="DQ83" s="60" t="e">
        <f>(DQ80/DQ81)*100</f>
        <v>#VALUE!</v>
      </c>
      <c r="DR83" s="60" t="e">
        <f>(DR80/DR81)*100</f>
        <v>#VALUE!</v>
      </c>
      <c r="DS83" s="60"/>
      <c r="DT83" s="60"/>
      <c r="DU83" s="60"/>
      <c r="DV83" s="60"/>
      <c r="DW83" s="60"/>
      <c r="DX83" s="60"/>
      <c r="DY83" s="60"/>
      <c r="DZ83" s="60">
        <f>(DZ80/DZ81)*100</f>
        <v>7.6907172635230001</v>
      </c>
      <c r="EA83" s="60">
        <f>(EA80/EA81)*100</f>
        <v>13.859588053040719</v>
      </c>
      <c r="EB83" s="60">
        <f>(EB80/EB81)*100</f>
        <v>13.859588053040719</v>
      </c>
      <c r="EC83" s="60">
        <f>(EC80/EC81)*100</f>
        <v>13.859588053040719</v>
      </c>
      <c r="ED83" s="60">
        <f>(ED80/ED81)*100</f>
        <v>13.859588053040719</v>
      </c>
      <c r="EE83" s="60"/>
      <c r="EF83" s="60"/>
      <c r="EG83" s="60"/>
      <c r="EH83" s="60"/>
      <c r="EI83" s="60"/>
      <c r="EJ83" s="60"/>
      <c r="EK83" s="60"/>
      <c r="EL83" s="60">
        <f>(EL80/EL81)*100</f>
        <v>43.447076908800355</v>
      </c>
      <c r="EM83" s="60">
        <f>(EM80/EM81)*100</f>
        <v>59.736453731589009</v>
      </c>
      <c r="EN83" s="60">
        <f>(EN80/EN81)*100</f>
        <v>59.736453731589009</v>
      </c>
      <c r="EO83" s="60" t="e">
        <f>(EO80/EO81)*100</f>
        <v>#VALUE!</v>
      </c>
      <c r="EP83" s="60" t="e">
        <f>(EP80/EP81)*100</f>
        <v>#VALUE!</v>
      </c>
      <c r="EQ83" s="60"/>
      <c r="ER83" s="60"/>
      <c r="ES83" s="60"/>
      <c r="ET83" s="60"/>
      <c r="EU83" s="60"/>
      <c r="EV83" s="60"/>
      <c r="EW83" s="60"/>
      <c r="EX83" s="60"/>
      <c r="EY83" s="60"/>
      <c r="EZ83" s="60"/>
      <c r="FA83" s="60"/>
      <c r="FB83" s="60"/>
      <c r="FC83" s="60"/>
      <c r="FD83" s="60"/>
      <c r="FE83" s="60"/>
      <c r="FF83" s="60">
        <f>(FF80/FF81)*100</f>
        <v>36.999921890116632</v>
      </c>
      <c r="FG83" s="60">
        <f>(FG80/FG81)*100</f>
        <v>53.543790551680026</v>
      </c>
      <c r="FH83" s="60">
        <f>(FH80/FH81)*100</f>
        <v>53.543790551680026</v>
      </c>
      <c r="FI83" s="60">
        <f>(FI80/FI81)*100</f>
        <v>53.543790551680026</v>
      </c>
      <c r="FJ83" s="60">
        <f>(FJ80/FJ81)*100</f>
        <v>53.543790551680026</v>
      </c>
      <c r="FK83" s="60"/>
      <c r="FL83" s="60"/>
      <c r="FM83" s="60"/>
      <c r="FN83" s="60"/>
      <c r="FO83" s="60"/>
      <c r="FP83" s="60"/>
      <c r="FQ83" s="60"/>
      <c r="FR83" s="60">
        <f>(FR80/FR81)*100</f>
        <v>32.886440466566988</v>
      </c>
      <c r="FS83" s="60">
        <f>(FS80/FS81)*100</f>
        <v>48.620440027168982</v>
      </c>
      <c r="FT83" s="60">
        <f>(FT80/FT81)*100</f>
        <v>48.620440027168982</v>
      </c>
      <c r="FU83" s="60">
        <f>(FU80/FU81)*100</f>
        <v>48.620440027168982</v>
      </c>
      <c r="FV83" s="60">
        <f>(FV80/FV81)*100</f>
        <v>48.620440027168982</v>
      </c>
      <c r="FW83" s="60"/>
      <c r="FX83" s="60"/>
      <c r="FY83" s="60"/>
      <c r="FZ83" s="60"/>
      <c r="GA83" s="60"/>
      <c r="GB83" s="60"/>
      <c r="GC83" s="60"/>
      <c r="GD83" s="60"/>
      <c r="GE83" s="60"/>
      <c r="GF83" s="60"/>
      <c r="GG83" s="60"/>
      <c r="GH83" s="60"/>
      <c r="GI83" s="60"/>
      <c r="GJ83" s="60"/>
      <c r="GK83" s="60"/>
      <c r="GL83" s="60"/>
      <c r="GM83" s="60"/>
      <c r="GN83" s="60"/>
      <c r="GO83" s="60"/>
      <c r="GP83" s="60"/>
      <c r="GQ83" s="60"/>
      <c r="GR83" s="60"/>
      <c r="GS83" s="60"/>
      <c r="GT83" s="60"/>
      <c r="GU83" s="60">
        <f>(GU80/GU81)*100</f>
        <v>45.103588154450151</v>
      </c>
      <c r="GV83" s="60">
        <f>(GV80/GV81)*100</f>
        <v>61.721021038409788</v>
      </c>
      <c r="GW83" s="60">
        <f>(GW80/GW81)*100</f>
        <v>61.721021038409788</v>
      </c>
      <c r="GX83" s="60">
        <f>(GX80/GX81)*100</f>
        <v>61.721021038409788</v>
      </c>
      <c r="GY83" s="60">
        <f>(GY80/GY81)*100</f>
        <v>61.721021038409788</v>
      </c>
      <c r="GZ83" s="60"/>
      <c r="HA83" s="60"/>
      <c r="HB83" s="60"/>
      <c r="HC83" s="60"/>
      <c r="HD83" s="60"/>
      <c r="HE83" s="60"/>
      <c r="HF83" s="60"/>
      <c r="HG83" s="60">
        <f>(HG80/HG81)*100</f>
        <v>38.205259906453492</v>
      </c>
      <c r="HH83" s="63">
        <f>(HH80/HH81)*100</f>
        <v>50</v>
      </c>
      <c r="HI83" s="63">
        <f>(HI80/HI81)*100</f>
        <v>50</v>
      </c>
      <c r="HJ83" s="63">
        <f>(HJ80/HJ81)*100</f>
        <v>50</v>
      </c>
      <c r="HK83" s="63">
        <f>(HK80/HK81)*100</f>
        <v>50</v>
      </c>
      <c r="HL83" s="60"/>
      <c r="HM83" s="60"/>
      <c r="HN83" s="60"/>
      <c r="HO83" s="60"/>
      <c r="HP83" s="60"/>
      <c r="HQ83" s="60"/>
      <c r="HR83" s="60"/>
      <c r="HS83" s="60">
        <f>(HS80/HS81)*100</f>
        <v>49.107208123582666</v>
      </c>
      <c r="HT83" s="60">
        <f>(HT80/HT81)*100</f>
        <v>54.141611011005629</v>
      </c>
      <c r="HU83" s="60">
        <f>(HU80/HU81)*100</f>
        <v>54.141611011005629</v>
      </c>
      <c r="HV83" s="60">
        <f>(HV80/HV81)*100</f>
        <v>54.141611011005629</v>
      </c>
      <c r="HW83" s="60">
        <f>(HW80/HW81)*100</f>
        <v>54.141611011005629</v>
      </c>
      <c r="HX83" s="60"/>
      <c r="HY83" s="60"/>
      <c r="HZ83" s="60"/>
      <c r="IA83" s="60"/>
      <c r="IB83" s="60"/>
      <c r="IC83" s="60"/>
      <c r="ID83" s="60"/>
      <c r="IE83" s="60">
        <f>(IE80/IE81)*100</f>
        <v>57.090531980980344</v>
      </c>
      <c r="IF83" s="60">
        <f>(IF80/IF81)*100</f>
        <v>61.947162516883537</v>
      </c>
      <c r="IG83" s="60">
        <f>(IG80/IG81)*100</f>
        <v>61.947162516883537</v>
      </c>
      <c r="IH83" s="60">
        <f>(IH80/IH81)*100</f>
        <v>61.947162516883537</v>
      </c>
      <c r="II83" s="60">
        <f>(II80/II81)*100</f>
        <v>61.947162516883537</v>
      </c>
      <c r="IJ83" s="60"/>
      <c r="IK83" s="60"/>
      <c r="IL83" s="60"/>
      <c r="IM83" s="60"/>
      <c r="IN83" s="60"/>
      <c r="IO83" s="60"/>
      <c r="IP83" s="60"/>
      <c r="IQ83" s="60">
        <f>(IQ80/IQ81)*100</f>
        <v>57.937257543013445</v>
      </c>
      <c r="IR83" s="60">
        <f>(IR80/IR81)*100</f>
        <v>62.760565007166726</v>
      </c>
      <c r="IS83" s="60">
        <f>(IS80/IS81)*100</f>
        <v>62.760565007166726</v>
      </c>
      <c r="IT83" s="60">
        <f>(IT80/IT81)*100</f>
        <v>62.760565007166726</v>
      </c>
      <c r="IU83" s="60">
        <f>(IU80/IU81)*100</f>
        <v>62.760565007166726</v>
      </c>
      <c r="IV83" s="60"/>
      <c r="IW83" s="60"/>
      <c r="IX83" s="60"/>
      <c r="IY83" s="60"/>
      <c r="IZ83" s="60"/>
      <c r="JA83" s="60"/>
      <c r="JB83" s="60"/>
      <c r="JC83" s="60">
        <f>(JC80/JC81)*100</f>
        <v>51.215321500755053</v>
      </c>
      <c r="JD83" s="60">
        <f>(JD80/JD81)*100</f>
        <v>56.227071883913716</v>
      </c>
      <c r="JE83" s="60">
        <f>(JE80/JE81)*100</f>
        <v>56.227071883913716</v>
      </c>
      <c r="JF83" s="60" t="e">
        <f>(JF80/JF81)*100</f>
        <v>#VALUE!</v>
      </c>
      <c r="JG83" s="60" t="e">
        <f>(JG80/JG81)*100</f>
        <v>#VALUE!</v>
      </c>
      <c r="JH83" s="60"/>
      <c r="JI83" s="60"/>
      <c r="JJ83" s="60"/>
      <c r="JK83" s="60"/>
      <c r="JL83" s="60"/>
      <c r="JM83" s="60"/>
      <c r="JN83" s="60"/>
      <c r="JO83" s="60">
        <f>(JO80/JO81)*100</f>
        <v>59.085512626738137</v>
      </c>
      <c r="JP83" s="60">
        <f>(JP80/JP81)*100</f>
        <v>63.859284721154488</v>
      </c>
      <c r="JQ83" s="60">
        <f>(JQ80/JQ81)*100</f>
        <v>63.859284721154488</v>
      </c>
      <c r="JR83" s="60">
        <f>(JR80/JR81)*100</f>
        <v>63.859284721154488</v>
      </c>
      <c r="JS83" s="60">
        <f>(JS80/JS81)*100</f>
        <v>63.859284721154488</v>
      </c>
      <c r="JT83" s="60"/>
      <c r="JU83" s="60"/>
      <c r="JV83" s="60"/>
      <c r="JW83" s="60"/>
    </row>
    <row r="84" spans="1:283" s="61" customFormat="1" x14ac:dyDescent="0.2">
      <c r="A84" s="58"/>
      <c r="B84" s="58"/>
      <c r="C84" s="58" t="s">
        <v>57</v>
      </c>
      <c r="D84" s="58" t="s">
        <v>70</v>
      </c>
      <c r="E84" s="58" t="s">
        <v>97</v>
      </c>
      <c r="F84" s="58" t="s">
        <v>51</v>
      </c>
      <c r="G84" s="59">
        <v>42564.764583333301</v>
      </c>
      <c r="H84" s="60">
        <v>4.2686000000000002</v>
      </c>
      <c r="I84" s="60">
        <v>37253.302604967503</v>
      </c>
      <c r="J84" s="60">
        <v>1.60058703265696E-2</v>
      </c>
      <c r="K84" s="61">
        <f t="shared" si="1"/>
        <v>2.3293986255008845E-3</v>
      </c>
      <c r="L84" s="60">
        <v>4.92303333333333</v>
      </c>
      <c r="M84" s="60">
        <v>2327477.4720077198</v>
      </c>
      <c r="N84" s="60">
        <v>5.9904666666666699</v>
      </c>
      <c r="O84" s="60">
        <v>599188.20750160702</v>
      </c>
      <c r="P84" s="60">
        <v>0.22536008173070399</v>
      </c>
      <c r="Q84" s="61">
        <f t="shared" si="2"/>
        <v>27.782741775802116</v>
      </c>
      <c r="R84" s="60"/>
      <c r="S84" s="60" t="s">
        <v>51</v>
      </c>
      <c r="T84" s="60">
        <v>8.1843333333333295</v>
      </c>
      <c r="U84" s="60">
        <v>2658803.64836579</v>
      </c>
      <c r="V84" s="60">
        <v>8.2409333333333308</v>
      </c>
      <c r="W84" s="60">
        <v>818769.06051396497</v>
      </c>
      <c r="X84" s="60">
        <v>0.30794641831382102</v>
      </c>
      <c r="Y84" s="61">
        <f t="shared" si="3"/>
        <v>30.791643885993135</v>
      </c>
      <c r="Z84" s="60"/>
      <c r="AA84" s="60" t="s">
        <v>51</v>
      </c>
      <c r="AB84" s="60">
        <v>8.1843333333333295</v>
      </c>
      <c r="AC84" s="60">
        <v>2658803.64836579</v>
      </c>
      <c r="AD84" s="60">
        <v>9.6859166666666692</v>
      </c>
      <c r="AE84" s="60">
        <v>825129.93540449301</v>
      </c>
      <c r="AF84" s="60">
        <v>0.31033880065256098</v>
      </c>
      <c r="AG84" s="61">
        <f t="shared" si="4"/>
        <v>30.833544526749506</v>
      </c>
      <c r="AH84" s="60"/>
      <c r="AI84" s="60" t="s">
        <v>51</v>
      </c>
      <c r="AJ84" s="60">
        <v>8.1843333333333295</v>
      </c>
      <c r="AK84" s="60">
        <v>2658803.64836579</v>
      </c>
      <c r="AL84" s="60">
        <v>11.376416666666699</v>
      </c>
      <c r="AM84" s="60">
        <v>2971897.7258768701</v>
      </c>
      <c r="AN84" s="60">
        <v>0.9967349846211</v>
      </c>
      <c r="AO84" s="61">
        <f t="shared" si="5"/>
        <v>100.20015599558062</v>
      </c>
      <c r="AP84" s="60"/>
      <c r="AQ84" s="60" t="s">
        <v>51</v>
      </c>
      <c r="AR84" s="60">
        <v>11.376416666666699</v>
      </c>
      <c r="AS84" s="60">
        <v>2981632.8028323501</v>
      </c>
      <c r="AT84" s="60">
        <v>9.8934166666666705</v>
      </c>
      <c r="AU84" s="60">
        <v>592512.56138424296</v>
      </c>
      <c r="AV84" s="60">
        <v>0.19872083538301399</v>
      </c>
      <c r="AW84" s="61">
        <f t="shared" si="6"/>
        <v>20.22501728460351</v>
      </c>
      <c r="AX84" s="60"/>
      <c r="AY84" s="60"/>
      <c r="AZ84" s="60" t="s">
        <v>51</v>
      </c>
      <c r="BA84" s="60">
        <v>11.376416666666699</v>
      </c>
      <c r="BB84" s="60">
        <v>2981632.8028323501</v>
      </c>
      <c r="BC84" s="60">
        <v>4.9420999999999999</v>
      </c>
      <c r="BD84" s="60">
        <v>70246.786604002395</v>
      </c>
      <c r="BE84" s="60">
        <v>3.01815108626621E-2</v>
      </c>
      <c r="BF84" s="60">
        <v>38.751182370229202</v>
      </c>
      <c r="BG84" s="60">
        <f t="shared" si="7"/>
        <v>139.47933102837334</v>
      </c>
      <c r="BH84" s="60">
        <f t="shared" si="8"/>
        <v>139.47933102837334</v>
      </c>
      <c r="BI84" s="60" t="str">
        <f>IF(BH84&lt;184.86,"&lt;LOQ",IF(BH84&lt;58.1085,"&lt;MDL",BH84))</f>
        <v>&lt;LOQ</v>
      </c>
      <c r="BJ84" s="60" t="str">
        <f>IF(BI84="&lt;MDL","&lt;MDL",IF(BI84="&lt;LOQ","&lt;LOQ",(BI84*0.25)))</f>
        <v>&lt;LOQ</v>
      </c>
      <c r="BK84" s="60"/>
      <c r="BL84" s="60" t="s">
        <v>51</v>
      </c>
      <c r="BM84" s="60">
        <v>4.92303333333333</v>
      </c>
      <c r="BN84" s="60">
        <v>2327477.4720077198</v>
      </c>
      <c r="BO84" s="60">
        <v>5.62195</v>
      </c>
      <c r="BP84" s="60">
        <v>43203.446094458799</v>
      </c>
      <c r="BQ84" s="60">
        <v>1.8562347697909501E-2</v>
      </c>
      <c r="BR84" s="60">
        <v>33.236013566235599</v>
      </c>
      <c r="BS84" s="60">
        <f t="shared" si="9"/>
        <v>119.62827079645217</v>
      </c>
      <c r="BT84" s="60">
        <f t="shared" si="10"/>
        <v>119.62827079645217</v>
      </c>
      <c r="BU84" s="60">
        <f>IF(BT84&lt;16.03,"&lt;LOQ",IF(BT84&lt;5.038,"&lt;MDL",BT84))</f>
        <v>119.62827079645217</v>
      </c>
      <c r="BV84" s="60">
        <f>IF(BU84="&lt;MDL","&lt;MDL",IF(BU84="&lt;LOQ","&lt;LOQ",(BU84*0.25)))</f>
        <v>29.907067699113043</v>
      </c>
      <c r="BW84" s="60"/>
      <c r="BX84" s="60" t="s">
        <v>51</v>
      </c>
      <c r="BY84" s="60">
        <v>4.92303333333333</v>
      </c>
      <c r="BZ84" s="60">
        <v>2327477.4720077198</v>
      </c>
      <c r="CA84" s="60">
        <v>5.7172499999999999</v>
      </c>
      <c r="CB84" s="60">
        <v>24110.611380936702</v>
      </c>
      <c r="CC84" s="60">
        <v>1.03591169714474E-2</v>
      </c>
      <c r="CD84" s="60">
        <v>21.165516307217899</v>
      </c>
      <c r="CE84" s="60">
        <f t="shared" si="11"/>
        <v>76.182244639556743</v>
      </c>
      <c r="CF84" s="60">
        <f t="shared" si="12"/>
        <v>76.182244639556743</v>
      </c>
      <c r="CG84" s="60" t="str">
        <f>IF(CF84&lt;265.875,"&lt;LOQ",IF(CF84&lt;83.56,"&lt;MDL",CF84))</f>
        <v>&lt;LOQ</v>
      </c>
      <c r="CH84" s="60" t="str">
        <f>IF(CG84="&lt;MDL","&lt;MDL",IF(CG84="&lt;LOQ","&lt;LOQ",(CG84*0.25)))</f>
        <v>&lt;LOQ</v>
      </c>
      <c r="CI84" s="60"/>
      <c r="CJ84" s="60" t="s">
        <v>51</v>
      </c>
      <c r="CK84" s="60">
        <v>4.92303333333333</v>
      </c>
      <c r="CL84" s="60">
        <v>2327477.4720077198</v>
      </c>
      <c r="CM84" s="60">
        <v>6.53053333333333</v>
      </c>
      <c r="CN84" s="60">
        <v>23586.489499999901</v>
      </c>
      <c r="CO84" s="60">
        <v>1.56324419415475E-2</v>
      </c>
      <c r="CP84" s="60">
        <v>11.648042977371899</v>
      </c>
      <c r="CQ84" s="60">
        <f t="shared" si="13"/>
        <v>41.925462473674841</v>
      </c>
      <c r="CR84" s="60">
        <f t="shared" si="14"/>
        <v>41.925462473674841</v>
      </c>
      <c r="CS84" s="60">
        <f>IF(CR84&lt;11.93,"&lt;LOQ",IF(CR84&lt;3.75,"&lt;MDL",CR84))</f>
        <v>41.925462473674841</v>
      </c>
      <c r="CT84" s="60">
        <f>IF(CS84="&lt;MDL","&lt;MDL",IF(CS84="&lt;LOQ","&lt;LOQ",(CS84*0.25)))</f>
        <v>10.48136561841871</v>
      </c>
      <c r="CU84" s="60"/>
      <c r="CV84" s="60" t="s">
        <v>51</v>
      </c>
      <c r="CW84" s="60">
        <v>6.67031666666667</v>
      </c>
      <c r="CX84" s="60">
        <v>1508816.70235488</v>
      </c>
      <c r="CY84" s="60">
        <v>6.7020833333333298</v>
      </c>
      <c r="CZ84" s="60">
        <v>48298.799718146904</v>
      </c>
      <c r="DA84" s="60">
        <v>3.2011045240130799E-2</v>
      </c>
      <c r="DB84" s="60">
        <v>35.892999627488798</v>
      </c>
      <c r="DC84" s="60">
        <f t="shared" si="15"/>
        <v>129.19171159251985</v>
      </c>
      <c r="DD84" s="60">
        <f t="shared" si="16"/>
        <v>129.19171159251985</v>
      </c>
      <c r="DE84" s="60">
        <f>IF(DD84&lt;125.128,"&lt;LOQ",IF(DD84&lt;7.897,"&lt;MDL",DD84))</f>
        <v>129.19171159251985</v>
      </c>
      <c r="DF84" s="60">
        <f>IF(DE84="&lt;MDL","&lt;MDL",IF(DE84="&lt;LOQ","&lt;LOQ",(DE84*0.25)))</f>
        <v>32.297927898129963</v>
      </c>
      <c r="DG84" s="60"/>
      <c r="DH84" s="60" t="s">
        <v>51</v>
      </c>
      <c r="DI84" s="60">
        <v>6.67031666666667</v>
      </c>
      <c r="DJ84" s="60">
        <v>1508816.70235488</v>
      </c>
      <c r="DK84" s="60">
        <v>7.22943333333333</v>
      </c>
      <c r="DL84" s="60">
        <v>118557.69816461499</v>
      </c>
      <c r="DM84" s="60">
        <v>7.8576607734774498E-2</v>
      </c>
      <c r="DN84" s="60">
        <v>71.976070861006306</v>
      </c>
      <c r="DO84" s="60">
        <f t="shared" si="17"/>
        <v>233.75195922471562</v>
      </c>
      <c r="DP84" s="60">
        <f t="shared" si="18"/>
        <v>233.75195922471562</v>
      </c>
      <c r="DQ84" s="60">
        <f>IF(DP84&lt;59.59,"&lt;LOQ",IF(DP84&lt;18.73,"&lt;MDL",DP84))</f>
        <v>233.75195922471562</v>
      </c>
      <c r="DR84" s="60">
        <f>IF(DQ84="&lt;MDL","&lt;MDL",IF(DQ84="&lt;LOQ","&lt;LOQ",(DQ84*0.25)))</f>
        <v>58.437989806178905</v>
      </c>
      <c r="DS84" s="60"/>
      <c r="DT84" s="60" t="s">
        <v>51</v>
      </c>
      <c r="DU84" s="60">
        <v>6.67031666666667</v>
      </c>
      <c r="DV84" s="60">
        <v>1508816.70235488</v>
      </c>
      <c r="DW84" s="60">
        <v>8.2069666666666699</v>
      </c>
      <c r="DX84" s="60">
        <v>1081159.5020319</v>
      </c>
      <c r="DY84" s="60">
        <v>0.40663382671993198</v>
      </c>
      <c r="DZ84" s="60">
        <v>464.05767591401599</v>
      </c>
      <c r="EA84" s="60">
        <f t="shared" si="19"/>
        <v>1507.0896429960078</v>
      </c>
      <c r="EB84" s="60">
        <f t="shared" si="20"/>
        <v>1507.0896429960078</v>
      </c>
      <c r="EC84" s="60">
        <f>IF(EB84&lt;16.09,"&lt;LOQ",IF(EB84&lt;5.06,"&lt;MDL",EB84))</f>
        <v>1507.0896429960078</v>
      </c>
      <c r="ED84" s="60">
        <f>IF(EC84="&lt;MDL","&lt;MDL",IF(EC84="&lt;LOQ","&lt;LOQ",(EC84*0.25)))</f>
        <v>376.77241074900195</v>
      </c>
      <c r="EE84" s="60"/>
      <c r="EF84" s="60" t="s">
        <v>51</v>
      </c>
      <c r="EG84" s="60">
        <v>8.1843333333333295</v>
      </c>
      <c r="EH84" s="60">
        <v>2658803.64836579</v>
      </c>
      <c r="EI84" s="60">
        <v>8.2560166666666692</v>
      </c>
      <c r="EJ84" s="60">
        <v>151054.81883271501</v>
      </c>
      <c r="EK84" s="60">
        <v>5.6813077914030799E-2</v>
      </c>
      <c r="EL84" s="60">
        <v>78.056547168940497</v>
      </c>
      <c r="EM84" s="60">
        <f t="shared" si="21"/>
        <v>253.49912287225357</v>
      </c>
      <c r="EN84" s="60">
        <f t="shared" si="22"/>
        <v>253.49912287225357</v>
      </c>
      <c r="EO84" s="60">
        <f>IF(EN84&lt;56.77,"&lt;LOQ",IF(EN84&lt;17.84,"&lt;MDL",EN84))</f>
        <v>253.49912287225357</v>
      </c>
      <c r="EP84" s="60">
        <f>IF(EO84="&lt;MDL","&lt;MDL",IF(EO84="&lt;LOQ","&lt;LOQ",(EO84*0.25)))</f>
        <v>63.374780718063391</v>
      </c>
      <c r="EQ84" s="60"/>
      <c r="ER84" s="60" t="s">
        <v>51</v>
      </c>
      <c r="ES84" s="60">
        <v>8.1843333333333295</v>
      </c>
      <c r="ET84" s="60">
        <v>2658803.64836579</v>
      </c>
      <c r="EU84" s="60">
        <v>8.7653499999999998</v>
      </c>
      <c r="EV84" s="60">
        <v>29024.696893278498</v>
      </c>
      <c r="EW84" s="60">
        <v>1.0916449927063299E-2</v>
      </c>
      <c r="EX84" s="60">
        <v>0</v>
      </c>
      <c r="EY84" s="60">
        <v>0</v>
      </c>
      <c r="EZ84" s="60" t="s">
        <v>51</v>
      </c>
      <c r="FA84" s="60">
        <v>8.1843333333333295</v>
      </c>
      <c r="FB84" s="60">
        <v>2658803.64836579</v>
      </c>
      <c r="FC84" s="60">
        <v>9.4444499999999998</v>
      </c>
      <c r="FD84" s="60">
        <v>1338344.7657699001</v>
      </c>
      <c r="FE84" s="60">
        <v>0.44886304057916299</v>
      </c>
      <c r="FF84" s="60">
        <v>559.67945682757897</v>
      </c>
      <c r="FG84" s="60">
        <f t="shared" si="23"/>
        <v>1815.1641837416114</v>
      </c>
      <c r="FH84" s="60">
        <f t="shared" si="24"/>
        <v>1815.1641837416114</v>
      </c>
      <c r="FI84" s="60">
        <f>IF(FH84&lt;12.39,"&lt;LOQ",IF(FH84&lt;3.9,"&lt;MDL",FH84))</f>
        <v>1815.1641837416114</v>
      </c>
      <c r="FJ84" s="60">
        <f>IF(FI84="&lt;MDL","&lt;MDL",IF(FI84="&lt;LOQ","&lt;LOQ",(FI84*0.25)))</f>
        <v>453.79104593540285</v>
      </c>
      <c r="FK84" s="60"/>
      <c r="FL84" s="60" t="s">
        <v>51</v>
      </c>
      <c r="FM84" s="60">
        <v>11.376416666666699</v>
      </c>
      <c r="FN84" s="60">
        <v>2981632.8028323501</v>
      </c>
      <c r="FO84" s="60">
        <v>9.7047833333333298</v>
      </c>
      <c r="FP84" s="60">
        <v>1070238.95241222</v>
      </c>
      <c r="FQ84" s="60">
        <v>0.35894391535924902</v>
      </c>
      <c r="FR84" s="60">
        <v>428.395569791828</v>
      </c>
      <c r="FS84" s="60">
        <f t="shared" si="25"/>
        <v>1391.2721625970144</v>
      </c>
      <c r="FT84" s="60">
        <f t="shared" si="26"/>
        <v>1391.2721625970144</v>
      </c>
      <c r="FU84" s="60">
        <f>IF(FT84&lt;17.42,"&lt;LOQ",IF(FT84&lt;5.48,"&lt;MDL",FT84))</f>
        <v>1391.2721625970144</v>
      </c>
      <c r="FV84" s="60">
        <f>IF(FU84="&lt;MDL","&lt;MDL",IF(FU84="&lt;LOQ","&lt;LOQ",(FU84*0.25)))</f>
        <v>347.81804064925359</v>
      </c>
      <c r="FW84" s="60"/>
      <c r="FX84" s="60" t="s">
        <v>51</v>
      </c>
      <c r="FY84" s="60">
        <v>11.376416666666699</v>
      </c>
      <c r="FZ84" s="60">
        <v>2981632.8028323501</v>
      </c>
      <c r="GA84" s="60">
        <v>9.8896499999999996</v>
      </c>
      <c r="GB84" s="60">
        <v>49007.204862984101</v>
      </c>
      <c r="GC84" s="60">
        <v>1.8432051156957702E-2</v>
      </c>
      <c r="GD84" s="60">
        <v>96324.406732663207</v>
      </c>
      <c r="GE84" s="60">
        <v>96324.406732663207</v>
      </c>
      <c r="GF84" s="60"/>
      <c r="GG84" s="60" t="s">
        <v>51</v>
      </c>
      <c r="GH84" s="60">
        <v>8.1843333333333295</v>
      </c>
      <c r="GI84" s="60">
        <v>2658803.64836579</v>
      </c>
      <c r="GJ84" s="60" t="s">
        <v>51</v>
      </c>
      <c r="GK84" s="60" t="s">
        <v>51</v>
      </c>
      <c r="GL84" s="60" t="s">
        <v>51</v>
      </c>
      <c r="GM84" s="60" t="s">
        <v>51</v>
      </c>
      <c r="GN84" s="60" t="s">
        <v>51</v>
      </c>
      <c r="GO84" s="60" t="s">
        <v>51</v>
      </c>
      <c r="GP84" s="60">
        <v>8.1843333333333295</v>
      </c>
      <c r="GQ84" s="60">
        <v>2658803.64836579</v>
      </c>
      <c r="GR84" s="60">
        <v>11.329650000000001</v>
      </c>
      <c r="GS84" s="60">
        <v>89506.203612372701</v>
      </c>
      <c r="GT84" s="60">
        <v>3.0019190668732799E-2</v>
      </c>
      <c r="GU84" s="60">
        <v>35.338077443746798</v>
      </c>
      <c r="GV84" s="60">
        <f t="shared" si="27"/>
        <v>114.60919588109439</v>
      </c>
      <c r="GW84" s="60">
        <f t="shared" si="28"/>
        <v>114.60919588109439</v>
      </c>
      <c r="GX84" s="60">
        <f>IF(GW84&lt;13.381,"&lt;LOQ",IF(GW84&lt;4.21,"&lt;MDL",GW84))</f>
        <v>114.60919588109439</v>
      </c>
      <c r="GY84" s="60">
        <f>IF(GX84="&lt;MDL","&lt;MDL",IF(GX84="&lt;LOQ","&lt;LOQ",(GX84*0.25)))</f>
        <v>28.652298970273598</v>
      </c>
      <c r="GZ84" s="60"/>
      <c r="HA84" s="60" t="s">
        <v>51</v>
      </c>
      <c r="HB84" s="60">
        <v>11.376416666666699</v>
      </c>
      <c r="HC84" s="60">
        <v>2981632.8028323501</v>
      </c>
      <c r="HD84" s="60">
        <v>11.416499999999999</v>
      </c>
      <c r="HE84" s="60">
        <v>864402.69961040001</v>
      </c>
      <c r="HF84" s="60">
        <v>0.28990917284961298</v>
      </c>
      <c r="HG84" s="60">
        <v>348.012707061367</v>
      </c>
      <c r="HH84" s="63">
        <v>20.722194376254471</v>
      </c>
      <c r="HI84" s="63">
        <f t="shared" si="30"/>
        <v>20.722194376254471</v>
      </c>
      <c r="HJ84" s="63">
        <f>IF(HI84&lt;19.57,"&lt;LOQ",IF(HI84&lt;6.15,"&lt;MDL",HI84))</f>
        <v>20.722194376254471</v>
      </c>
      <c r="HK84" s="63">
        <f>IF(HJ84="&lt;MDL","&lt;MDL",IF(HJ84="&lt;LOQ","&lt;LOQ",(HJ84*0.25)))</f>
        <v>5.1805485940636178</v>
      </c>
      <c r="HL84" s="60"/>
      <c r="HM84" s="60" t="s">
        <v>51</v>
      </c>
      <c r="HN84" s="60">
        <v>11.376416666666699</v>
      </c>
      <c r="HO84" s="60">
        <v>2981632.8028323501</v>
      </c>
      <c r="HP84" s="60">
        <v>13.24025</v>
      </c>
      <c r="HQ84" s="60">
        <v>1206772.3401243801</v>
      </c>
      <c r="HR84" s="60">
        <v>0.39889953378840198</v>
      </c>
      <c r="HS84" s="60">
        <v>286.19607236818501</v>
      </c>
      <c r="HT84" s="60">
        <f t="shared" si="31"/>
        <v>1415.0597170863955</v>
      </c>
      <c r="HU84" s="60">
        <f t="shared" si="32"/>
        <v>1415.0597170863955</v>
      </c>
      <c r="HV84" s="60">
        <f>IF(HU84&lt;26.06,"&lt;LOQ",IF(HU84&lt;8.19,"&lt;MDL",HU84))</f>
        <v>1415.0597170863955</v>
      </c>
      <c r="HW84" s="60">
        <f>IF(HV84="&lt;MDL","&lt;MDL",IF(HV84="&lt;LOQ","&lt;LOQ",(HV84*0.25)))</f>
        <v>353.76492927159887</v>
      </c>
      <c r="HX84" s="60"/>
      <c r="HY84" s="60" t="s">
        <v>51</v>
      </c>
      <c r="HZ84" s="60">
        <v>13.9316833333333</v>
      </c>
      <c r="IA84" s="60">
        <v>3025253.8243489498</v>
      </c>
      <c r="IB84" s="60">
        <v>13.831466666666699</v>
      </c>
      <c r="IC84" s="60">
        <v>244760.78263852399</v>
      </c>
      <c r="ID84" s="60">
        <v>8.0905866697383103E-2</v>
      </c>
      <c r="IE84" s="60">
        <v>136.11786999644099</v>
      </c>
      <c r="IF84" s="60">
        <f t="shared" si="33"/>
        <v>673.01732345149605</v>
      </c>
      <c r="IG84" s="60">
        <f t="shared" si="34"/>
        <v>673.01732345149605</v>
      </c>
      <c r="IH84" s="60">
        <f>IF(IG84&lt;18.87,"&lt;LOQ",IF(IG84&lt;5.93,"&lt;MDL",IG84))</f>
        <v>673.01732345149605</v>
      </c>
      <c r="II84" s="60">
        <f>IF(IH84="&lt;MDL","&lt;MDL",IF(IH84="&lt;LOQ","&lt;LOQ",(IH84*0.25)))</f>
        <v>168.25433086287401</v>
      </c>
      <c r="IJ84" s="60"/>
      <c r="IK84" s="60" t="s">
        <v>51</v>
      </c>
      <c r="IL84" s="60">
        <v>13.9316833333333</v>
      </c>
      <c r="IM84" s="60">
        <v>3025253.8243489498</v>
      </c>
      <c r="IN84" s="60">
        <v>15.64855</v>
      </c>
      <c r="IO84" s="60">
        <v>423067.379898249</v>
      </c>
      <c r="IP84" s="60">
        <v>0.139845250832563</v>
      </c>
      <c r="IQ84" s="60">
        <v>182.201341001212</v>
      </c>
      <c r="IR84" s="60">
        <f t="shared" si="35"/>
        <v>900.87112627544968</v>
      </c>
      <c r="IS84" s="60">
        <f t="shared" si="36"/>
        <v>900.87112627544968</v>
      </c>
      <c r="IT84" s="60">
        <f>IF(IS84&lt;22.673,"&lt;LOQ",IF(IS84&lt;7.126,"&lt;MDL",IS84))</f>
        <v>900.87112627544968</v>
      </c>
      <c r="IU84" s="60">
        <f>IF(IT84="&lt;MDL","&lt;MDL",IF(IT84="&lt;LOQ","&lt;LOQ",(IT84*0.25)))</f>
        <v>225.21778156886242</v>
      </c>
      <c r="IV84" s="60"/>
      <c r="IW84" s="60" t="s">
        <v>51</v>
      </c>
      <c r="IX84" s="60">
        <v>13.9316833333333</v>
      </c>
      <c r="IY84" s="60">
        <v>3025253.8243489498</v>
      </c>
      <c r="IZ84" s="60">
        <v>15.695316666666701</v>
      </c>
      <c r="JA84" s="60">
        <v>91668.045937918403</v>
      </c>
      <c r="JB84" s="60">
        <v>3.0300943742347299E-2</v>
      </c>
      <c r="JC84" s="60">
        <v>43.641237263936503</v>
      </c>
      <c r="JD84" s="60">
        <f t="shared" si="37"/>
        <v>215.77849180459694</v>
      </c>
      <c r="JE84" s="60">
        <f t="shared" si="38"/>
        <v>215.77849180459694</v>
      </c>
      <c r="JF84" s="60">
        <f>IF(JE84&lt;201.126,"&lt;LOQ",IF(JE84&lt;63.21,"&lt;MDL",JE84))</f>
        <v>215.77849180459694</v>
      </c>
      <c r="JG84" s="60">
        <f>IF(JF84="&lt;MDL","&lt;MDL",IF(JF84="&lt;LOQ","&lt;LOQ",(JF84*0.25)))</f>
        <v>53.944622951149235</v>
      </c>
      <c r="JH84" s="60"/>
      <c r="JI84" s="60" t="s">
        <v>51</v>
      </c>
      <c r="JJ84" s="60">
        <v>13.9316833333333</v>
      </c>
      <c r="JK84" s="60">
        <v>3025253.8243489498</v>
      </c>
      <c r="JL84" s="60">
        <v>16.069416666666701</v>
      </c>
      <c r="JM84" s="60">
        <v>527625.53862034995</v>
      </c>
      <c r="JN84" s="60">
        <v>0.17440703136170699</v>
      </c>
      <c r="JO84" s="60">
        <v>249.15400549091299</v>
      </c>
      <c r="JP84" s="60">
        <f t="shared" si="39"/>
        <v>1231.9099755755656</v>
      </c>
      <c r="JQ84" s="60">
        <f t="shared" si="40"/>
        <v>1231.9099755755656</v>
      </c>
      <c r="JR84" s="60">
        <f>IF(JQ84&lt;25.511,"&lt;LOQ",IF(JQ84&lt;8.018,"&lt;MDL",JQ84))</f>
        <v>1231.9099755755656</v>
      </c>
      <c r="JS84" s="60">
        <f>IF(JR84="&lt;MDL","&lt;MDL",IF(JR84="&lt;LOQ","&lt;LOQ",(JR84*0.25)))</f>
        <v>307.97749389389139</v>
      </c>
      <c r="JT84" s="60"/>
      <c r="JU84" s="60" t="s">
        <v>51</v>
      </c>
      <c r="JV84" s="60">
        <v>13.9316833333333</v>
      </c>
      <c r="JW84" s="60">
        <v>3025253.8243489498</v>
      </c>
    </row>
    <row r="85" spans="1:283" s="61" customFormat="1" x14ac:dyDescent="0.2">
      <c r="A85" s="58"/>
      <c r="B85" s="58"/>
      <c r="C85" s="58" t="s">
        <v>150</v>
      </c>
      <c r="D85" s="58" t="s">
        <v>138</v>
      </c>
      <c r="E85" s="58" t="s">
        <v>97</v>
      </c>
      <c r="F85" s="58" t="s">
        <v>51</v>
      </c>
      <c r="G85" s="59">
        <v>42564.943749999999</v>
      </c>
      <c r="H85" s="60">
        <v>4.2620833333333303</v>
      </c>
      <c r="I85" s="60">
        <v>58740.945615745302</v>
      </c>
      <c r="J85" s="60">
        <v>3.5115037462139301E-2</v>
      </c>
      <c r="K85" s="61">
        <f t="shared" si="1"/>
        <v>5.1104325056874423E-3</v>
      </c>
      <c r="L85" s="60">
        <v>4.9292166666666697</v>
      </c>
      <c r="M85" s="60">
        <v>1672814.55072002</v>
      </c>
      <c r="N85" s="60">
        <v>6.0030000000000001</v>
      </c>
      <c r="O85" s="60">
        <v>228625.270905199</v>
      </c>
      <c r="P85" s="60">
        <v>0.111410538819277</v>
      </c>
      <c r="Q85" s="61">
        <f t="shared" si="2"/>
        <v>13.734864698965163</v>
      </c>
      <c r="R85" s="60"/>
      <c r="S85" s="60" t="s">
        <v>51</v>
      </c>
      <c r="T85" s="60">
        <v>8.18793333333333</v>
      </c>
      <c r="U85" s="60">
        <v>2052097.3449025401</v>
      </c>
      <c r="V85" s="60">
        <v>8.2445333333333295</v>
      </c>
      <c r="W85" s="60">
        <v>287620.134699655</v>
      </c>
      <c r="X85" s="60">
        <v>0.14015910863785799</v>
      </c>
      <c r="Y85" s="61">
        <f t="shared" si="3"/>
        <v>14.014546375262881</v>
      </c>
      <c r="Z85" s="60"/>
      <c r="AA85" s="60" t="s">
        <v>51</v>
      </c>
      <c r="AB85" s="60">
        <v>8.18793333333333</v>
      </c>
      <c r="AC85" s="60">
        <v>2052097.3449025401</v>
      </c>
      <c r="AD85" s="60">
        <v>9.6895166666666697</v>
      </c>
      <c r="AE85" s="60">
        <v>289143.053975466</v>
      </c>
      <c r="AF85" s="60">
        <v>0.14090123682178399</v>
      </c>
      <c r="AG85" s="61">
        <f t="shared" si="4"/>
        <v>13.999166556947582</v>
      </c>
      <c r="AH85" s="60"/>
      <c r="AI85" s="60" t="s">
        <v>51</v>
      </c>
      <c r="AJ85" s="60">
        <v>8.18793333333333</v>
      </c>
      <c r="AK85" s="60">
        <v>2052097.3449025401</v>
      </c>
      <c r="AL85" s="60">
        <v>11.379583333333301</v>
      </c>
      <c r="AM85" s="60">
        <v>2503640.8994298801</v>
      </c>
      <c r="AN85" s="60">
        <v>0.99492985849344995</v>
      </c>
      <c r="AO85" s="61">
        <f t="shared" si="5"/>
        <v>100.0186895853783</v>
      </c>
      <c r="AP85" s="60"/>
      <c r="AQ85" s="60" t="s">
        <v>51</v>
      </c>
      <c r="AR85" s="60">
        <v>11.379583333333301</v>
      </c>
      <c r="AS85" s="60">
        <v>2516399.4004772999</v>
      </c>
      <c r="AT85" s="60">
        <v>9.8970166666666692</v>
      </c>
      <c r="AU85" s="60">
        <v>241829.038327293</v>
      </c>
      <c r="AV85" s="60">
        <v>9.6101214410329205E-2</v>
      </c>
      <c r="AW85" s="61">
        <f t="shared" si="6"/>
        <v>9.7807998782518837</v>
      </c>
      <c r="AX85" s="60"/>
      <c r="AY85" s="60"/>
      <c r="AZ85" s="60" t="s">
        <v>51</v>
      </c>
      <c r="BA85" s="60">
        <v>11.379583333333301</v>
      </c>
      <c r="BB85" s="60">
        <v>2516399.4004772999</v>
      </c>
      <c r="BC85" s="60">
        <v>4.9482833333333298</v>
      </c>
      <c r="BD85" s="60">
        <v>5863.4035000000904</v>
      </c>
      <c r="BE85" s="60">
        <v>3.50511268417431E-3</v>
      </c>
      <c r="BF85" s="60">
        <v>3.54700009956853</v>
      </c>
      <c r="BG85" s="60">
        <f t="shared" si="7"/>
        <v>25.824790977633544</v>
      </c>
      <c r="BH85" s="60">
        <f t="shared" si="8"/>
        <v>25.824790977633544</v>
      </c>
      <c r="BI85" s="60" t="str">
        <f>IF(BH85&lt;184.86,"&lt;LOQ",IF(BH85&lt;58.1085,"&lt;MDL",BH85))</f>
        <v>&lt;LOQ</v>
      </c>
      <c r="BJ85" s="60" t="str">
        <f>IF(BI85="&lt;MDL","&lt;MDL",IF(BI85="&lt;LOQ","&lt;LOQ",(BI85*0.25)))</f>
        <v>&lt;LOQ</v>
      </c>
      <c r="BK85" s="60"/>
      <c r="BL85" s="60" t="s">
        <v>51</v>
      </c>
      <c r="BM85" s="60">
        <v>4.9292166666666697</v>
      </c>
      <c r="BN85" s="60">
        <v>1672814.55072002</v>
      </c>
      <c r="BO85" s="60">
        <v>5.6471833333333299</v>
      </c>
      <c r="BP85" s="60">
        <v>10873.319150609201</v>
      </c>
      <c r="BQ85" s="60">
        <v>6.5000146883759796E-3</v>
      </c>
      <c r="BR85" s="60">
        <v>11.2723608226168</v>
      </c>
      <c r="BS85" s="60">
        <f t="shared" si="9"/>
        <v>82.071145727894233</v>
      </c>
      <c r="BT85" s="60">
        <f t="shared" si="10"/>
        <v>82.071145727894233</v>
      </c>
      <c r="BU85" s="60">
        <f>IF(BT85&lt;16.03,"&lt;LOQ",IF(BT85&lt;5.038,"&lt;MDL",BT85))</f>
        <v>82.071145727894233</v>
      </c>
      <c r="BV85" s="60">
        <f>IF(BU85="&lt;MDL","&lt;MDL",IF(BU85="&lt;LOQ","&lt;LOQ",(BU85*0.25)))</f>
        <v>20.517786431973558</v>
      </c>
      <c r="BW85" s="60"/>
      <c r="BX85" s="60" t="s">
        <v>51</v>
      </c>
      <c r="BY85" s="60">
        <v>4.9292166666666697</v>
      </c>
      <c r="BZ85" s="60">
        <v>1672814.55072002</v>
      </c>
      <c r="CA85" s="60">
        <v>5.7234333333333298</v>
      </c>
      <c r="CB85" s="60">
        <v>0</v>
      </c>
      <c r="CC85" s="60">
        <v>0</v>
      </c>
      <c r="CD85" s="60">
        <v>0</v>
      </c>
      <c r="CE85" s="60">
        <f t="shared" si="11"/>
        <v>0</v>
      </c>
      <c r="CF85" s="60" t="str">
        <f t="shared" si="12"/>
        <v>LOW</v>
      </c>
      <c r="CG85" s="60" t="str">
        <f>IF(CF85&lt;265.875,"&lt;LOQ",IF(CF85&lt;83.56,"&lt;MDL",CF85))</f>
        <v>LOW</v>
      </c>
      <c r="CH85" s="60" t="e">
        <f>IF(CG85="&lt;MDL","&lt;MDL",IF(CG85="&lt;LOQ","&lt;LOQ",(CG85*0.25)))</f>
        <v>#VALUE!</v>
      </c>
      <c r="CI85" s="60"/>
      <c r="CJ85" s="60" t="s">
        <v>51</v>
      </c>
      <c r="CK85" s="60">
        <v>4.9292166666666697</v>
      </c>
      <c r="CL85" s="60">
        <v>1672814.55072002</v>
      </c>
      <c r="CM85" s="60">
        <v>6.46681666666667</v>
      </c>
      <c r="CN85" s="60">
        <v>89699.910561135301</v>
      </c>
      <c r="CO85" s="60">
        <v>7.6855474557366799E-2</v>
      </c>
      <c r="CP85" s="60">
        <v>57.790551189685203</v>
      </c>
      <c r="CQ85" s="60">
        <f t="shared" si="13"/>
        <v>420.75806683439237</v>
      </c>
      <c r="CR85" s="60">
        <f t="shared" si="14"/>
        <v>420.75806683439237</v>
      </c>
      <c r="CS85" s="60">
        <f>IF(CR85&lt;11.93,"&lt;LOQ",IF(CR85&lt;3.75,"&lt;MDL",CR85))</f>
        <v>420.75806683439237</v>
      </c>
      <c r="CT85" s="60">
        <f>IF(CS85="&lt;MDL","&lt;MDL",IF(CS85="&lt;LOQ","&lt;LOQ",(CS85*0.25)))</f>
        <v>105.18951670859809</v>
      </c>
      <c r="CU85" s="60"/>
      <c r="CV85" s="60" t="s">
        <v>51</v>
      </c>
      <c r="CW85" s="60">
        <v>6.6764999999999999</v>
      </c>
      <c r="CX85" s="60">
        <v>1167124.5422365</v>
      </c>
      <c r="CY85" s="60">
        <v>6.7082666666666704</v>
      </c>
      <c r="CZ85" s="60">
        <v>0</v>
      </c>
      <c r="DA85" s="60">
        <v>0</v>
      </c>
      <c r="DB85" s="60">
        <v>0</v>
      </c>
      <c r="DC85" s="60">
        <f t="shared" si="15"/>
        <v>0</v>
      </c>
      <c r="DD85" s="60" t="str">
        <f t="shared" si="16"/>
        <v>LOW</v>
      </c>
      <c r="DE85" s="60" t="str">
        <f>IF(DD85&lt;125.128,"&lt;LOQ",IF(DD85&lt;7.897,"&lt;MDL",DD85))</f>
        <v>LOW</v>
      </c>
      <c r="DF85" s="60" t="e">
        <f>IF(DE85="&lt;MDL","&lt;MDL",IF(DE85="&lt;LOQ","&lt;LOQ",(DE85*0.25)))</f>
        <v>#VALUE!</v>
      </c>
      <c r="DG85" s="60"/>
      <c r="DH85" s="60" t="s">
        <v>51</v>
      </c>
      <c r="DI85" s="60">
        <v>6.6764999999999999</v>
      </c>
      <c r="DJ85" s="60">
        <v>1167124.5422365</v>
      </c>
      <c r="DK85" s="60">
        <v>7.2356166666666697</v>
      </c>
      <c r="DL85" s="60">
        <v>4442.8026810700403</v>
      </c>
      <c r="DM85" s="60">
        <v>3.8066226184881201E-3</v>
      </c>
      <c r="DN85" s="60">
        <v>3.2797996784575698</v>
      </c>
      <c r="DO85" s="60">
        <f t="shared" si="17"/>
        <v>23.402824398560302</v>
      </c>
      <c r="DP85" s="60">
        <f t="shared" si="18"/>
        <v>23.402824398560302</v>
      </c>
      <c r="DQ85" s="60" t="str">
        <f>IF(DP85&lt;59.59,"&lt;LOQ",IF(DP85&lt;18.73,"&lt;MDL",DP85))</f>
        <v>&lt;LOQ</v>
      </c>
      <c r="DR85" s="60" t="str">
        <f>IF(DQ85="&lt;MDL","&lt;MDL",IF(DQ85="&lt;LOQ","&lt;LOQ",(DQ85*0.25)))</f>
        <v>&lt;LOQ</v>
      </c>
      <c r="DS85" s="60"/>
      <c r="DT85" s="60" t="s">
        <v>51</v>
      </c>
      <c r="DU85" s="60">
        <v>6.6764999999999999</v>
      </c>
      <c r="DV85" s="60">
        <v>1167124.5422365</v>
      </c>
      <c r="DW85" s="60">
        <v>8.2105666666666703</v>
      </c>
      <c r="DX85" s="60">
        <v>41378.541947374397</v>
      </c>
      <c r="DY85" s="60">
        <v>2.0164024893926099E-2</v>
      </c>
      <c r="DZ85" s="60">
        <v>22.4829659057961</v>
      </c>
      <c r="EA85" s="60">
        <f t="shared" si="19"/>
        <v>160.42592677477489</v>
      </c>
      <c r="EB85" s="60">
        <f t="shared" si="20"/>
        <v>160.42592677477489</v>
      </c>
      <c r="EC85" s="60">
        <f>IF(EB85&lt;16.09,"&lt;LOQ",IF(EB85&lt;5.06,"&lt;MDL",EB85))</f>
        <v>160.42592677477489</v>
      </c>
      <c r="ED85" s="60">
        <f>IF(EC85="&lt;MDL","&lt;MDL",IF(EC85="&lt;LOQ","&lt;LOQ",(EC85*0.25)))</f>
        <v>40.106481693693723</v>
      </c>
      <c r="EE85" s="60"/>
      <c r="EF85" s="60" t="s">
        <v>51</v>
      </c>
      <c r="EG85" s="60">
        <v>8.18793333333333</v>
      </c>
      <c r="EH85" s="60">
        <v>2052097.3449025401</v>
      </c>
      <c r="EI85" s="60">
        <v>8.2634000000000007</v>
      </c>
      <c r="EJ85" s="60">
        <v>14401.665543236</v>
      </c>
      <c r="EK85" s="60">
        <v>7.0180225996637497E-3</v>
      </c>
      <c r="EL85" s="60">
        <v>9.1348588336251808</v>
      </c>
      <c r="EM85" s="60">
        <f t="shared" si="21"/>
        <v>65.181266585618118</v>
      </c>
      <c r="EN85" s="60">
        <f t="shared" si="22"/>
        <v>65.181266585618118</v>
      </c>
      <c r="EO85" s="60">
        <f>IF(EN85&lt;56.77,"&lt;LOQ",IF(EN85&lt;17.84,"&lt;MDL",EN85))</f>
        <v>65.181266585618118</v>
      </c>
      <c r="EP85" s="60">
        <f>IF(EO85="&lt;MDL","&lt;MDL",IF(EO85="&lt;LOQ","&lt;LOQ",(EO85*0.25)))</f>
        <v>16.29531664640453</v>
      </c>
      <c r="EQ85" s="60"/>
      <c r="ER85" s="60" t="s">
        <v>51</v>
      </c>
      <c r="ES85" s="60">
        <v>8.18793333333333</v>
      </c>
      <c r="ET85" s="60">
        <v>2052097.3449025401</v>
      </c>
      <c r="EU85" s="60">
        <v>8.8066833333333303</v>
      </c>
      <c r="EV85" s="60">
        <v>777.980744383878</v>
      </c>
      <c r="EW85" s="60">
        <v>3.7911493151940502E-4</v>
      </c>
      <c r="EX85" s="60">
        <v>3752.6491125141702</v>
      </c>
      <c r="EY85" s="60">
        <v>3752.6491125141702</v>
      </c>
      <c r="EZ85" s="60" t="s">
        <v>51</v>
      </c>
      <c r="FA85" s="60">
        <v>8.18793333333333</v>
      </c>
      <c r="FB85" s="60">
        <v>2052097.3449025401</v>
      </c>
      <c r="FC85" s="60">
        <v>9.4518333333333295</v>
      </c>
      <c r="FD85" s="60">
        <v>91757.092222402804</v>
      </c>
      <c r="FE85" s="60">
        <v>3.6463644127795798E-2</v>
      </c>
      <c r="FF85" s="60">
        <v>45.692087139513397</v>
      </c>
      <c r="FG85" s="60">
        <f t="shared" si="23"/>
        <v>326.39148161886169</v>
      </c>
      <c r="FH85" s="60">
        <f t="shared" si="24"/>
        <v>326.39148161886169</v>
      </c>
      <c r="FI85" s="60">
        <f>IF(FH85&lt;12.39,"&lt;LOQ",IF(FH85&lt;3.9,"&lt;MDL",FH85))</f>
        <v>326.39148161886169</v>
      </c>
      <c r="FJ85" s="60">
        <f>IF(FI85="&lt;MDL","&lt;MDL",IF(FI85="&lt;LOQ","&lt;LOQ",(FI85*0.25)))</f>
        <v>81.597870404715422</v>
      </c>
      <c r="FK85" s="60"/>
      <c r="FL85" s="60" t="s">
        <v>51</v>
      </c>
      <c r="FM85" s="60">
        <v>11.379583333333301</v>
      </c>
      <c r="FN85" s="60">
        <v>2516399.4004772999</v>
      </c>
      <c r="FO85" s="60">
        <v>9.7121499999999994</v>
      </c>
      <c r="FP85" s="60">
        <v>90875.783761615006</v>
      </c>
      <c r="FQ85" s="60">
        <v>3.6113418141960299E-2</v>
      </c>
      <c r="FR85" s="60">
        <v>43.357235330687999</v>
      </c>
      <c r="FS85" s="60">
        <f t="shared" si="25"/>
        <v>309.37309114205783</v>
      </c>
      <c r="FT85" s="60">
        <f t="shared" si="26"/>
        <v>309.37309114205783</v>
      </c>
      <c r="FU85" s="60">
        <f>IF(FT85&lt;17.42,"&lt;LOQ",IF(FT85&lt;5.48,"&lt;MDL",FT85))</f>
        <v>309.37309114205783</v>
      </c>
      <c r="FV85" s="60">
        <f>IF(FU85="&lt;MDL","&lt;MDL",IF(FU85="&lt;LOQ","&lt;LOQ",(FU85*0.25)))</f>
        <v>77.343272785514458</v>
      </c>
      <c r="FW85" s="60"/>
      <c r="FX85" s="60" t="s">
        <v>51</v>
      </c>
      <c r="FY85" s="60">
        <v>11.379583333333301</v>
      </c>
      <c r="FZ85" s="60">
        <v>2516399.4004772999</v>
      </c>
      <c r="GA85" s="60">
        <v>9.8970166666666692</v>
      </c>
      <c r="GB85" s="60">
        <v>2456.2615904692402</v>
      </c>
      <c r="GC85" s="60">
        <v>1.19695179011398E-3</v>
      </c>
      <c r="GD85" s="60">
        <v>6168.80944213775</v>
      </c>
      <c r="GE85" s="60">
        <v>6168.80944213775</v>
      </c>
      <c r="GF85" s="60"/>
      <c r="GG85" s="60" t="s">
        <v>51</v>
      </c>
      <c r="GH85" s="60">
        <v>8.18793333333333</v>
      </c>
      <c r="GI85" s="60">
        <v>2052097.3449025401</v>
      </c>
      <c r="GJ85" s="60" t="s">
        <v>51</v>
      </c>
      <c r="GK85" s="60" t="s">
        <v>51</v>
      </c>
      <c r="GL85" s="60" t="s">
        <v>51</v>
      </c>
      <c r="GM85" s="60" t="s">
        <v>51</v>
      </c>
      <c r="GN85" s="60" t="s">
        <v>51</v>
      </c>
      <c r="GO85" s="60" t="s">
        <v>51</v>
      </c>
      <c r="GP85" s="60">
        <v>8.18793333333333</v>
      </c>
      <c r="GQ85" s="60">
        <v>2052097.3449025401</v>
      </c>
      <c r="GR85" s="60">
        <v>11.362883333333301</v>
      </c>
      <c r="GS85" s="60">
        <v>31515.0238107527</v>
      </c>
      <c r="GT85" s="60">
        <v>1.25238560320651E-2</v>
      </c>
      <c r="GU85" s="60">
        <v>14.0242089491227</v>
      </c>
      <c r="GV85" s="60">
        <f t="shared" si="27"/>
        <v>100.17888487913369</v>
      </c>
      <c r="GW85" s="60">
        <f t="shared" si="28"/>
        <v>100.17888487913369</v>
      </c>
      <c r="GX85" s="60">
        <f>IF(GW85&lt;13.381,"&lt;LOQ",IF(GW85&lt;4.21,"&lt;MDL",GW85))</f>
        <v>100.17888487913369</v>
      </c>
      <c r="GY85" s="60">
        <f>IF(GX85="&lt;MDL","&lt;MDL",IF(GX85="&lt;LOQ","&lt;LOQ",(GX85*0.25)))</f>
        <v>25.044721219783423</v>
      </c>
      <c r="GZ85" s="60"/>
      <c r="HA85" s="60" t="s">
        <v>51</v>
      </c>
      <c r="HB85" s="60">
        <v>11.379583333333301</v>
      </c>
      <c r="HC85" s="60">
        <v>2516399.4004772999</v>
      </c>
      <c r="HD85" s="60">
        <v>11.423</v>
      </c>
      <c r="HE85" s="60">
        <v>91500.802269231295</v>
      </c>
      <c r="HF85" s="60">
        <v>3.6361796244219403E-2</v>
      </c>
      <c r="HG85" s="60">
        <v>43.921147254788103</v>
      </c>
      <c r="HH85" s="63">
        <v>20.722194376254471</v>
      </c>
      <c r="HI85" s="63">
        <f t="shared" si="30"/>
        <v>20.722194376254471</v>
      </c>
      <c r="HJ85" s="63">
        <f>IF(HI85&lt;19.57,"&lt;LOQ",IF(HI85&lt;6.15,"&lt;MDL",HI85))</f>
        <v>20.722194376254471</v>
      </c>
      <c r="HK85" s="63">
        <f>IF(HJ85="&lt;MDL","&lt;MDL",IF(HJ85="&lt;LOQ","&lt;LOQ",(HJ85*0.25)))</f>
        <v>5.1805485940636178</v>
      </c>
      <c r="HL85" s="60"/>
      <c r="HM85" s="60" t="s">
        <v>51</v>
      </c>
      <c r="HN85" s="60">
        <v>11.379583333333301</v>
      </c>
      <c r="HO85" s="60">
        <v>2516399.4004772999</v>
      </c>
      <c r="HP85" s="60">
        <v>13.2501</v>
      </c>
      <c r="HQ85" s="60">
        <v>224636.18523449701</v>
      </c>
      <c r="HR85" s="60">
        <v>8.6372083736014904E-2</v>
      </c>
      <c r="HS85" s="60">
        <v>61.647971330555997</v>
      </c>
      <c r="HT85" s="60">
        <f t="shared" si="31"/>
        <v>630.29580502545059</v>
      </c>
      <c r="HU85" s="60">
        <f t="shared" si="32"/>
        <v>630.29580502545059</v>
      </c>
      <c r="HV85" s="60">
        <f>IF(HU85&lt;26.06,"&lt;LOQ",IF(HU85&lt;8.19,"&lt;MDL",HU85))</f>
        <v>630.29580502545059</v>
      </c>
      <c r="HW85" s="60">
        <f>IF(HV85="&lt;MDL","&lt;MDL",IF(HV85="&lt;LOQ","&lt;LOQ",(HV85*0.25)))</f>
        <v>157.57395125636265</v>
      </c>
      <c r="HX85" s="60"/>
      <c r="HY85" s="60" t="s">
        <v>51</v>
      </c>
      <c r="HZ85" s="60">
        <v>13.938183333333299</v>
      </c>
      <c r="IA85" s="60">
        <v>2600796.1776292101</v>
      </c>
      <c r="IB85" s="60">
        <v>13.834633333333301</v>
      </c>
      <c r="IC85" s="60">
        <v>62306.5794516768</v>
      </c>
      <c r="ID85" s="60">
        <v>2.3956732937247399E-2</v>
      </c>
      <c r="IE85" s="60">
        <v>40.576998256079499</v>
      </c>
      <c r="IF85" s="60">
        <f t="shared" si="33"/>
        <v>414.86380215491943</v>
      </c>
      <c r="IG85" s="60">
        <f t="shared" si="34"/>
        <v>414.86380215491943</v>
      </c>
      <c r="IH85" s="60">
        <f>IF(IG85&lt;18.87,"&lt;LOQ",IF(IG85&lt;5.93,"&lt;MDL",IG85))</f>
        <v>414.86380215491943</v>
      </c>
      <c r="II85" s="60">
        <f>IF(IH85="&lt;MDL","&lt;MDL",IF(IH85="&lt;LOQ","&lt;LOQ",(IH85*0.25)))</f>
        <v>103.71595053872986</v>
      </c>
      <c r="IJ85" s="60"/>
      <c r="IK85" s="60" t="s">
        <v>51</v>
      </c>
      <c r="IL85" s="60">
        <v>13.938183333333299</v>
      </c>
      <c r="IM85" s="60">
        <v>2600796.1776292101</v>
      </c>
      <c r="IN85" s="60">
        <v>15.6584</v>
      </c>
      <c r="IO85" s="60">
        <v>135733.681230769</v>
      </c>
      <c r="IP85" s="60">
        <v>5.21892804973665E-2</v>
      </c>
      <c r="IQ85" s="60">
        <v>68.058352980101205</v>
      </c>
      <c r="IR85" s="60">
        <f t="shared" si="35"/>
        <v>695.83626929564821</v>
      </c>
      <c r="IS85" s="60">
        <f t="shared" si="36"/>
        <v>695.83626929564821</v>
      </c>
      <c r="IT85" s="60">
        <f>IF(IS85&lt;22.673,"&lt;LOQ",IF(IS85&lt;7.126,"&lt;MDL",IS85))</f>
        <v>695.83626929564821</v>
      </c>
      <c r="IU85" s="60">
        <f>IF(IT85="&lt;MDL","&lt;MDL",IF(IT85="&lt;LOQ","&lt;LOQ",(IT85*0.25)))</f>
        <v>173.95906732391205</v>
      </c>
      <c r="IV85" s="60"/>
      <c r="IW85" s="60" t="s">
        <v>51</v>
      </c>
      <c r="IX85" s="60">
        <v>13.938183333333299</v>
      </c>
      <c r="IY85" s="60">
        <v>2600796.1776292101</v>
      </c>
      <c r="IZ85" s="60">
        <v>15.7018166666667</v>
      </c>
      <c r="JA85" s="60">
        <v>22723.481016874899</v>
      </c>
      <c r="JB85" s="60">
        <v>8.7371248898053793E-3</v>
      </c>
      <c r="JC85" s="60">
        <v>12.874305180354099</v>
      </c>
      <c r="JD85" s="60">
        <f t="shared" si="37"/>
        <v>131.62834676722898</v>
      </c>
      <c r="JE85" s="60">
        <f t="shared" si="38"/>
        <v>131.62834676722898</v>
      </c>
      <c r="JF85" s="60" t="str">
        <f>IF(JE85&lt;201.126,"&lt;LOQ",IF(JE85&lt;63.21,"&lt;MDL",JE85))</f>
        <v>&lt;LOQ</v>
      </c>
      <c r="JG85" s="60" t="str">
        <f>IF(JF85="&lt;MDL","&lt;MDL",IF(JF85="&lt;LOQ","&lt;LOQ",(JF85*0.25)))</f>
        <v>&lt;LOQ</v>
      </c>
      <c r="JH85" s="60"/>
      <c r="JI85" s="60" t="s">
        <v>51</v>
      </c>
      <c r="JJ85" s="60">
        <v>13.938183333333299</v>
      </c>
      <c r="JK85" s="60">
        <v>2600796.1776292101</v>
      </c>
      <c r="JL85" s="60">
        <v>16.0759166666667</v>
      </c>
      <c r="JM85" s="60">
        <v>160835.40828230401</v>
      </c>
      <c r="JN85" s="60">
        <v>6.18408353817698E-2</v>
      </c>
      <c r="JO85" s="60">
        <v>88.047563405889903</v>
      </c>
      <c r="JP85" s="60">
        <f t="shared" si="39"/>
        <v>900.20820895914892</v>
      </c>
      <c r="JQ85" s="60">
        <f t="shared" si="40"/>
        <v>900.20820895914892</v>
      </c>
      <c r="JR85" s="60">
        <f>IF(JQ85&lt;25.511,"&lt;LOQ",IF(JQ85&lt;8.018,"&lt;MDL",JQ85))</f>
        <v>900.20820895914892</v>
      </c>
      <c r="JS85" s="60">
        <f>IF(JR85="&lt;MDL","&lt;MDL",IF(JR85="&lt;LOQ","&lt;LOQ",(JR85*0.25)))</f>
        <v>225.05205223978723</v>
      </c>
      <c r="JT85" s="60"/>
      <c r="JU85" s="60" t="s">
        <v>51</v>
      </c>
      <c r="JV85" s="60">
        <v>13.938183333333299</v>
      </c>
      <c r="JW85" s="60">
        <v>2600796.1776292101</v>
      </c>
    </row>
    <row r="86" spans="1:283" s="61" customFormat="1" x14ac:dyDescent="0.2">
      <c r="A86" s="58"/>
      <c r="B86" s="58"/>
      <c r="C86" s="58"/>
      <c r="D86" s="62" t="s">
        <v>178</v>
      </c>
      <c r="E86" s="58"/>
      <c r="F86" s="58"/>
      <c r="G86" s="59"/>
      <c r="H86" s="60"/>
      <c r="I86" s="60"/>
      <c r="J86" s="60"/>
      <c r="L86" s="60"/>
      <c r="M86" s="60"/>
      <c r="N86" s="60"/>
      <c r="O86" s="60"/>
      <c r="P86" s="60"/>
      <c r="R86" s="60"/>
      <c r="S86" s="60"/>
      <c r="T86" s="60"/>
      <c r="U86" s="60"/>
      <c r="V86" s="60"/>
      <c r="W86" s="60"/>
      <c r="X86" s="60"/>
      <c r="Z86" s="60"/>
      <c r="AA86" s="60"/>
      <c r="AB86" s="60"/>
      <c r="AC86" s="60"/>
      <c r="AD86" s="60"/>
      <c r="AE86" s="60"/>
      <c r="AF86" s="60"/>
      <c r="AH86" s="60"/>
      <c r="AI86" s="60"/>
      <c r="AJ86" s="60"/>
      <c r="AK86" s="60"/>
      <c r="AL86" s="60"/>
      <c r="AM86" s="60"/>
      <c r="AN86" s="60"/>
      <c r="AP86" s="60"/>
      <c r="AQ86" s="60"/>
      <c r="AR86" s="60"/>
      <c r="AS86" s="60"/>
      <c r="AT86" s="60"/>
      <c r="AU86" s="60"/>
      <c r="AV86" s="60"/>
      <c r="AX86" s="60"/>
      <c r="AY86" s="60"/>
      <c r="AZ86" s="60"/>
      <c r="BA86" s="60"/>
      <c r="BB86" s="60"/>
      <c r="BC86" s="60"/>
      <c r="BD86" s="60"/>
      <c r="BE86" s="60"/>
      <c r="BF86" s="60">
        <f>SUM(BF84:BF85)</f>
        <v>42.29818246979773</v>
      </c>
      <c r="BG86" s="60">
        <f>SUM(BG84:BG85)</f>
        <v>165.30412200600688</v>
      </c>
      <c r="BH86" s="60">
        <f>SUM(BH84:BH85)</f>
        <v>165.30412200600688</v>
      </c>
      <c r="BI86" s="60">
        <f>SUM(BI84:BI85)</f>
        <v>0</v>
      </c>
      <c r="BJ86" s="60">
        <f>SUM(BJ84:BJ85)</f>
        <v>0</v>
      </c>
      <c r="BK86" s="60"/>
      <c r="BL86" s="60"/>
      <c r="BM86" s="60"/>
      <c r="BN86" s="60"/>
      <c r="BO86" s="60"/>
      <c r="BP86" s="60"/>
      <c r="BQ86" s="60"/>
      <c r="BR86" s="60">
        <f>SUM(BR84:BR85)</f>
        <v>44.508374388852403</v>
      </c>
      <c r="BS86" s="60">
        <f>SUM(BS84:BS85)</f>
        <v>201.69941652434642</v>
      </c>
      <c r="BT86" s="60">
        <f>SUM(BT84:BT85)</f>
        <v>201.69941652434642</v>
      </c>
      <c r="BU86" s="60">
        <f>SUM(BU84:BU85)</f>
        <v>201.69941652434642</v>
      </c>
      <c r="BV86" s="60">
        <f>SUM(BV84:BV85)</f>
        <v>50.424854131086605</v>
      </c>
      <c r="BW86" s="60"/>
      <c r="BX86" s="60"/>
      <c r="BY86" s="60"/>
      <c r="BZ86" s="60"/>
      <c r="CA86" s="60"/>
      <c r="CB86" s="60"/>
      <c r="CC86" s="60"/>
      <c r="CD86" s="60">
        <f>SUM(CD84:CD85)</f>
        <v>21.165516307217899</v>
      </c>
      <c r="CE86" s="60">
        <f>SUM(CE84:CE85)</f>
        <v>76.182244639556743</v>
      </c>
      <c r="CF86" s="60">
        <f>SUM(CF84:CF85)</f>
        <v>76.182244639556743</v>
      </c>
      <c r="CG86" s="60">
        <f>SUM(CG84:CG85)</f>
        <v>0</v>
      </c>
      <c r="CH86" s="60" t="e">
        <f>SUM(CH84:CH85)</f>
        <v>#VALUE!</v>
      </c>
      <c r="CI86" s="60"/>
      <c r="CJ86" s="60"/>
      <c r="CK86" s="60"/>
      <c r="CL86" s="60"/>
      <c r="CM86" s="60"/>
      <c r="CN86" s="60"/>
      <c r="CO86" s="60"/>
      <c r="CP86" s="60">
        <f>SUM(CP84:CP85)</f>
        <v>69.438594167057104</v>
      </c>
      <c r="CQ86" s="60">
        <f>SUM(CQ84:CQ85)</f>
        <v>462.68352930806719</v>
      </c>
      <c r="CR86" s="60">
        <f>SUM(CR84:CR85)</f>
        <v>462.68352930806719</v>
      </c>
      <c r="CS86" s="60">
        <f>SUM(CS84:CS85)</f>
        <v>462.68352930806719</v>
      </c>
      <c r="CT86" s="60">
        <f>SUM(CT84:CT85)</f>
        <v>115.6708823270168</v>
      </c>
      <c r="CU86" s="60"/>
      <c r="CV86" s="60"/>
      <c r="CW86" s="60"/>
      <c r="CX86" s="60"/>
      <c r="CY86" s="60"/>
      <c r="CZ86" s="60"/>
      <c r="DA86" s="60"/>
      <c r="DB86" s="60">
        <f>SUM(DB84:DB85)</f>
        <v>35.892999627488798</v>
      </c>
      <c r="DC86" s="60">
        <f>SUM(DC84:DC85)</f>
        <v>129.19171159251985</v>
      </c>
      <c r="DD86" s="60">
        <f>SUM(DD84:DD85)</f>
        <v>129.19171159251985</v>
      </c>
      <c r="DE86" s="60">
        <f>SUM(DE84:DE85)</f>
        <v>129.19171159251985</v>
      </c>
      <c r="DF86" s="60" t="e">
        <f>SUM(DF84:DF85)</f>
        <v>#VALUE!</v>
      </c>
      <c r="DG86" s="60"/>
      <c r="DH86" s="60"/>
      <c r="DI86" s="60"/>
      <c r="DJ86" s="60"/>
      <c r="DK86" s="60"/>
      <c r="DL86" s="60"/>
      <c r="DM86" s="60"/>
      <c r="DN86" s="60">
        <f>SUM(DN84:DN85)</f>
        <v>75.255870539463871</v>
      </c>
      <c r="DO86" s="60">
        <f>SUM(DO84:DO85)</f>
        <v>257.15478362327593</v>
      </c>
      <c r="DP86" s="60">
        <f>SUM(DP84:DP85)</f>
        <v>257.15478362327593</v>
      </c>
      <c r="DQ86" s="60">
        <f>SUM(DQ84:DQ85)</f>
        <v>233.75195922471562</v>
      </c>
      <c r="DR86" s="60">
        <f>SUM(DR84:DR85)</f>
        <v>58.437989806178905</v>
      </c>
      <c r="DS86" s="60"/>
      <c r="DT86" s="60"/>
      <c r="DU86" s="60"/>
      <c r="DV86" s="60"/>
      <c r="DW86" s="60"/>
      <c r="DX86" s="60"/>
      <c r="DY86" s="60"/>
      <c r="DZ86" s="60">
        <f>SUM(DZ84:DZ85)</f>
        <v>486.54064181981209</v>
      </c>
      <c r="EA86" s="60">
        <f>SUM(EA84:EA85)</f>
        <v>1667.5155697707828</v>
      </c>
      <c r="EB86" s="60">
        <f>SUM(EB84:EB85)</f>
        <v>1667.5155697707828</v>
      </c>
      <c r="EC86" s="60">
        <f>SUM(EC84:EC85)</f>
        <v>1667.5155697707828</v>
      </c>
      <c r="ED86" s="60">
        <f>SUM(ED84:ED85)</f>
        <v>416.8788924426957</v>
      </c>
      <c r="EE86" s="60"/>
      <c r="EF86" s="60"/>
      <c r="EG86" s="60"/>
      <c r="EH86" s="60"/>
      <c r="EI86" s="60"/>
      <c r="EJ86" s="60"/>
      <c r="EK86" s="60"/>
      <c r="EL86" s="60">
        <f>SUM(EL84:EL85)</f>
        <v>87.191406002565685</v>
      </c>
      <c r="EM86" s="60">
        <f>SUM(EM84:EM85)</f>
        <v>318.68038945787168</v>
      </c>
      <c r="EN86" s="60">
        <f>SUM(EN84:EN85)</f>
        <v>318.68038945787168</v>
      </c>
      <c r="EO86" s="60">
        <f>SUM(EO84:EO85)</f>
        <v>318.68038945787168</v>
      </c>
      <c r="EP86" s="60">
        <f>SUM(EP84:EP85)</f>
        <v>79.670097364467921</v>
      </c>
      <c r="EQ86" s="60"/>
      <c r="ER86" s="60"/>
      <c r="ES86" s="60"/>
      <c r="ET86" s="60"/>
      <c r="EU86" s="60"/>
      <c r="EV86" s="60"/>
      <c r="EW86" s="60"/>
      <c r="EX86" s="60"/>
      <c r="EY86" s="60"/>
      <c r="EZ86" s="60"/>
      <c r="FA86" s="60"/>
      <c r="FB86" s="60"/>
      <c r="FC86" s="60"/>
      <c r="FD86" s="60"/>
      <c r="FE86" s="60"/>
      <c r="FF86" s="60">
        <f>SUM(FF84:FF85)</f>
        <v>605.37154396709241</v>
      </c>
      <c r="FG86" s="60">
        <f>SUM(FG84:FG85)</f>
        <v>2141.5556653604731</v>
      </c>
      <c r="FH86" s="60">
        <f>SUM(FH84:FH85)</f>
        <v>2141.5556653604731</v>
      </c>
      <c r="FI86" s="60">
        <f>SUM(FI84:FI85)</f>
        <v>2141.5556653604731</v>
      </c>
      <c r="FJ86" s="60">
        <f>SUM(FJ84:FJ85)</f>
        <v>535.38891634011827</v>
      </c>
      <c r="FK86" s="60"/>
      <c r="FL86" s="60"/>
      <c r="FM86" s="60"/>
      <c r="FN86" s="60"/>
      <c r="FO86" s="60"/>
      <c r="FP86" s="60"/>
      <c r="FQ86" s="60"/>
      <c r="FR86" s="60">
        <f>SUM(FR84:FR85)</f>
        <v>471.75280512251601</v>
      </c>
      <c r="FS86" s="60">
        <f>SUM(FS84:FS85)</f>
        <v>1700.6452537390721</v>
      </c>
      <c r="FT86" s="60">
        <f>SUM(FT84:FT85)</f>
        <v>1700.6452537390721</v>
      </c>
      <c r="FU86" s="60">
        <f>SUM(FU84:FU85)</f>
        <v>1700.6452537390721</v>
      </c>
      <c r="FV86" s="60">
        <f>SUM(FV84:FV85)</f>
        <v>425.16131343476803</v>
      </c>
      <c r="FW86" s="60"/>
      <c r="FX86" s="60"/>
      <c r="FY86" s="60"/>
      <c r="FZ86" s="60"/>
      <c r="GA86" s="60"/>
      <c r="GB86" s="60"/>
      <c r="GC86" s="60"/>
      <c r="GD86" s="60"/>
      <c r="GE86" s="60"/>
      <c r="GF86" s="60"/>
      <c r="GG86" s="60"/>
      <c r="GH86" s="60"/>
      <c r="GI86" s="60"/>
      <c r="GJ86" s="60"/>
      <c r="GK86" s="60"/>
      <c r="GL86" s="60"/>
      <c r="GM86" s="60"/>
      <c r="GN86" s="60"/>
      <c r="GO86" s="60"/>
      <c r="GP86" s="60"/>
      <c r="GQ86" s="60"/>
      <c r="GR86" s="60"/>
      <c r="GS86" s="60"/>
      <c r="GT86" s="60"/>
      <c r="GU86" s="60">
        <f>SUM(GU84:GU85)</f>
        <v>49.3622863928695</v>
      </c>
      <c r="GV86" s="60">
        <f>SUM(GV84:GV85)</f>
        <v>214.78808076022807</v>
      </c>
      <c r="GW86" s="60">
        <f>SUM(GW84:GW85)</f>
        <v>214.78808076022807</v>
      </c>
      <c r="GX86" s="60">
        <f>SUM(GX84:GX85)</f>
        <v>214.78808076022807</v>
      </c>
      <c r="GY86" s="60">
        <f>SUM(GY84:GY85)</f>
        <v>53.697020190057017</v>
      </c>
      <c r="GZ86" s="60"/>
      <c r="HA86" s="60"/>
      <c r="HB86" s="60"/>
      <c r="HC86" s="60"/>
      <c r="HD86" s="60"/>
      <c r="HE86" s="60"/>
      <c r="HF86" s="60"/>
      <c r="HG86" s="60">
        <f>SUM(HG84:HG85)</f>
        <v>391.93385431615508</v>
      </c>
      <c r="HH86" s="63">
        <f>SUM(HH84:HH85)</f>
        <v>41.444388752508942</v>
      </c>
      <c r="HI86" s="63">
        <f>SUM(HI84:HI85)</f>
        <v>41.444388752508942</v>
      </c>
      <c r="HJ86" s="63">
        <f>SUM(HJ84:HJ85)</f>
        <v>41.444388752508942</v>
      </c>
      <c r="HK86" s="63">
        <f>SUM(HK84:HK85)</f>
        <v>10.361097188127236</v>
      </c>
      <c r="HL86" s="60"/>
      <c r="HM86" s="60"/>
      <c r="HN86" s="60"/>
      <c r="HO86" s="60"/>
      <c r="HP86" s="60"/>
      <c r="HQ86" s="60"/>
      <c r="HR86" s="60"/>
      <c r="HS86" s="60">
        <f>SUM(HS84:HS85)</f>
        <v>347.84404369874102</v>
      </c>
      <c r="HT86" s="60">
        <f>SUM(HT84:HT85)</f>
        <v>2045.3555221118461</v>
      </c>
      <c r="HU86" s="60">
        <f>SUM(HU84:HU85)</f>
        <v>2045.3555221118461</v>
      </c>
      <c r="HV86" s="60">
        <f>SUM(HV84:HV85)</f>
        <v>2045.3555221118461</v>
      </c>
      <c r="HW86" s="60">
        <f>SUM(HW84:HW85)</f>
        <v>511.33888052796152</v>
      </c>
      <c r="HX86" s="60"/>
      <c r="HY86" s="60"/>
      <c r="HZ86" s="60"/>
      <c r="IA86" s="60"/>
      <c r="IB86" s="60"/>
      <c r="IC86" s="60"/>
      <c r="ID86" s="60"/>
      <c r="IE86" s="60">
        <f>SUM(IE84:IE85)</f>
        <v>176.69486825252048</v>
      </c>
      <c r="IF86" s="60">
        <f>SUM(IF84:IF85)</f>
        <v>1087.8811256064155</v>
      </c>
      <c r="IG86" s="60">
        <f>SUM(IG84:IG85)</f>
        <v>1087.8811256064155</v>
      </c>
      <c r="IH86" s="60">
        <f>SUM(IH84:IH85)</f>
        <v>1087.8811256064155</v>
      </c>
      <c r="II86" s="60">
        <f>SUM(II84:II85)</f>
        <v>271.97028140160387</v>
      </c>
      <c r="IJ86" s="60"/>
      <c r="IK86" s="60"/>
      <c r="IL86" s="60"/>
      <c r="IM86" s="60"/>
      <c r="IN86" s="60"/>
      <c r="IO86" s="60"/>
      <c r="IP86" s="60"/>
      <c r="IQ86" s="60">
        <f>SUM(IQ84:IQ85)</f>
        <v>250.25969398131321</v>
      </c>
      <c r="IR86" s="60">
        <f>SUM(IR84:IR85)</f>
        <v>1596.707395571098</v>
      </c>
      <c r="IS86" s="60">
        <f>SUM(IS84:IS85)</f>
        <v>1596.707395571098</v>
      </c>
      <c r="IT86" s="60">
        <f>SUM(IT84:IT85)</f>
        <v>1596.707395571098</v>
      </c>
      <c r="IU86" s="60">
        <f>SUM(IU84:IU85)</f>
        <v>399.1768488927745</v>
      </c>
      <c r="IV86" s="60"/>
      <c r="IW86" s="60"/>
      <c r="IX86" s="60"/>
      <c r="IY86" s="60"/>
      <c r="IZ86" s="60"/>
      <c r="JA86" s="60"/>
      <c r="JB86" s="60"/>
      <c r="JC86" s="60">
        <f>SUM(JC84:JC85)</f>
        <v>56.515542444290602</v>
      </c>
      <c r="JD86" s="60">
        <f>SUM(JD84:JD85)</f>
        <v>347.40683857182592</v>
      </c>
      <c r="JE86" s="60">
        <f>SUM(JE84:JE85)</f>
        <v>347.40683857182592</v>
      </c>
      <c r="JF86" s="60">
        <f>SUM(JF84:JF85)</f>
        <v>215.77849180459694</v>
      </c>
      <c r="JG86" s="60">
        <f>SUM(JG84:JG85)</f>
        <v>53.944622951149235</v>
      </c>
      <c r="JH86" s="60"/>
      <c r="JI86" s="60"/>
      <c r="JJ86" s="60"/>
      <c r="JK86" s="60"/>
      <c r="JL86" s="60"/>
      <c r="JM86" s="60"/>
      <c r="JN86" s="60"/>
      <c r="JO86" s="60">
        <f>SUM(JO84:JO85)</f>
        <v>337.20156889680288</v>
      </c>
      <c r="JP86" s="60">
        <f>SUM(JP84:JP85)</f>
        <v>2132.1181845347146</v>
      </c>
      <c r="JQ86" s="60">
        <f>SUM(JQ84:JQ85)</f>
        <v>2132.1181845347146</v>
      </c>
      <c r="JR86" s="60">
        <f>SUM(JR84:JR85)</f>
        <v>2132.1181845347146</v>
      </c>
      <c r="JS86" s="60">
        <f>SUM(JS84:JS85)</f>
        <v>533.02954613367865</v>
      </c>
      <c r="JT86" s="60"/>
      <c r="JU86" s="60"/>
      <c r="JV86" s="60"/>
      <c r="JW86" s="60"/>
    </row>
    <row r="87" spans="1:283" s="61" customFormat="1" x14ac:dyDescent="0.2">
      <c r="A87" s="58"/>
      <c r="B87" s="58"/>
      <c r="C87" s="58"/>
      <c r="D87" s="62" t="s">
        <v>179</v>
      </c>
      <c r="E87" s="58"/>
      <c r="F87" s="58"/>
      <c r="G87" s="59"/>
      <c r="H87" s="60"/>
      <c r="I87" s="60"/>
      <c r="J87" s="60"/>
      <c r="L87" s="60"/>
      <c r="M87" s="60"/>
      <c r="N87" s="60"/>
      <c r="O87" s="60"/>
      <c r="P87" s="60"/>
      <c r="R87" s="60"/>
      <c r="S87" s="60"/>
      <c r="T87" s="60"/>
      <c r="U87" s="60"/>
      <c r="V87" s="60"/>
      <c r="W87" s="60"/>
      <c r="X87" s="60"/>
      <c r="Z87" s="60"/>
      <c r="AA87" s="60"/>
      <c r="AB87" s="60"/>
      <c r="AC87" s="60"/>
      <c r="AD87" s="60"/>
      <c r="AE87" s="60"/>
      <c r="AF87" s="60"/>
      <c r="AH87" s="60"/>
      <c r="AI87" s="60"/>
      <c r="AJ87" s="60"/>
      <c r="AK87" s="60"/>
      <c r="AL87" s="60"/>
      <c r="AM87" s="60"/>
      <c r="AN87" s="60"/>
      <c r="AP87" s="60"/>
      <c r="AQ87" s="60"/>
      <c r="AR87" s="60"/>
      <c r="AS87" s="60"/>
      <c r="AT87" s="60"/>
      <c r="AU87" s="60"/>
      <c r="AV87" s="60"/>
      <c r="AX87" s="60"/>
      <c r="AY87" s="60"/>
      <c r="AZ87" s="60"/>
      <c r="BA87" s="60"/>
      <c r="BB87" s="60"/>
      <c r="BC87" s="60"/>
      <c r="BD87" s="60"/>
      <c r="BE87" s="60"/>
      <c r="BF87" s="60">
        <f>(BF84/BF86)*100</f>
        <v>91.614296661325341</v>
      </c>
      <c r="BG87" s="60">
        <f>(BG84/BG86)*100</f>
        <v>84.377406525473631</v>
      </c>
      <c r="BH87" s="60">
        <f>(BH84/BH86)*100</f>
        <v>84.377406525473631</v>
      </c>
      <c r="BI87" s="60" t="e">
        <f>(BI84/BI86)*100</f>
        <v>#VALUE!</v>
      </c>
      <c r="BJ87" s="60" t="e">
        <f>(BJ84/BJ86)*100</f>
        <v>#VALUE!</v>
      </c>
      <c r="BK87" s="60"/>
      <c r="BL87" s="60"/>
      <c r="BM87" s="60"/>
      <c r="BN87" s="60"/>
      <c r="BO87" s="60"/>
      <c r="BP87" s="60"/>
      <c r="BQ87" s="60"/>
      <c r="BR87" s="60">
        <f>(BR84/BR86)*100</f>
        <v>74.673618218147979</v>
      </c>
      <c r="BS87" s="60">
        <f>(BS84/BS86)*100</f>
        <v>59.310171966715764</v>
      </c>
      <c r="BT87" s="60">
        <f>(BT84/BT86)*100</f>
        <v>59.310171966715764</v>
      </c>
      <c r="BU87" s="60">
        <f>(BU84/BU86)*100</f>
        <v>59.310171966715764</v>
      </c>
      <c r="BV87" s="60">
        <f>(BV84/BV86)*100</f>
        <v>59.310171966715764</v>
      </c>
      <c r="BW87" s="60"/>
      <c r="BX87" s="60"/>
      <c r="BY87" s="60"/>
      <c r="BZ87" s="60"/>
      <c r="CA87" s="60"/>
      <c r="CB87" s="60"/>
      <c r="CC87" s="60"/>
      <c r="CD87" s="60">
        <f>(CD84/CD86)*100</f>
        <v>100</v>
      </c>
      <c r="CE87" s="60">
        <f>(CE84/CE86)*100</f>
        <v>100</v>
      </c>
      <c r="CF87" s="60">
        <f>(CF84/CF86)*100</f>
        <v>100</v>
      </c>
      <c r="CG87" s="60" t="e">
        <f>(CG84/CG86)*100</f>
        <v>#VALUE!</v>
      </c>
      <c r="CH87" s="60" t="e">
        <f>(CH84/CH86)*100</f>
        <v>#VALUE!</v>
      </c>
      <c r="CI87" s="60"/>
      <c r="CJ87" s="60"/>
      <c r="CK87" s="60"/>
      <c r="CL87" s="60"/>
      <c r="CM87" s="60"/>
      <c r="CN87" s="60"/>
      <c r="CO87" s="60"/>
      <c r="CP87" s="60">
        <f>(CP84/CP86)*100</f>
        <v>16.774595046306302</v>
      </c>
      <c r="CQ87" s="60">
        <f>(CQ84/CQ86)*100</f>
        <v>9.0613691255388815</v>
      </c>
      <c r="CR87" s="60">
        <f>(CR84/CR86)*100</f>
        <v>9.0613691255388815</v>
      </c>
      <c r="CS87" s="60">
        <f>(CS84/CS86)*100</f>
        <v>9.0613691255388815</v>
      </c>
      <c r="CT87" s="60">
        <f>(CT84/CT86)*100</f>
        <v>9.0613691255388815</v>
      </c>
      <c r="CU87" s="60"/>
      <c r="CV87" s="60"/>
      <c r="CW87" s="60"/>
      <c r="CX87" s="60"/>
      <c r="CY87" s="60"/>
      <c r="CZ87" s="60"/>
      <c r="DA87" s="60"/>
      <c r="DB87" s="60">
        <f>(DB84/DB86)*100</f>
        <v>100</v>
      </c>
      <c r="DC87" s="60">
        <f>(DC84/DC86)*100</f>
        <v>100</v>
      </c>
      <c r="DD87" s="60">
        <f>(DD84/DD86)*100</f>
        <v>100</v>
      </c>
      <c r="DE87" s="60">
        <f>(DE84/DE86)*100</f>
        <v>100</v>
      </c>
      <c r="DF87" s="60" t="e">
        <f>(DF84/DF86)*100</f>
        <v>#VALUE!</v>
      </c>
      <c r="DG87" s="60"/>
      <c r="DH87" s="60"/>
      <c r="DI87" s="60"/>
      <c r="DJ87" s="60"/>
      <c r="DK87" s="60"/>
      <c r="DL87" s="60"/>
      <c r="DM87" s="60"/>
      <c r="DN87" s="60">
        <f>(DN84/DN86)*100</f>
        <v>95.641802220947469</v>
      </c>
      <c r="DO87" s="60">
        <f>(DO84/DO86)*100</f>
        <v>90.899323719038904</v>
      </c>
      <c r="DP87" s="60">
        <f>(DP84/DP86)*100</f>
        <v>90.899323719038904</v>
      </c>
      <c r="DQ87" s="60">
        <f>(DQ84/DQ86)*100</f>
        <v>100</v>
      </c>
      <c r="DR87" s="60">
        <f>(DR84/DR86)*100</f>
        <v>100</v>
      </c>
      <c r="DS87" s="60"/>
      <c r="DT87" s="60"/>
      <c r="DU87" s="60"/>
      <c r="DV87" s="60"/>
      <c r="DW87" s="60"/>
      <c r="DX87" s="60"/>
      <c r="DY87" s="60"/>
      <c r="DZ87" s="60">
        <f>(DZ84/DZ86)*100</f>
        <v>95.379015857400333</v>
      </c>
      <c r="EA87" s="60">
        <f>(EA84/EA86)*100</f>
        <v>90.37934459605512</v>
      </c>
      <c r="EB87" s="60">
        <f>(EB84/EB86)*100</f>
        <v>90.37934459605512</v>
      </c>
      <c r="EC87" s="60">
        <f>(EC84/EC86)*100</f>
        <v>90.37934459605512</v>
      </c>
      <c r="ED87" s="60">
        <f>(ED84/ED86)*100</f>
        <v>90.37934459605512</v>
      </c>
      <c r="EE87" s="60"/>
      <c r="EF87" s="60"/>
      <c r="EG87" s="60"/>
      <c r="EH87" s="60"/>
      <c r="EI87" s="60"/>
      <c r="EJ87" s="60"/>
      <c r="EK87" s="60"/>
      <c r="EL87" s="60">
        <f>(EL84/EL86)*100</f>
        <v>89.523211916829979</v>
      </c>
      <c r="EM87" s="60">
        <f>(EM84/EM86)*100</f>
        <v>79.5465084323192</v>
      </c>
      <c r="EN87" s="60">
        <f>(EN84/EN86)*100</f>
        <v>79.5465084323192</v>
      </c>
      <c r="EO87" s="60">
        <f>(EO84/EO86)*100</f>
        <v>79.5465084323192</v>
      </c>
      <c r="EP87" s="60">
        <f>(EP84/EP86)*100</f>
        <v>79.5465084323192</v>
      </c>
      <c r="EQ87" s="60"/>
      <c r="ER87" s="60"/>
      <c r="ES87" s="60"/>
      <c r="ET87" s="60"/>
      <c r="EU87" s="60"/>
      <c r="EV87" s="60"/>
      <c r="EW87" s="60"/>
      <c r="EX87" s="60"/>
      <c r="EY87" s="60"/>
      <c r="EZ87" s="60"/>
      <c r="FA87" s="60"/>
      <c r="FB87" s="60"/>
      <c r="FC87" s="60"/>
      <c r="FD87" s="60"/>
      <c r="FE87" s="60"/>
      <c r="FF87" s="60">
        <f>(FF84/FF86)*100</f>
        <v>92.452224159714177</v>
      </c>
      <c r="FG87" s="60">
        <f>(FG84/FG86)*100</f>
        <v>84.759140894713909</v>
      </c>
      <c r="FH87" s="60">
        <f>(FH84/FH86)*100</f>
        <v>84.759140894713909</v>
      </c>
      <c r="FI87" s="60">
        <f>(FI84/FI86)*100</f>
        <v>84.759140894713909</v>
      </c>
      <c r="FJ87" s="60">
        <f>(FJ84/FJ86)*100</f>
        <v>84.759140894713909</v>
      </c>
      <c r="FK87" s="60"/>
      <c r="FL87" s="60"/>
      <c r="FM87" s="60"/>
      <c r="FN87" s="60"/>
      <c r="FO87" s="60"/>
      <c r="FP87" s="60"/>
      <c r="FQ87" s="60"/>
      <c r="FR87" s="60">
        <f>(FR84/FR86)*100</f>
        <v>90.809331739017864</v>
      </c>
      <c r="FS87" s="60">
        <f>(FS84/FS86)*100</f>
        <v>81.808487663028842</v>
      </c>
      <c r="FT87" s="60">
        <f>(FT84/FT86)*100</f>
        <v>81.808487663028842</v>
      </c>
      <c r="FU87" s="60">
        <f>(FU84/FU86)*100</f>
        <v>81.808487663028842</v>
      </c>
      <c r="FV87" s="60">
        <f>(FV84/FV86)*100</f>
        <v>81.808487663028842</v>
      </c>
      <c r="FW87" s="60"/>
      <c r="FX87" s="60"/>
      <c r="FY87" s="60"/>
      <c r="FZ87" s="60"/>
      <c r="GA87" s="60"/>
      <c r="GB87" s="60"/>
      <c r="GC87" s="60"/>
      <c r="GD87" s="60"/>
      <c r="GE87" s="60"/>
      <c r="GF87" s="60"/>
      <c r="GG87" s="60"/>
      <c r="GH87" s="60"/>
      <c r="GI87" s="60"/>
      <c r="GJ87" s="60"/>
      <c r="GK87" s="60"/>
      <c r="GL87" s="60"/>
      <c r="GM87" s="60"/>
      <c r="GN87" s="60"/>
      <c r="GO87" s="60"/>
      <c r="GP87" s="60"/>
      <c r="GQ87" s="60"/>
      <c r="GR87" s="60"/>
      <c r="GS87" s="60"/>
      <c r="GT87" s="60"/>
      <c r="GU87" s="60">
        <f>(GU84/GU86)*100</f>
        <v>71.589223324249147</v>
      </c>
      <c r="GV87" s="60">
        <f>(GV84/GV86)*100</f>
        <v>53.359197342535388</v>
      </c>
      <c r="GW87" s="60">
        <f>(GW84/GW86)*100</f>
        <v>53.359197342535388</v>
      </c>
      <c r="GX87" s="60">
        <f>(GX84/GX86)*100</f>
        <v>53.359197342535388</v>
      </c>
      <c r="GY87" s="60">
        <f>(GY84/GY86)*100</f>
        <v>53.359197342535388</v>
      </c>
      <c r="GZ87" s="60"/>
      <c r="HA87" s="60"/>
      <c r="HB87" s="60"/>
      <c r="HC87" s="60"/>
      <c r="HD87" s="60"/>
      <c r="HE87" s="60"/>
      <c r="HF87" s="60"/>
      <c r="HG87" s="60">
        <f>(HG84/HG86)*100</f>
        <v>88.793734766438703</v>
      </c>
      <c r="HH87" s="63">
        <f>(HH84/HH86)*100</f>
        <v>50</v>
      </c>
      <c r="HI87" s="63">
        <f>(HI84/HI86)*100</f>
        <v>50</v>
      </c>
      <c r="HJ87" s="63">
        <f>(HJ84/HJ86)*100</f>
        <v>50</v>
      </c>
      <c r="HK87" s="63">
        <f>(HK84/HK86)*100</f>
        <v>50</v>
      </c>
      <c r="HL87" s="60"/>
      <c r="HM87" s="60"/>
      <c r="HN87" s="60"/>
      <c r="HO87" s="60"/>
      <c r="HP87" s="60"/>
      <c r="HQ87" s="60"/>
      <c r="HR87" s="60"/>
      <c r="HS87" s="60">
        <f>(HS84/HS86)*100</f>
        <v>82.27712319721428</v>
      </c>
      <c r="HT87" s="60">
        <f>(HT84/HT86)*100</f>
        <v>69.18404657716107</v>
      </c>
      <c r="HU87" s="60">
        <f>(HU84/HU86)*100</f>
        <v>69.18404657716107</v>
      </c>
      <c r="HV87" s="60">
        <f>(HV84/HV86)*100</f>
        <v>69.18404657716107</v>
      </c>
      <c r="HW87" s="60">
        <f>(HW84/HW86)*100</f>
        <v>69.18404657716107</v>
      </c>
      <c r="HX87" s="60"/>
      <c r="HY87" s="60"/>
      <c r="HZ87" s="60"/>
      <c r="IA87" s="60"/>
      <c r="IB87" s="60"/>
      <c r="IC87" s="60"/>
      <c r="ID87" s="60"/>
      <c r="IE87" s="60">
        <f>(IE84/IE86)*100</f>
        <v>77.035553631308886</v>
      </c>
      <c r="IF87" s="60">
        <f>(IF84/IF86)*100</f>
        <v>61.864969214934881</v>
      </c>
      <c r="IG87" s="60">
        <f>(IG84/IG86)*100</f>
        <v>61.864969214934881</v>
      </c>
      <c r="IH87" s="60">
        <f>(IH84/IH86)*100</f>
        <v>61.864969214934881</v>
      </c>
      <c r="II87" s="60">
        <f>(II84/II86)*100</f>
        <v>61.864969214934881</v>
      </c>
      <c r="IJ87" s="60"/>
      <c r="IK87" s="60"/>
      <c r="IL87" s="60"/>
      <c r="IM87" s="60"/>
      <c r="IN87" s="60"/>
      <c r="IO87" s="60"/>
      <c r="IP87" s="60"/>
      <c r="IQ87" s="60">
        <f>(IQ84/IQ86)*100</f>
        <v>72.804908414383704</v>
      </c>
      <c r="IR87" s="60">
        <f>(IR84/IR86)*100</f>
        <v>56.420551991821455</v>
      </c>
      <c r="IS87" s="60">
        <f>(IS84/IS86)*100</f>
        <v>56.420551991821455</v>
      </c>
      <c r="IT87" s="60">
        <f>(IT84/IT86)*100</f>
        <v>56.420551991821455</v>
      </c>
      <c r="IU87" s="60">
        <f>(IU84/IU86)*100</f>
        <v>56.420551991821455</v>
      </c>
      <c r="IV87" s="60"/>
      <c r="IW87" s="60"/>
      <c r="IX87" s="60"/>
      <c r="IY87" s="60"/>
      <c r="IZ87" s="60"/>
      <c r="JA87" s="60"/>
      <c r="JB87" s="60"/>
      <c r="JC87" s="60">
        <f>(JC84/JC86)*100</f>
        <v>77.219885674733163</v>
      </c>
      <c r="JD87" s="60">
        <f>(JD84/JD86)*100</f>
        <v>62.111181429718755</v>
      </c>
      <c r="JE87" s="60">
        <f>(JE84/JE86)*100</f>
        <v>62.111181429718755</v>
      </c>
      <c r="JF87" s="60">
        <f>(JF84/JF86)*100</f>
        <v>100</v>
      </c>
      <c r="JG87" s="60">
        <f>(JG84/JG86)*100</f>
        <v>100</v>
      </c>
      <c r="JH87" s="60"/>
      <c r="JI87" s="60"/>
      <c r="JJ87" s="60"/>
      <c r="JK87" s="60"/>
      <c r="JL87" s="60"/>
      <c r="JM87" s="60"/>
      <c r="JN87" s="60"/>
      <c r="JO87" s="60">
        <f>(JO84/JO86)*100</f>
        <v>73.888744440321403</v>
      </c>
      <c r="JP87" s="60">
        <f>(JP84/JP86)*100</f>
        <v>57.778690905185513</v>
      </c>
      <c r="JQ87" s="60">
        <f>(JQ84/JQ86)*100</f>
        <v>57.778690905185513</v>
      </c>
      <c r="JR87" s="60">
        <f>(JR84/JR86)*100</f>
        <v>57.778690905185513</v>
      </c>
      <c r="JS87" s="60">
        <f>(JS84/JS86)*100</f>
        <v>57.778690905185513</v>
      </c>
      <c r="JT87" s="60"/>
      <c r="JU87" s="60"/>
      <c r="JV87" s="60"/>
      <c r="JW87" s="60"/>
    </row>
    <row r="88" spans="1:283" s="61" customFormat="1" x14ac:dyDescent="0.2">
      <c r="A88" s="58"/>
      <c r="B88" s="58"/>
      <c r="C88" s="58"/>
      <c r="D88" s="62" t="s">
        <v>180</v>
      </c>
      <c r="E88" s="58"/>
      <c r="F88" s="58"/>
      <c r="G88" s="59"/>
      <c r="H88" s="60"/>
      <c r="I88" s="60"/>
      <c r="J88" s="60"/>
      <c r="L88" s="60"/>
      <c r="M88" s="60"/>
      <c r="N88" s="60"/>
      <c r="O88" s="60"/>
      <c r="P88" s="60"/>
      <c r="R88" s="60"/>
      <c r="S88" s="60"/>
      <c r="T88" s="60"/>
      <c r="U88" s="60"/>
      <c r="V88" s="60"/>
      <c r="W88" s="60"/>
      <c r="X88" s="60"/>
      <c r="Z88" s="60"/>
      <c r="AA88" s="60"/>
      <c r="AB88" s="60"/>
      <c r="AC88" s="60"/>
      <c r="AD88" s="60"/>
      <c r="AE88" s="60"/>
      <c r="AF88" s="60"/>
      <c r="AH88" s="60"/>
      <c r="AI88" s="60"/>
      <c r="AJ88" s="60"/>
      <c r="AK88" s="60"/>
      <c r="AL88" s="60"/>
      <c r="AM88" s="60"/>
      <c r="AN88" s="60"/>
      <c r="AP88" s="60"/>
      <c r="AQ88" s="60"/>
      <c r="AR88" s="60"/>
      <c r="AS88" s="60"/>
      <c r="AT88" s="60"/>
      <c r="AU88" s="60"/>
      <c r="AV88" s="60"/>
      <c r="AX88" s="60"/>
      <c r="AY88" s="60"/>
      <c r="AZ88" s="60"/>
      <c r="BA88" s="60"/>
      <c r="BB88" s="60"/>
      <c r="BC88" s="60"/>
      <c r="BD88" s="60"/>
      <c r="BE88" s="60"/>
      <c r="BF88" s="60">
        <f>(BF85/BF86)*100</f>
        <v>8.3857033386746647</v>
      </c>
      <c r="BG88" s="60">
        <f>(BG85/BG86)*100</f>
        <v>15.622593474526372</v>
      </c>
      <c r="BH88" s="60">
        <f>(BH85/BH86)*100</f>
        <v>15.622593474526372</v>
      </c>
      <c r="BI88" s="60" t="e">
        <f>(BI85/BI86)*100</f>
        <v>#VALUE!</v>
      </c>
      <c r="BJ88" s="60" t="e">
        <f>(BJ85/BJ86)*100</f>
        <v>#VALUE!</v>
      </c>
      <c r="BK88" s="60"/>
      <c r="BL88" s="60"/>
      <c r="BM88" s="60"/>
      <c r="BN88" s="60"/>
      <c r="BO88" s="60"/>
      <c r="BP88" s="60"/>
      <c r="BQ88" s="60"/>
      <c r="BR88" s="60">
        <f>(BR85/BR86)*100</f>
        <v>25.32638178185201</v>
      </c>
      <c r="BS88" s="60">
        <f>(BS85/BS86)*100</f>
        <v>40.689828033284229</v>
      </c>
      <c r="BT88" s="60">
        <f>(BT85/BT86)*100</f>
        <v>40.689828033284229</v>
      </c>
      <c r="BU88" s="60">
        <f>(BU85/BU86)*100</f>
        <v>40.689828033284229</v>
      </c>
      <c r="BV88" s="60">
        <f>(BV85/BV86)*100</f>
        <v>40.689828033284229</v>
      </c>
      <c r="BW88" s="60"/>
      <c r="BX88" s="60"/>
      <c r="BY88" s="60"/>
      <c r="BZ88" s="60"/>
      <c r="CA88" s="60"/>
      <c r="CB88" s="60"/>
      <c r="CC88" s="60"/>
      <c r="CD88" s="60">
        <f>(CD85/CD86)*100</f>
        <v>0</v>
      </c>
      <c r="CE88" s="60">
        <f>(CE85/CE86)*100</f>
        <v>0</v>
      </c>
      <c r="CF88" s="60" t="e">
        <f>(CF85/CF86)*100</f>
        <v>#VALUE!</v>
      </c>
      <c r="CG88" s="60" t="e">
        <f>(CG85/CG86)*100</f>
        <v>#VALUE!</v>
      </c>
      <c r="CH88" s="60" t="e">
        <f>(CH85/CH86)*100</f>
        <v>#VALUE!</v>
      </c>
      <c r="CI88" s="60"/>
      <c r="CJ88" s="60"/>
      <c r="CK88" s="60"/>
      <c r="CL88" s="60"/>
      <c r="CM88" s="60"/>
      <c r="CN88" s="60"/>
      <c r="CO88" s="60"/>
      <c r="CP88" s="60">
        <f>(CP85/CP86)*100</f>
        <v>83.225404953693698</v>
      </c>
      <c r="CQ88" s="60">
        <f>(CQ85/CQ86)*100</f>
        <v>90.938630874461126</v>
      </c>
      <c r="CR88" s="60">
        <f>(CR85/CR86)*100</f>
        <v>90.938630874461126</v>
      </c>
      <c r="CS88" s="60">
        <f>(CS85/CS86)*100</f>
        <v>90.938630874461126</v>
      </c>
      <c r="CT88" s="60">
        <f>(CT85/CT86)*100</f>
        <v>90.938630874461126</v>
      </c>
      <c r="CU88" s="60"/>
      <c r="CV88" s="60"/>
      <c r="CW88" s="60"/>
      <c r="CX88" s="60"/>
      <c r="CY88" s="60"/>
      <c r="CZ88" s="60"/>
      <c r="DA88" s="60"/>
      <c r="DB88" s="60">
        <f>(DB85/DB86)*100</f>
        <v>0</v>
      </c>
      <c r="DC88" s="60">
        <f>(DC85/DC86)*100</f>
        <v>0</v>
      </c>
      <c r="DD88" s="60" t="e">
        <f>(DD85/DD86)*100</f>
        <v>#VALUE!</v>
      </c>
      <c r="DE88" s="60" t="e">
        <f>(DE85/DE86)*100</f>
        <v>#VALUE!</v>
      </c>
      <c r="DF88" s="60" t="e">
        <f>(DF85/DF86)*100</f>
        <v>#VALUE!</v>
      </c>
      <c r="DG88" s="60"/>
      <c r="DH88" s="60"/>
      <c r="DI88" s="60"/>
      <c r="DJ88" s="60"/>
      <c r="DK88" s="60"/>
      <c r="DL88" s="60"/>
      <c r="DM88" s="60"/>
      <c r="DN88" s="60">
        <f>(DN85/DN86)*100</f>
        <v>4.3581977790525412</v>
      </c>
      <c r="DO88" s="60">
        <f>(DO85/DO86)*100</f>
        <v>9.1006762809610962</v>
      </c>
      <c r="DP88" s="60">
        <f>(DP85/DP86)*100</f>
        <v>9.1006762809610962</v>
      </c>
      <c r="DQ88" s="60" t="e">
        <f>(DQ85/DQ86)*100</f>
        <v>#VALUE!</v>
      </c>
      <c r="DR88" s="60" t="e">
        <f>(DR85/DR86)*100</f>
        <v>#VALUE!</v>
      </c>
      <c r="DS88" s="60"/>
      <c r="DT88" s="60"/>
      <c r="DU88" s="60"/>
      <c r="DV88" s="60"/>
      <c r="DW88" s="60"/>
      <c r="DX88" s="60"/>
      <c r="DY88" s="60"/>
      <c r="DZ88" s="60">
        <f>(DZ85/DZ86)*100</f>
        <v>4.6209841425996547</v>
      </c>
      <c r="EA88" s="60">
        <f>(EA85/EA86)*100</f>
        <v>9.6206554039448697</v>
      </c>
      <c r="EB88" s="60">
        <f>(EB85/EB86)*100</f>
        <v>9.6206554039448697</v>
      </c>
      <c r="EC88" s="60">
        <f>(EC85/EC86)*100</f>
        <v>9.6206554039448697</v>
      </c>
      <c r="ED88" s="60">
        <f>(ED85/ED86)*100</f>
        <v>9.6206554039448697</v>
      </c>
      <c r="EE88" s="60"/>
      <c r="EF88" s="60"/>
      <c r="EG88" s="60"/>
      <c r="EH88" s="60"/>
      <c r="EI88" s="60"/>
      <c r="EJ88" s="60"/>
      <c r="EK88" s="60"/>
      <c r="EL88" s="60">
        <f>(EL85/EL86)*100</f>
        <v>10.476788083170007</v>
      </c>
      <c r="EM88" s="60">
        <f>(EM85/EM86)*100</f>
        <v>20.4534915676808</v>
      </c>
      <c r="EN88" s="60">
        <f>(EN85/EN86)*100</f>
        <v>20.4534915676808</v>
      </c>
      <c r="EO88" s="60">
        <f>(EO85/EO86)*100</f>
        <v>20.4534915676808</v>
      </c>
      <c r="EP88" s="60">
        <f>(EP85/EP86)*100</f>
        <v>20.4534915676808</v>
      </c>
      <c r="EQ88" s="60"/>
      <c r="ER88" s="60"/>
      <c r="ES88" s="60"/>
      <c r="ET88" s="60"/>
      <c r="EU88" s="60"/>
      <c r="EV88" s="60"/>
      <c r="EW88" s="60"/>
      <c r="EX88" s="60"/>
      <c r="EY88" s="60"/>
      <c r="EZ88" s="60"/>
      <c r="FA88" s="60"/>
      <c r="FB88" s="60"/>
      <c r="FC88" s="60"/>
      <c r="FD88" s="60"/>
      <c r="FE88" s="60"/>
      <c r="FF88" s="60">
        <f>(FF85/FF86)*100</f>
        <v>7.5477758402858113</v>
      </c>
      <c r="FG88" s="60">
        <f>(FG85/FG86)*100</f>
        <v>15.240859105286086</v>
      </c>
      <c r="FH88" s="60">
        <f>(FH85/FH86)*100</f>
        <v>15.240859105286086</v>
      </c>
      <c r="FI88" s="60">
        <f>(FI85/FI86)*100</f>
        <v>15.240859105286086</v>
      </c>
      <c r="FJ88" s="60">
        <f>(FJ85/FJ86)*100</f>
        <v>15.240859105286086</v>
      </c>
      <c r="FK88" s="60"/>
      <c r="FL88" s="60"/>
      <c r="FM88" s="60"/>
      <c r="FN88" s="60"/>
      <c r="FO88" s="60"/>
      <c r="FP88" s="60"/>
      <c r="FQ88" s="60"/>
      <c r="FR88" s="60">
        <f>(FR85/FR86)*100</f>
        <v>9.1906682609821395</v>
      </c>
      <c r="FS88" s="60">
        <f>(FS85/FS86)*100</f>
        <v>18.191512336971165</v>
      </c>
      <c r="FT88" s="60">
        <f>(FT85/FT86)*100</f>
        <v>18.191512336971165</v>
      </c>
      <c r="FU88" s="60">
        <f>(FU85/FU86)*100</f>
        <v>18.191512336971165</v>
      </c>
      <c r="FV88" s="60">
        <f>(FV85/FV86)*100</f>
        <v>18.191512336971165</v>
      </c>
      <c r="FW88" s="60"/>
      <c r="FX88" s="60"/>
      <c r="FY88" s="60"/>
      <c r="FZ88" s="60"/>
      <c r="GA88" s="60"/>
      <c r="GB88" s="60"/>
      <c r="GC88" s="60"/>
      <c r="GD88" s="60"/>
      <c r="GE88" s="60"/>
      <c r="GF88" s="60"/>
      <c r="GG88" s="60"/>
      <c r="GH88" s="60"/>
      <c r="GI88" s="60"/>
      <c r="GJ88" s="60"/>
      <c r="GK88" s="60"/>
      <c r="GL88" s="60"/>
      <c r="GM88" s="60"/>
      <c r="GN88" s="60"/>
      <c r="GO88" s="60"/>
      <c r="GP88" s="60"/>
      <c r="GQ88" s="60"/>
      <c r="GR88" s="60"/>
      <c r="GS88" s="60"/>
      <c r="GT88" s="60"/>
      <c r="GU88" s="60">
        <f>(GU85/GU86)*100</f>
        <v>28.410776675750842</v>
      </c>
      <c r="GV88" s="60">
        <f>(GV85/GV86)*100</f>
        <v>46.640802657464612</v>
      </c>
      <c r="GW88" s="60">
        <f>(GW85/GW86)*100</f>
        <v>46.640802657464612</v>
      </c>
      <c r="GX88" s="60">
        <f>(GX85/GX86)*100</f>
        <v>46.640802657464612</v>
      </c>
      <c r="GY88" s="60">
        <f>(GY85/GY86)*100</f>
        <v>46.640802657464612</v>
      </c>
      <c r="GZ88" s="60"/>
      <c r="HA88" s="60"/>
      <c r="HB88" s="60"/>
      <c r="HC88" s="60"/>
      <c r="HD88" s="60"/>
      <c r="HE88" s="60"/>
      <c r="HF88" s="60"/>
      <c r="HG88" s="60">
        <f>(HG85/HG86)*100</f>
        <v>11.206265233561306</v>
      </c>
      <c r="HH88" s="63">
        <f>(HH85/HH86)*100</f>
        <v>50</v>
      </c>
      <c r="HI88" s="63">
        <f>(HI85/HI86)*100</f>
        <v>50</v>
      </c>
      <c r="HJ88" s="63">
        <f>(HJ85/HJ86)*100</f>
        <v>50</v>
      </c>
      <c r="HK88" s="63">
        <f>(HK85/HK86)*100</f>
        <v>50</v>
      </c>
      <c r="HL88" s="60"/>
      <c r="HM88" s="60"/>
      <c r="HN88" s="60"/>
      <c r="HO88" s="60"/>
      <c r="HP88" s="60"/>
      <c r="HQ88" s="60"/>
      <c r="HR88" s="60"/>
      <c r="HS88" s="60">
        <f>(HS85/HS86)*100</f>
        <v>17.72287680278572</v>
      </c>
      <c r="HT88" s="60">
        <f>(HT85/HT86)*100</f>
        <v>30.81595342283893</v>
      </c>
      <c r="HU88" s="60">
        <f>(HU85/HU86)*100</f>
        <v>30.81595342283893</v>
      </c>
      <c r="HV88" s="60">
        <f>(HV85/HV86)*100</f>
        <v>30.81595342283893</v>
      </c>
      <c r="HW88" s="60">
        <f>(HW85/HW86)*100</f>
        <v>30.81595342283893</v>
      </c>
      <c r="HX88" s="60"/>
      <c r="HY88" s="60"/>
      <c r="HZ88" s="60"/>
      <c r="IA88" s="60"/>
      <c r="IB88" s="60"/>
      <c r="IC88" s="60"/>
      <c r="ID88" s="60"/>
      <c r="IE88" s="60">
        <f>(IE85/IE86)*100</f>
        <v>22.964446368691121</v>
      </c>
      <c r="IF88" s="60">
        <f>(IF85/IF86)*100</f>
        <v>38.135030785065119</v>
      </c>
      <c r="IG88" s="60">
        <f>(IG85/IG86)*100</f>
        <v>38.135030785065119</v>
      </c>
      <c r="IH88" s="60">
        <f>(IH85/IH86)*100</f>
        <v>38.135030785065119</v>
      </c>
      <c r="II88" s="60">
        <f>(II85/II86)*100</f>
        <v>38.135030785065119</v>
      </c>
      <c r="IJ88" s="60"/>
      <c r="IK88" s="60"/>
      <c r="IL88" s="60"/>
      <c r="IM88" s="60"/>
      <c r="IN88" s="60"/>
      <c r="IO88" s="60"/>
      <c r="IP88" s="60"/>
      <c r="IQ88" s="60">
        <f>(IQ85/IQ86)*100</f>
        <v>27.1950915856163</v>
      </c>
      <c r="IR88" s="60">
        <f>(IR85/IR86)*100</f>
        <v>43.579448008178531</v>
      </c>
      <c r="IS88" s="60">
        <f>(IS85/IS86)*100</f>
        <v>43.579448008178531</v>
      </c>
      <c r="IT88" s="60">
        <f>(IT85/IT86)*100</f>
        <v>43.579448008178531</v>
      </c>
      <c r="IU88" s="60">
        <f>(IU85/IU86)*100</f>
        <v>43.579448008178531</v>
      </c>
      <c r="IV88" s="60"/>
      <c r="IW88" s="60"/>
      <c r="IX88" s="60"/>
      <c r="IY88" s="60"/>
      <c r="IZ88" s="60"/>
      <c r="JA88" s="60"/>
      <c r="JB88" s="60"/>
      <c r="JC88" s="60">
        <f>(JC85/JC86)*100</f>
        <v>22.78011432526683</v>
      </c>
      <c r="JD88" s="60">
        <f>(JD85/JD86)*100</f>
        <v>37.888818570281245</v>
      </c>
      <c r="JE88" s="60">
        <f>(JE85/JE86)*100</f>
        <v>37.888818570281245</v>
      </c>
      <c r="JF88" s="60" t="e">
        <f>(JF85/JF86)*100</f>
        <v>#VALUE!</v>
      </c>
      <c r="JG88" s="60" t="e">
        <f>(JG85/JG86)*100</f>
        <v>#VALUE!</v>
      </c>
      <c r="JH88" s="60"/>
      <c r="JI88" s="60"/>
      <c r="JJ88" s="60"/>
      <c r="JK88" s="60"/>
      <c r="JL88" s="60"/>
      <c r="JM88" s="60"/>
      <c r="JN88" s="60"/>
      <c r="JO88" s="60">
        <f>(JO85/JO86)*100</f>
        <v>26.111255559678597</v>
      </c>
      <c r="JP88" s="60">
        <f>(JP85/JP86)*100</f>
        <v>42.221309094814487</v>
      </c>
      <c r="JQ88" s="60">
        <f>(JQ85/JQ86)*100</f>
        <v>42.221309094814487</v>
      </c>
      <c r="JR88" s="60">
        <f>(JR85/JR86)*100</f>
        <v>42.221309094814487</v>
      </c>
      <c r="JS88" s="60">
        <f>(JS85/JS86)*100</f>
        <v>42.221309094814487</v>
      </c>
      <c r="JT88" s="60"/>
      <c r="JU88" s="60"/>
      <c r="JV88" s="60"/>
      <c r="JW88" s="60"/>
    </row>
    <row r="89" spans="1:283" x14ac:dyDescent="0.2">
      <c r="A89" s="2"/>
      <c r="B89" s="2"/>
      <c r="C89" s="2"/>
      <c r="D89" s="6"/>
      <c r="E89" s="2"/>
      <c r="F89" s="2"/>
      <c r="G89" s="3"/>
      <c r="H89" s="4"/>
      <c r="I89" s="4"/>
      <c r="J89" s="4"/>
      <c r="L89" s="4"/>
      <c r="M89" s="4"/>
      <c r="N89" s="4"/>
      <c r="O89" s="4"/>
      <c r="P89" s="4"/>
      <c r="R89" s="4"/>
      <c r="S89" s="4"/>
      <c r="T89" s="4"/>
      <c r="U89" s="4"/>
      <c r="V89" s="4"/>
      <c r="W89" s="4"/>
      <c r="X89" s="4"/>
      <c r="Z89" s="4"/>
      <c r="AA89" s="4"/>
      <c r="AB89" s="4"/>
      <c r="AC89" s="4"/>
      <c r="AD89" s="4"/>
      <c r="AE89" s="4"/>
      <c r="AF89" s="4"/>
      <c r="AH89" s="4"/>
      <c r="AI89" s="4"/>
      <c r="AJ89" s="4"/>
      <c r="AK89" s="4"/>
      <c r="AL89" s="4"/>
      <c r="AM89" s="4"/>
      <c r="AN89" s="4"/>
      <c r="AP89" s="4"/>
      <c r="AQ89" s="4"/>
      <c r="AR89" s="4"/>
      <c r="AS89" s="4"/>
      <c r="AT89" s="4"/>
      <c r="AU89" s="4"/>
      <c r="AV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15"/>
      <c r="HI89" s="15"/>
      <c r="HJ89" s="15"/>
      <c r="HK89" s="15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</row>
    <row r="90" spans="1:283" s="21" customFormat="1" x14ac:dyDescent="0.2">
      <c r="A90" s="16"/>
      <c r="B90" s="16"/>
      <c r="C90" s="17" t="s">
        <v>185</v>
      </c>
      <c r="D90" s="18" t="s">
        <v>181</v>
      </c>
      <c r="E90" s="16"/>
      <c r="F90" s="16"/>
      <c r="G90" s="19"/>
      <c r="H90" s="20"/>
      <c r="I90" s="20"/>
      <c r="J90" s="20"/>
      <c r="L90" s="20"/>
      <c r="M90" s="20"/>
      <c r="N90" s="20"/>
      <c r="O90" s="20"/>
      <c r="P90" s="20"/>
      <c r="R90" s="20"/>
      <c r="S90" s="20"/>
      <c r="T90" s="20"/>
      <c r="U90" s="20"/>
      <c r="V90" s="20"/>
      <c r="W90" s="20"/>
      <c r="X90" s="20"/>
      <c r="Z90" s="20"/>
      <c r="AA90" s="20"/>
      <c r="AB90" s="20"/>
      <c r="AC90" s="20"/>
      <c r="AD90" s="20"/>
      <c r="AE90" s="20"/>
      <c r="AF90" s="20"/>
      <c r="AH90" s="20"/>
      <c r="AI90" s="20"/>
      <c r="AJ90" s="20"/>
      <c r="AK90" s="20"/>
      <c r="AL90" s="20"/>
      <c r="AM90" s="20"/>
      <c r="AN90" s="20"/>
      <c r="AP90" s="20"/>
      <c r="AQ90" s="20"/>
      <c r="AR90" s="20"/>
      <c r="AS90" s="20"/>
      <c r="AT90" s="20"/>
      <c r="AU90" s="20"/>
      <c r="AV90" s="20"/>
      <c r="AX90" s="20"/>
      <c r="AY90" s="20"/>
      <c r="AZ90" s="20"/>
      <c r="BA90" s="20"/>
      <c r="BB90" s="20"/>
      <c r="BC90" s="20"/>
      <c r="BD90" s="20"/>
      <c r="BE90" s="20"/>
      <c r="BF90" s="20">
        <f>AVERAGE(BF57,BF62,BF67,BF72,BF77,BF82,BF87)</f>
        <v>86.030887886094462</v>
      </c>
      <c r="BG90" s="20">
        <f>AVERAGE(BG57,BG62,BG67,BG72,BG77,BG82,BG87)</f>
        <v>87.742500472101327</v>
      </c>
      <c r="BH90" s="20">
        <f>AVERAGE(BH57,BH62,BH67,BH72,BH77,BH82,BH87)</f>
        <v>87.939966590556736</v>
      </c>
      <c r="BI90" s="20" t="e">
        <f>AVERAGE(BI57,BI62,BI67,BI72,BI77,BI82,BI87)</f>
        <v>#VALUE!</v>
      </c>
      <c r="BJ90" s="20" t="e">
        <f>AVERAGE(BJ57,BJ62,BJ67,BJ72,BJ77,BJ82,BJ87)</f>
        <v>#VALUE!</v>
      </c>
      <c r="BK90" s="20"/>
      <c r="BL90" s="20"/>
      <c r="BM90" s="20"/>
      <c r="BN90" s="20"/>
      <c r="BO90" s="20"/>
      <c r="BP90" s="20"/>
      <c r="BQ90" s="20"/>
      <c r="BR90" s="20">
        <f>AVERAGE(BR57,BR62,BR67,BR72,BR77,BR82,BR87)</f>
        <v>81.304721334795531</v>
      </c>
      <c r="BS90" s="20">
        <f>AVERAGE(BS57,BS62,BS67,BS72,BS77,BS82,BS87)</f>
        <v>80.817040345349909</v>
      </c>
      <c r="BT90" s="20">
        <f>AVERAGE(BT57,BT62,BT67,BT72,BT77,BT82,BT87)</f>
        <v>80.817040345349909</v>
      </c>
      <c r="BU90" s="20">
        <f>AVERAGE(BU57,BU62,BU67,BU72,BU77,BU82,BU87)</f>
        <v>80.817040345349909</v>
      </c>
      <c r="BV90" s="20">
        <f>AVERAGE(BV57,BV62,BV67,BV72,BV77,BV82,BV87)</f>
        <v>80.817040345349909</v>
      </c>
      <c r="BW90" s="20"/>
      <c r="BX90" s="20"/>
      <c r="BY90" s="20"/>
      <c r="BZ90" s="20"/>
      <c r="CA90" s="20"/>
      <c r="CB90" s="20"/>
      <c r="CC90" s="20"/>
      <c r="CD90" s="20">
        <f>AVERAGE(CD57,CD62,CD67,CD72,CD77,CD82,CD87)</f>
        <v>92.730258969681671</v>
      </c>
      <c r="CE90" s="20">
        <f>AVERAGE(CE57,CE62,CE67,CE72,CE77,CE82,CE87)</f>
        <v>94.861183413881307</v>
      </c>
      <c r="CF90" s="20">
        <f>AVERAGE(CF57,CF62,CF67,CF72,CF77,CF82,CF87)</f>
        <v>94.861183413881307</v>
      </c>
      <c r="CG90" s="20" t="e">
        <f>AVERAGE(CG57,CG62,CG67,CG72,CG77,CG82,CG87)</f>
        <v>#VALUE!</v>
      </c>
      <c r="CH90" s="20" t="e">
        <f>AVERAGE(CH57,CH62,CH67,CH72,CH77,CH82,CH87)</f>
        <v>#VALUE!</v>
      </c>
      <c r="CI90" s="20"/>
      <c r="CJ90" s="20"/>
      <c r="CK90" s="20"/>
      <c r="CL90" s="20"/>
      <c r="CM90" s="20"/>
      <c r="CN90" s="20"/>
      <c r="CO90" s="20"/>
      <c r="CP90" s="20">
        <f>AVERAGE(CP57,CP62,CP67,CP72,CP77,CP82,CP87)</f>
        <v>72.383925046019939</v>
      </c>
      <c r="CQ90" s="20">
        <f>AVERAGE(CQ57,CQ62,CQ67,CQ72,CQ77,CQ82,CQ87)</f>
        <v>74.088480259210428</v>
      </c>
      <c r="CR90" s="20">
        <f>AVERAGE(CR57,CR62,CR67,CR72,CR77,CR82,CR87)</f>
        <v>74.088480259210428</v>
      </c>
      <c r="CS90" s="20">
        <f>AVERAGE(CS57,CS62,CS67,CS72,CS77,CS82,CS87)</f>
        <v>74.088480259210428</v>
      </c>
      <c r="CT90" s="20" t="e">
        <f>AVERAGE(CT57,CT62,CT67,CT72,CT77,CT82,CT87)</f>
        <v>#VALUE!</v>
      </c>
      <c r="CU90" s="20"/>
      <c r="CV90" s="20"/>
      <c r="CW90" s="20"/>
      <c r="CX90" s="20"/>
      <c r="CY90" s="20"/>
      <c r="CZ90" s="20"/>
      <c r="DA90" s="20"/>
      <c r="DB90" s="20">
        <f>AVERAGE(DB57,DB62,DB67,DB72,DB77,DB82,DB87)</f>
        <v>97.762220065676956</v>
      </c>
      <c r="DC90" s="20">
        <f>AVERAGE(DC57,DC62,DC67,DC72,DC77,DC82,DC87)</f>
        <v>98.544114381184272</v>
      </c>
      <c r="DD90" s="20">
        <f>AVERAGE(DD57,DD62,DD67,DD72,DD77,DD82,DD87)</f>
        <v>98.544114381184272</v>
      </c>
      <c r="DE90" s="20" t="e">
        <f>AVERAGE(DE57,DE62,DE67,DE72,DE77,DE82,DE87)</f>
        <v>#VALUE!</v>
      </c>
      <c r="DF90" s="20" t="e">
        <f>AVERAGE(DF57,DF62,DF67,DF72,DF77,DF82,DF87)</f>
        <v>#VALUE!</v>
      </c>
      <c r="DG90" s="20"/>
      <c r="DH90" s="20"/>
      <c r="DI90" s="20"/>
      <c r="DJ90" s="20"/>
      <c r="DK90" s="20"/>
      <c r="DL90" s="20"/>
      <c r="DM90" s="20"/>
      <c r="DN90" s="20">
        <f>AVERAGE(DN57,DN62,DN67,DN72,DN77,DN82,DN87)</f>
        <v>90.324664762615043</v>
      </c>
      <c r="DO90" s="20">
        <f>AVERAGE(DO57,DO62,DO67,DO72,DO77,DO82,DO87)</f>
        <v>90.711813204301862</v>
      </c>
      <c r="DP90" s="20">
        <f>AVERAGE(DP57,DP62,DP67,DP72,DP77,DP82,DP87)</f>
        <v>90.711813204301862</v>
      </c>
      <c r="DQ90" s="20">
        <f>AVERAGE(DQ57,DQ62,DQ67,DQ72,DQ77,DQ82,DQ87)</f>
        <v>100</v>
      </c>
      <c r="DR90" s="20">
        <f>AVERAGE(DR57,DR62,DR67,DR72,DR77,DR82,DR87)</f>
        <v>100</v>
      </c>
      <c r="DS90" s="20"/>
      <c r="DT90" s="20"/>
      <c r="DU90" s="20"/>
      <c r="DV90" s="20"/>
      <c r="DW90" s="20"/>
      <c r="DX90" s="20"/>
      <c r="DY90" s="20"/>
      <c r="DZ90" s="20">
        <f>AVERAGE(DZ57,DZ62,DZ67,DZ72,DZ77,DZ82,DZ87)</f>
        <v>84.764196875738406</v>
      </c>
      <c r="EA90" s="20">
        <f>AVERAGE(EA57,EA62,EA67,EA72,EA77,EA82,EA87)</f>
        <v>89.288773671597497</v>
      </c>
      <c r="EB90" s="20">
        <f>AVERAGE(EB57,EB62,EB67,EB72,EB77,EB82,EB87)</f>
        <v>89.288773671597497</v>
      </c>
      <c r="EC90" s="20">
        <f>AVERAGE(EC57,EC62,EC67,EC72,EC77,EC82,EC87)</f>
        <v>89.288773671597497</v>
      </c>
      <c r="ED90" s="20">
        <f>AVERAGE(ED57,ED62,ED67,ED72,ED77,ED82,ED87)</f>
        <v>89.288773671597497</v>
      </c>
      <c r="EE90" s="20"/>
      <c r="EF90" s="20"/>
      <c r="EG90" s="20"/>
      <c r="EH90" s="20"/>
      <c r="EI90" s="20"/>
      <c r="EJ90" s="20"/>
      <c r="EK90" s="20"/>
      <c r="EL90" s="20">
        <f>AVERAGE(EL57,EL62,EL67,EL72,EL77,EL82,EL87)</f>
        <v>67.109978325896734</v>
      </c>
      <c r="EM90" s="20">
        <f>AVERAGE(EM57,EM62,EM67,EM72,EM77,EM82,EM87)</f>
        <v>68.123491090740032</v>
      </c>
      <c r="EN90" s="20">
        <f>AVERAGE(EN57,EN62,EN67,EN72,EN77,EN82,EN87)</f>
        <v>68.123491090740032</v>
      </c>
      <c r="EO90" s="20" t="e">
        <f>AVERAGE(EO57,EO62,EO67,EO72,EO77,EO82,EO87)</f>
        <v>#VALUE!</v>
      </c>
      <c r="EP90" s="20" t="e">
        <f>AVERAGE(EP57,EP62,EP67,EP72,EP77,EP82,EP87)</f>
        <v>#VALUE!</v>
      </c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>
        <f>AVERAGE(FF57,FF62,FF67,FF72,FF77,FF82,FF87)</f>
        <v>62.144384903957302</v>
      </c>
      <c r="FG90" s="20">
        <f>AVERAGE(FG57,FG62,FG67,FG72,FG77,FG82,FG87)</f>
        <v>65.305783233212466</v>
      </c>
      <c r="FH90" s="20">
        <f>AVERAGE(FH57,FH62,FH67,FH72,FH77,FH82,FH87)</f>
        <v>65.305783233212466</v>
      </c>
      <c r="FI90" s="20">
        <f>AVERAGE(FI57,FI62,FI67,FI72,FI77,FI82,FI87)</f>
        <v>65.305783233212466</v>
      </c>
      <c r="FJ90" s="20">
        <f>AVERAGE(FJ57,FJ62,FJ67,FJ72,FJ77,FJ82,FJ87)</f>
        <v>65.305783233212466</v>
      </c>
      <c r="FK90" s="20"/>
      <c r="FL90" s="20"/>
      <c r="FM90" s="20"/>
      <c r="FN90" s="20"/>
      <c r="FO90" s="20"/>
      <c r="FP90" s="20"/>
      <c r="FQ90" s="20"/>
      <c r="FR90" s="20">
        <f>AVERAGE(FR57,FR62,FR67,FR72,FR77,FR82,FR87)</f>
        <v>62.057844470521005</v>
      </c>
      <c r="FS90" s="20">
        <f>AVERAGE(FS57,FS62,FS67,FS72,FS77,FS82,FS87)</f>
        <v>64.762068078178842</v>
      </c>
      <c r="FT90" s="20">
        <f>AVERAGE(FT57,FT62,FT67,FT72,FT77,FT82,FT87)</f>
        <v>64.762068078178842</v>
      </c>
      <c r="FU90" s="20">
        <f>AVERAGE(FU57,FU62,FU67,FU72,FU77,FU82,FU87)</f>
        <v>64.762068078178842</v>
      </c>
      <c r="FV90" s="20">
        <f>AVERAGE(FV57,FV62,FV67,FV72,FV77,FV82,FV87)</f>
        <v>64.762068078178842</v>
      </c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>
        <f>AVERAGE(GU57,GU62,GU67,GU72,GU77,GU82,GU87)</f>
        <v>57.805318657939743</v>
      </c>
      <c r="GV90" s="20">
        <f>AVERAGE(GV57,GV62,GV67,GV72,GV77,GV82,GV87)</f>
        <v>55.442928159050851</v>
      </c>
      <c r="GW90" s="20">
        <f>AVERAGE(GW57,GW62,GW67,GW72,GW77,GW82,GW87)</f>
        <v>55.442928159050851</v>
      </c>
      <c r="GX90" s="20">
        <f>AVERAGE(GX57,GX62,GX67,GX72,GX77,GX82,GX87)</f>
        <v>55.442928159050851</v>
      </c>
      <c r="GY90" s="20">
        <f>AVERAGE(GY57,GY62,GY67,GY72,GY77,GY82,GY87)</f>
        <v>55.442928159050851</v>
      </c>
      <c r="GZ90" s="20"/>
      <c r="HA90" s="20"/>
      <c r="HB90" s="20"/>
      <c r="HC90" s="20"/>
      <c r="HD90" s="20"/>
      <c r="HE90" s="20"/>
      <c r="HF90" s="20"/>
      <c r="HG90" s="20">
        <f>AVERAGE(HG57,HG62,HG67,HG72,HG77,HG82,HG87)</f>
        <v>53.039538458273661</v>
      </c>
      <c r="HH90" s="20">
        <f>AVERAGE(HH57,HH62,HH67,HH72,HH77,HH82,HH87)</f>
        <v>53.05760232327107</v>
      </c>
      <c r="HI90" s="20">
        <f>AVERAGE(HI57,HI62,HI67,HI72,HI77,HI82,HI87)</f>
        <v>53.05760232327107</v>
      </c>
      <c r="HJ90" s="20">
        <f>AVERAGE(HJ57,HJ62,HJ67,HJ72,HJ77,HJ82,HJ87)</f>
        <v>53.05760232327107</v>
      </c>
      <c r="HK90" s="20">
        <f>AVERAGE(HK57,HK62,HK67,HK72,HK77,HK82,HK87)</f>
        <v>53.05760232327107</v>
      </c>
      <c r="HL90" s="20"/>
      <c r="HM90" s="20"/>
      <c r="HN90" s="20"/>
      <c r="HO90" s="20"/>
      <c r="HP90" s="20"/>
      <c r="HQ90" s="20"/>
      <c r="HR90" s="20"/>
      <c r="HS90" s="20">
        <f>AVERAGE(HS57,HS62,HS67,HS72,HS77,HS82,HS87)</f>
        <v>37.774372565378357</v>
      </c>
      <c r="HT90" s="20">
        <f>AVERAGE(HT57,HT62,HT67,HT72,HT77,HT82,HT87)</f>
        <v>51.182594021919726</v>
      </c>
      <c r="HU90" s="20">
        <f>AVERAGE(HU57,HU62,HU67,HU72,HU77,HU82,HU87)</f>
        <v>56.648914128331626</v>
      </c>
      <c r="HV90" s="20">
        <f>AVERAGE(HV57,HV62,HV67,HV72,HV77,HV82,HV87)</f>
        <v>56.648914128331626</v>
      </c>
      <c r="HW90" s="20" t="e">
        <f>AVERAGE(HW57,HW62,HW67,HW72,HW77,HW82,HW87)</f>
        <v>#VALUE!</v>
      </c>
      <c r="HX90" s="20"/>
      <c r="HY90" s="20"/>
      <c r="HZ90" s="20"/>
      <c r="IA90" s="20"/>
      <c r="IB90" s="20"/>
      <c r="IC90" s="20"/>
      <c r="ID90" s="20"/>
      <c r="IE90" s="20">
        <f>AVERAGE(IE57,IE62,IE67,IE72,IE77,IE82,IE87)</f>
        <v>36.926841170896409</v>
      </c>
      <c r="IF90" s="20">
        <f>AVERAGE(IF57,IF62,IF67,IF72,IF77,IF82,IF87)</f>
        <v>49.138667489977358</v>
      </c>
      <c r="IG90" s="20">
        <f>AVERAGE(IG57,IG62,IG67,IG72,IG77,IG82,IG87)</f>
        <v>49.138667489977358</v>
      </c>
      <c r="IH90" s="20">
        <f>AVERAGE(IH57,IH62,IH67,IH72,IH77,IH82,IH87)</f>
        <v>49.138667489977358</v>
      </c>
      <c r="II90" s="20">
        <f>AVERAGE(II57,II62,II67,II72,II77,II82,II87)</f>
        <v>49.138667489977358</v>
      </c>
      <c r="IJ90" s="20"/>
      <c r="IK90" s="20"/>
      <c r="IL90" s="20"/>
      <c r="IM90" s="20"/>
      <c r="IN90" s="20"/>
      <c r="IO90" s="20"/>
      <c r="IP90" s="20"/>
      <c r="IQ90" s="20">
        <f>AVERAGE(IQ57,IQ62,IQ67,IQ72,IQ77,IQ82,IQ87)</f>
        <v>30.39153294093439</v>
      </c>
      <c r="IR90" s="20">
        <f>AVERAGE(IR57,IR62,IR67,IR72,IR77,IR82,IR87)</f>
        <v>42.412772980734395</v>
      </c>
      <c r="IS90" s="20">
        <f>AVERAGE(IS57,IS62,IS67,IS72,IS77,IS82,IS87)</f>
        <v>42.412772980734395</v>
      </c>
      <c r="IT90" s="20">
        <f>AVERAGE(IT57,IT62,IT67,IT72,IT77,IT82,IT87)</f>
        <v>42.412772980734395</v>
      </c>
      <c r="IU90" s="20">
        <f>AVERAGE(IU57,IU62,IU67,IU72,IU77,IU82,IU87)</f>
        <v>42.412772980734395</v>
      </c>
      <c r="IV90" s="20"/>
      <c r="IW90" s="20"/>
      <c r="IX90" s="20"/>
      <c r="IY90" s="20"/>
      <c r="IZ90" s="20"/>
      <c r="JA90" s="20"/>
      <c r="JB90" s="20"/>
      <c r="JC90" s="20">
        <f>AVERAGE(JC57,JC62,JC67,JC72,JC77,JC82,JC87)</f>
        <v>37.920582037962767</v>
      </c>
      <c r="JD90" s="20">
        <f>AVERAGE(JD57,JD62,JD67,JD72,JD77,JD82,JD87)</f>
        <v>50.684600585368344</v>
      </c>
      <c r="JE90" s="20">
        <f>AVERAGE(JE57,JE62,JE67,JE72,JE77,JE82,JE87)</f>
        <v>50.684600585368344</v>
      </c>
      <c r="JF90" s="20" t="e">
        <f>AVERAGE(JF57,JF62,JF67,JF72,JF77,JF82,JF87)</f>
        <v>#VALUE!</v>
      </c>
      <c r="JG90" s="20" t="e">
        <f>AVERAGE(JG57,JG62,JG67,JG72,JG77,JG82,JG87)</f>
        <v>#VALUE!</v>
      </c>
      <c r="JH90" s="20"/>
      <c r="JI90" s="20"/>
      <c r="JJ90" s="20"/>
      <c r="JK90" s="20"/>
      <c r="JL90" s="20"/>
      <c r="JM90" s="20"/>
      <c r="JN90" s="20"/>
      <c r="JO90" s="20">
        <f>AVERAGE(JO57,JO62,JO67,JO72,JO77,JO82,JO87)</f>
        <v>29.495040030510701</v>
      </c>
      <c r="JP90" s="20">
        <f>AVERAGE(JP57,JP62,JP67,JP72,JP77,JP82,JP87)</f>
        <v>41.664439767787151</v>
      </c>
      <c r="JQ90" s="20">
        <f>AVERAGE(JQ57,JQ62,JQ67,JQ72,JQ77,JQ82,JQ87)</f>
        <v>41.664439767787151</v>
      </c>
      <c r="JR90" s="20">
        <f>AVERAGE(JR57,JR62,JR67,JR72,JR77,JR82,JR87)</f>
        <v>41.664439767787151</v>
      </c>
      <c r="JS90" s="20">
        <f>AVERAGE(JS57,JS62,JS67,JS72,JS77,JS82,JS87)</f>
        <v>41.664439767787151</v>
      </c>
      <c r="JT90" s="20"/>
      <c r="JU90" s="20"/>
      <c r="JV90" s="20"/>
      <c r="JW90" s="20"/>
    </row>
    <row r="91" spans="1:283" s="21" customFormat="1" x14ac:dyDescent="0.2">
      <c r="A91" s="16"/>
      <c r="B91" s="16"/>
      <c r="C91" s="22"/>
      <c r="D91" s="18" t="s">
        <v>189</v>
      </c>
      <c r="E91" s="16"/>
      <c r="F91" s="16"/>
      <c r="G91" s="19"/>
      <c r="H91" s="20"/>
      <c r="I91" s="20"/>
      <c r="J91" s="20"/>
      <c r="L91" s="20"/>
      <c r="M91" s="20"/>
      <c r="N91" s="20"/>
      <c r="O91" s="20"/>
      <c r="P91" s="20"/>
      <c r="R91" s="20"/>
      <c r="S91" s="20"/>
      <c r="T91" s="20"/>
      <c r="U91" s="20"/>
      <c r="V91" s="20"/>
      <c r="W91" s="20"/>
      <c r="X91" s="20"/>
      <c r="Z91" s="20"/>
      <c r="AA91" s="20"/>
      <c r="AB91" s="20"/>
      <c r="AC91" s="20"/>
      <c r="AD91" s="20"/>
      <c r="AE91" s="20"/>
      <c r="AF91" s="20"/>
      <c r="AH91" s="20"/>
      <c r="AI91" s="20"/>
      <c r="AJ91" s="20"/>
      <c r="AK91" s="20"/>
      <c r="AL91" s="20"/>
      <c r="AM91" s="20"/>
      <c r="AN91" s="20"/>
      <c r="AP91" s="20"/>
      <c r="AQ91" s="20"/>
      <c r="AR91" s="20"/>
      <c r="AS91" s="20"/>
      <c r="AT91" s="20"/>
      <c r="AU91" s="20"/>
      <c r="AV91" s="20"/>
      <c r="AX91" s="20"/>
      <c r="AY91" s="20"/>
      <c r="AZ91" s="20"/>
      <c r="BA91" s="20"/>
      <c r="BB91" s="20"/>
      <c r="BC91" s="20"/>
      <c r="BD91" s="20"/>
      <c r="BE91" s="20"/>
      <c r="BF91" s="20">
        <f>AVERAGE(BF54,BF59,BF64,BF69,BF74,BF79,BF84)</f>
        <v>45.164848950912138</v>
      </c>
      <c r="BG91" s="20">
        <f>AVERAGE(BG54,BG59,BG64,BG69,BG74,BG79,BG84)</f>
        <v>331.50766470336322</v>
      </c>
      <c r="BH91" s="20">
        <f>AVERAGE(BH54,BH59,BH64,BH69,BH74,BH79,BH84)</f>
        <v>331.50766470336322</v>
      </c>
      <c r="BI91" s="20">
        <f>AVERAGE(BI54,BI59,BI64,BI69,BI74,BI79,BI84)</f>
        <v>401.33403229301166</v>
      </c>
      <c r="BJ91" s="20">
        <f>AVERAGE(BJ54,BJ59,BJ64,BJ69,BJ74,BJ79,BJ84)</f>
        <v>100.33350807325291</v>
      </c>
      <c r="BK91" s="20"/>
      <c r="BL91" s="20"/>
      <c r="BM91" s="20"/>
      <c r="BN91" s="20"/>
      <c r="BO91" s="20"/>
      <c r="BP91" s="20"/>
      <c r="BQ91" s="20"/>
      <c r="BR91" s="20">
        <f>AVERAGE(BR54,BR59,BR64,BR69,BR74,BR79,BR84)</f>
        <v>46.36573146251137</v>
      </c>
      <c r="BS91" s="20">
        <f>AVERAGE(BS54,BS59,BS64,BS69,BS74,BS79,BS84)</f>
        <v>302.69987449816392</v>
      </c>
      <c r="BT91" s="20">
        <f>AVERAGE(BT54,BT59,BT64,BT69,BT74,BT79,BT84)</f>
        <v>302.69987449816392</v>
      </c>
      <c r="BU91" s="20">
        <f>AVERAGE(BU54,BU59,BU64,BU69,BU74,BU79,BU84)</f>
        <v>302.69987449816392</v>
      </c>
      <c r="BV91" s="20">
        <f>AVERAGE(BV54,BV59,BV64,BV69,BV74,BV79,BV84)</f>
        <v>75.67496862454098</v>
      </c>
      <c r="BW91" s="20"/>
      <c r="BX91" s="20"/>
      <c r="BY91" s="20"/>
      <c r="BZ91" s="20"/>
      <c r="CA91" s="20"/>
      <c r="CB91" s="20"/>
      <c r="CC91" s="20"/>
      <c r="CD91" s="20">
        <f>AVERAGE(CD54,CD59,CD64,CD69,CD74,CD79,CD84)</f>
        <v>27.21352963421489</v>
      </c>
      <c r="CE91" s="20">
        <f>AVERAGE(CE54,CE59,CE64,CE69,CE74,CE79,CE84)</f>
        <v>185.45041954154695</v>
      </c>
      <c r="CF91" s="20">
        <f>AVERAGE(CF54,CF59,CF64,CF69,CF74,CF79,CF84)</f>
        <v>185.45041954154695</v>
      </c>
      <c r="CG91" s="20">
        <f>AVERAGE(CG54,CG59,CG64,CG69,CG74,CG79,CG84)</f>
        <v>295.54320246775973</v>
      </c>
      <c r="CH91" s="20">
        <f>AVERAGE(CH54,CH59,CH64,CH69,CH74,CH79,CH84)</f>
        <v>73.885800616939932</v>
      </c>
      <c r="CI91" s="20"/>
      <c r="CJ91" s="20"/>
      <c r="CK91" s="20"/>
      <c r="CL91" s="20"/>
      <c r="CM91" s="20"/>
      <c r="CN91" s="20"/>
      <c r="CO91" s="20"/>
      <c r="CP91" s="20">
        <f>AVERAGE(CP54,CP59,CP64,CP69,CP74,CP79,CP84)</f>
        <v>16.883963790331844</v>
      </c>
      <c r="CQ91" s="20">
        <f>AVERAGE(CQ54,CQ59,CQ64,CQ69,CQ74,CQ79,CQ84)</f>
        <v>131.28531054944847</v>
      </c>
      <c r="CR91" s="20">
        <f>AVERAGE(CR54,CR59,CR64,CR69,CR74,CR79,CR84)</f>
        <v>131.28531054944847</v>
      </c>
      <c r="CS91" s="20">
        <f>AVERAGE(CS54,CS59,CS64,CS69,CS74,CS79,CS84)</f>
        <v>131.28531054944847</v>
      </c>
      <c r="CT91" s="20">
        <f>AVERAGE(CT54,CT59,CT64,CT69,CT74,CT79,CT84)</f>
        <v>32.821327637362117</v>
      </c>
      <c r="CU91" s="20"/>
      <c r="CV91" s="20"/>
      <c r="CW91" s="20"/>
      <c r="CX91" s="20"/>
      <c r="CY91" s="20"/>
      <c r="CZ91" s="20"/>
      <c r="DA91" s="20"/>
      <c r="DB91" s="20">
        <f>AVERAGE(DB54,DB59,DB64,DB69,DB74,DB79,DB84)</f>
        <v>44.854890840966682</v>
      </c>
      <c r="DC91" s="20">
        <f>AVERAGE(DC54,DC59,DC64,DC69,DC74,DC79,DC84)</f>
        <v>318.27707555468112</v>
      </c>
      <c r="DD91" s="20">
        <f>AVERAGE(DD54,DD59,DD64,DD69,DD74,DD79,DD84)</f>
        <v>318.27707555468112</v>
      </c>
      <c r="DE91" s="20">
        <f>AVERAGE(DE54,DE59,DE64,DE69,DE74,DE79,DE84)</f>
        <v>352.66715393144005</v>
      </c>
      <c r="DF91" s="20">
        <f>AVERAGE(DF54,DF59,DF64,DF69,DF74,DF79,DF84)</f>
        <v>88.166788482860014</v>
      </c>
      <c r="DG91" s="20"/>
      <c r="DH91" s="20"/>
      <c r="DI91" s="20"/>
      <c r="DJ91" s="20"/>
      <c r="DK91" s="20"/>
      <c r="DL91" s="20"/>
      <c r="DM91" s="20"/>
      <c r="DN91" s="20">
        <f>AVERAGE(DN54,DN59,DN64,DN69,DN74,DN79,DN84)</f>
        <v>56.681174821082529</v>
      </c>
      <c r="DO91" s="20">
        <f>AVERAGE(DO54,DO59,DO64,DO69,DO74,DO79,DO84)</f>
        <v>324.11323465776979</v>
      </c>
      <c r="DP91" s="20">
        <f>AVERAGE(DP54,DP59,DP64,DP69,DP74,DP79,DP84)</f>
        <v>324.11323465776979</v>
      </c>
      <c r="DQ91" s="20">
        <f>AVERAGE(DQ54,DQ59,DQ64,DQ69,DQ74,DQ79,DQ84)</f>
        <v>324.11323465776979</v>
      </c>
      <c r="DR91" s="20">
        <f>AVERAGE(DR54,DR59,DR64,DR69,DR74,DR79,DR84)</f>
        <v>81.028308664442449</v>
      </c>
      <c r="DS91" s="20"/>
      <c r="DT91" s="20"/>
      <c r="DU91" s="20"/>
      <c r="DV91" s="20"/>
      <c r="DW91" s="20"/>
      <c r="DX91" s="20"/>
      <c r="DY91" s="20"/>
      <c r="DZ91" s="20">
        <f>AVERAGE(DZ54,DZ59,DZ64,DZ69,DZ74,DZ79,DZ84)</f>
        <v>308.89715102425424</v>
      </c>
      <c r="EA91" s="20">
        <f>AVERAGE(EA54,EA59,EA64,EA69,EA74,EA79,EA84)</f>
        <v>2012.3596286879224</v>
      </c>
      <c r="EB91" s="20">
        <f>AVERAGE(EB54,EB59,EB64,EB69,EB74,EB79,EB84)</f>
        <v>2012.3596286879224</v>
      </c>
      <c r="EC91" s="20">
        <f>AVERAGE(EC54,EC59,EC64,EC69,EC74,EC79,EC84)</f>
        <v>2012.3596286879224</v>
      </c>
      <c r="ED91" s="20">
        <f>AVERAGE(ED54,ED59,ED64,ED69,ED74,ED79,ED84)</f>
        <v>503.0899071719806</v>
      </c>
      <c r="EE91" s="20"/>
      <c r="EF91" s="20"/>
      <c r="EG91" s="20"/>
      <c r="EH91" s="20"/>
      <c r="EI91" s="20"/>
      <c r="EJ91" s="20"/>
      <c r="EK91" s="20"/>
      <c r="EL91" s="20">
        <f>AVERAGE(EL54,EL59,EL64,EL69,EL74,EL79,EL84)</f>
        <v>42.377845671504737</v>
      </c>
      <c r="EM91" s="20">
        <f>AVERAGE(EM54,EM59,EM64,EM69,EM74,EM79,EM84)</f>
        <v>361.54409905040768</v>
      </c>
      <c r="EN91" s="20">
        <f>AVERAGE(EN54,EN59,EN64,EN69,EN74,EN79,EN84)</f>
        <v>361.54409905040768</v>
      </c>
      <c r="EO91" s="20">
        <f>AVERAGE(EO54,EO59,EO64,EO69,EO74,EO79,EO84)</f>
        <v>491.66915520417206</v>
      </c>
      <c r="EP91" s="20">
        <f>AVERAGE(EP54,EP59,EP64,EP69,EP74,EP79,EP84)</f>
        <v>122.91728880104301</v>
      </c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>
        <f>AVERAGE(FF54,FF59,FF64,FF69,FF74,FF79,FF84)</f>
        <v>260.67726821704883</v>
      </c>
      <c r="FG91" s="20">
        <f>AVERAGE(FG54,FG59,FG64,FG69,FG74,FG79,FG84)</f>
        <v>2278.6212890646921</v>
      </c>
      <c r="FH91" s="20">
        <f>AVERAGE(FH54,FH59,FH64,FH69,FH74,FH79,FH84)</f>
        <v>2278.6212890646921</v>
      </c>
      <c r="FI91" s="20">
        <f>AVERAGE(FI54,FI59,FI64,FI69,FI74,FI79,FI84)</f>
        <v>2278.6212890646921</v>
      </c>
      <c r="FJ91" s="20">
        <f>AVERAGE(FJ54,FJ59,FJ64,FJ69,FJ74,FJ79,FJ84)</f>
        <v>569.65532226617302</v>
      </c>
      <c r="FK91" s="20"/>
      <c r="FL91" s="20"/>
      <c r="FM91" s="20"/>
      <c r="FN91" s="20"/>
      <c r="FO91" s="20"/>
      <c r="FP91" s="20"/>
      <c r="FQ91" s="20"/>
      <c r="FR91" s="20">
        <f>AVERAGE(FR54,FR59,FR64,FR69,FR74,FR79,FR84)</f>
        <v>212.15481931074353</v>
      </c>
      <c r="FS91" s="20">
        <f>AVERAGE(FS54,FS59,FS64,FS69,FS74,FS79,FS84)</f>
        <v>1675.4918351079298</v>
      </c>
      <c r="FT91" s="20">
        <f>AVERAGE(FT54,FT59,FT64,FT69,FT74,FT79,FT84)</f>
        <v>1675.4918351079298</v>
      </c>
      <c r="FU91" s="20">
        <f>AVERAGE(FU54,FU59,FU64,FU69,FU74,FU79,FU84)</f>
        <v>1675.4918351079298</v>
      </c>
      <c r="FV91" s="20">
        <f>AVERAGE(FV54,FV59,FV64,FV69,FV74,FV79,FV84)</f>
        <v>418.87295877698244</v>
      </c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>
        <f>AVERAGE(GU54,GU59,GU64,GU69,GU74,GU79,GU84)</f>
        <v>41.307914749161455</v>
      </c>
      <c r="GV91" s="20">
        <f>AVERAGE(GV54,GV59,GV64,GV69,GV74,GV79,GV84)</f>
        <v>323.59241550528589</v>
      </c>
      <c r="GW91" s="20">
        <f>AVERAGE(GW54,GW59,GW64,GW69,GW74,GW79,GW84)</f>
        <v>323.59241550528589</v>
      </c>
      <c r="GX91" s="20">
        <f>AVERAGE(GX54,GX59,GX64,GX69,GX74,GX79,GX84)</f>
        <v>323.59241550528589</v>
      </c>
      <c r="GY91" s="20">
        <f>AVERAGE(GY54,GY59,GY64,GY69,GY74,GY79,GY84)</f>
        <v>80.898103876321471</v>
      </c>
      <c r="GZ91" s="20"/>
      <c r="HA91" s="20"/>
      <c r="HB91" s="20"/>
      <c r="HC91" s="20"/>
      <c r="HD91" s="20"/>
      <c r="HE91" s="20"/>
      <c r="HF91" s="20"/>
      <c r="HG91" s="20">
        <f>AVERAGE(HG54,HG59,HG64,HG69,HG74,HG79,HG84)</f>
        <v>150.14791848083465</v>
      </c>
      <c r="HH91" s="20">
        <f>AVERAGE(HH54,HH59,HH64,HH69,HH74,HH79,HH84)</f>
        <v>1079.8382486518622</v>
      </c>
      <c r="HI91" s="20">
        <f>AVERAGE(HI54,HI59,HI64,HI69,HI74,HI79,HI84)</f>
        <v>1079.8382486518622</v>
      </c>
      <c r="HJ91" s="20">
        <f>AVERAGE(HJ54,HJ59,HJ64,HJ69,HJ74,HJ79,HJ84)</f>
        <v>1079.8382486518622</v>
      </c>
      <c r="HK91" s="20">
        <f>AVERAGE(HK54,HK59,HK64,HK69,HK74,HK79,HK84)</f>
        <v>269.95956216296554</v>
      </c>
      <c r="HL91" s="20"/>
      <c r="HM91" s="20"/>
      <c r="HN91" s="20"/>
      <c r="HO91" s="20"/>
      <c r="HP91" s="20"/>
      <c r="HQ91" s="20"/>
      <c r="HR91" s="20"/>
      <c r="HS91" s="20">
        <f>AVERAGE(HS54,HS59,HS64,HS69,HS74,HS79,HS84)</f>
        <v>116.50275171205762</v>
      </c>
      <c r="HT91" s="20">
        <f>AVERAGE(HT54,HT59,HT64,HT69,HT74,HT79,HT84)</f>
        <v>1643.6616251843693</v>
      </c>
      <c r="HU91" s="20">
        <f>AVERAGE(HU54,HU59,HU64,HU69,HU74,HU79,HU84)</f>
        <v>1643.6616251843693</v>
      </c>
      <c r="HV91" s="20">
        <f>AVERAGE(HV54,HV59,HV64,HV69,HV74,HV79,HV84)</f>
        <v>1643.6616251843693</v>
      </c>
      <c r="HW91" s="20">
        <f>AVERAGE(HW54,HW59,HW64,HW69,HW74,HW79,HW84)</f>
        <v>410.91540629609233</v>
      </c>
      <c r="HX91" s="20"/>
      <c r="HY91" s="20"/>
      <c r="HZ91" s="20"/>
      <c r="IA91" s="20"/>
      <c r="IB91" s="20"/>
      <c r="IC91" s="20"/>
      <c r="ID91" s="20"/>
      <c r="IE91" s="20">
        <f>AVERAGE(IE54,IE59,IE64,IE69,IE74,IE79,IE84)</f>
        <v>59.664074740627711</v>
      </c>
      <c r="IF91" s="20">
        <f>AVERAGE(IF54,IF59,IF64,IF69,IF74,IF79,IF84)</f>
        <v>836.0124248711827</v>
      </c>
      <c r="IG91" s="20">
        <f>AVERAGE(IG54,IG59,IG64,IG69,IG74,IG79,IG84)</f>
        <v>836.0124248711827</v>
      </c>
      <c r="IH91" s="20">
        <f>AVERAGE(IH54,IH59,IH64,IH69,IH74,IH79,IH84)</f>
        <v>836.0124248711827</v>
      </c>
      <c r="II91" s="20">
        <f>AVERAGE(II54,II59,II64,II69,II74,II79,II84)</f>
        <v>209.00310621779568</v>
      </c>
      <c r="IJ91" s="20"/>
      <c r="IK91" s="20"/>
      <c r="IL91" s="20"/>
      <c r="IM91" s="20"/>
      <c r="IN91" s="20"/>
      <c r="IO91" s="20"/>
      <c r="IP91" s="20"/>
      <c r="IQ91" s="20">
        <f>AVERAGE(IQ54,IQ59,IQ64,IQ69,IQ74,IQ79,IQ84)</f>
        <v>70.806480141142515</v>
      </c>
      <c r="IR91" s="20">
        <f>AVERAGE(IR54,IR59,IR64,IR69,IR74,IR79,IR84)</f>
        <v>975.0875421873576</v>
      </c>
      <c r="IS91" s="20">
        <f>AVERAGE(IS54,IS59,IS64,IS69,IS74,IS79,IS84)</f>
        <v>975.0875421873576</v>
      </c>
      <c r="IT91" s="20">
        <f>AVERAGE(IT54,IT59,IT64,IT69,IT74,IT79,IT84)</f>
        <v>975.0875421873576</v>
      </c>
      <c r="IU91" s="20">
        <f>AVERAGE(IU54,IU59,IU64,IU69,IU74,IU79,IU84)</f>
        <v>243.7718855468394</v>
      </c>
      <c r="IV91" s="20"/>
      <c r="IW91" s="20"/>
      <c r="IX91" s="20"/>
      <c r="IY91" s="20"/>
      <c r="IZ91" s="20"/>
      <c r="JA91" s="20"/>
      <c r="JB91" s="20"/>
      <c r="JC91" s="20">
        <f>AVERAGE(JC54,JC59,JC64,JC69,JC74,JC79,JC84)</f>
        <v>17.679575182243333</v>
      </c>
      <c r="JD91" s="20">
        <f>AVERAGE(JD54,JD59,JD64,JD69,JD74,JD79,JD84)</f>
        <v>244.27663614083858</v>
      </c>
      <c r="JE91" s="20">
        <f>AVERAGE(JE54,JE59,JE64,JE69,JE74,JE79,JE84)</f>
        <v>244.27663614083858</v>
      </c>
      <c r="JF91" s="20">
        <f>AVERAGE(JF54,JF59,JF64,JF69,JF74,JF79,JF84)</f>
        <v>544.29737547107686</v>
      </c>
      <c r="JG91" s="20">
        <f>AVERAGE(JG54,JG59,JG64,JG69,JG74,JG79,JG84)</f>
        <v>136.07434386776922</v>
      </c>
      <c r="JH91" s="20"/>
      <c r="JI91" s="20"/>
      <c r="JJ91" s="20"/>
      <c r="JK91" s="20"/>
      <c r="JL91" s="20"/>
      <c r="JM91" s="20"/>
      <c r="JN91" s="20"/>
      <c r="JO91" s="20">
        <f>AVERAGE(JO54,JO59,JO64,JO69,JO74,JO79,JO84)</f>
        <v>96.896586268410928</v>
      </c>
      <c r="JP91" s="20">
        <f>AVERAGE(JP54,JP59,JP64,JP69,JP74,JP79,JP84)</f>
        <v>1328.5521925452692</v>
      </c>
      <c r="JQ91" s="20">
        <f>AVERAGE(JQ54,JQ59,JQ64,JQ69,JQ74,JQ79,JQ84)</f>
        <v>1328.5521925452692</v>
      </c>
      <c r="JR91" s="20">
        <f>AVERAGE(JR54,JR59,JR64,JR69,JR74,JR79,JR84)</f>
        <v>1328.5521925452692</v>
      </c>
      <c r="JS91" s="20">
        <f>AVERAGE(JS54,JS59,JS64,JS69,JS74,JS79,JS84)</f>
        <v>332.13804813631731</v>
      </c>
      <c r="JT91" s="20"/>
      <c r="JU91" s="20"/>
      <c r="JV91" s="20"/>
      <c r="JW91" s="20"/>
    </row>
    <row r="92" spans="1:283" s="21" customFormat="1" x14ac:dyDescent="0.2">
      <c r="A92" s="16"/>
      <c r="B92" s="16"/>
      <c r="C92" s="22"/>
      <c r="D92" s="18" t="s">
        <v>182</v>
      </c>
      <c r="E92" s="16"/>
      <c r="F92" s="16"/>
      <c r="G92" s="19"/>
      <c r="H92" s="20"/>
      <c r="I92" s="20"/>
      <c r="J92" s="20"/>
      <c r="L92" s="20"/>
      <c r="M92" s="20"/>
      <c r="N92" s="20"/>
      <c r="O92" s="20"/>
      <c r="P92" s="20"/>
      <c r="R92" s="20"/>
      <c r="S92" s="20"/>
      <c r="T92" s="20"/>
      <c r="U92" s="20"/>
      <c r="V92" s="20"/>
      <c r="W92" s="20"/>
      <c r="X92" s="20"/>
      <c r="Z92" s="20"/>
      <c r="AA92" s="20"/>
      <c r="AB92" s="20"/>
      <c r="AC92" s="20"/>
      <c r="AD92" s="20"/>
      <c r="AE92" s="20"/>
      <c r="AF92" s="20"/>
      <c r="AH92" s="20"/>
      <c r="AI92" s="20"/>
      <c r="AJ92" s="20"/>
      <c r="AK92" s="20"/>
      <c r="AL92" s="20"/>
      <c r="AM92" s="20"/>
      <c r="AN92" s="20"/>
      <c r="AP92" s="20"/>
      <c r="AQ92" s="20"/>
      <c r="AR92" s="20"/>
      <c r="AS92" s="20"/>
      <c r="AT92" s="20"/>
      <c r="AU92" s="20"/>
      <c r="AV92" s="20"/>
      <c r="AX92" s="20"/>
      <c r="AY92" s="20"/>
      <c r="AZ92" s="20"/>
      <c r="BA92" s="20"/>
      <c r="BB92" s="20"/>
      <c r="BC92" s="20"/>
      <c r="BD92" s="20"/>
      <c r="BE92" s="20"/>
      <c r="BF92" s="20">
        <f>_xlfn.STDEV.P(BF54,BF59,BF64,BF69,BF74,BF79,BF84)</f>
        <v>10.064079381708925</v>
      </c>
      <c r="BG92" s="20">
        <f>_xlfn.STDEV.P(BG54,BG59,BG64,BG69,BG74,BG79,BG84)</f>
        <v>191.40310782666035</v>
      </c>
      <c r="BH92" s="20">
        <f>_xlfn.STDEV.P(BH54,BH59,BH64,BH69,BH74,BH79,BH84)</f>
        <v>191.40310782666035</v>
      </c>
      <c r="BI92" s="20">
        <f>_xlfn.STDEV.P(BI54,BI59,BI64,BI69,BI74,BI79,BI84)</f>
        <v>184.66783572521592</v>
      </c>
      <c r="BJ92" s="20">
        <f>_xlfn.STDEV.P(BJ54,BJ59,BJ64,BJ69,BJ74,BJ79,BJ84)</f>
        <v>46.166958931303981</v>
      </c>
      <c r="BK92" s="20"/>
      <c r="BL92" s="20"/>
      <c r="BM92" s="20"/>
      <c r="BN92" s="20"/>
      <c r="BO92" s="20"/>
      <c r="BP92" s="20"/>
      <c r="BQ92" s="20"/>
      <c r="BR92" s="20">
        <f>_xlfn.STDEV.P(BR54,BR59,BR64,BR69,BR74,BR79,BR84)</f>
        <v>20.383689270506117</v>
      </c>
      <c r="BS92" s="20">
        <f>_xlfn.STDEV.P(BS54,BS59,BS64,BS69,BS74,BS79,BS84)</f>
        <v>154.62419415369618</v>
      </c>
      <c r="BT92" s="20">
        <f>_xlfn.STDEV.P(BT54,BT59,BT64,BT69,BT74,BT79,BT84)</f>
        <v>154.62419415369618</v>
      </c>
      <c r="BU92" s="20">
        <f>_xlfn.STDEV.P(BU54,BU59,BU64,BU69,BU74,BU79,BU84)</f>
        <v>154.62419415369618</v>
      </c>
      <c r="BV92" s="20">
        <f>_xlfn.STDEV.P(BV54,BV59,BV64,BV69,BV74,BV79,BV84)</f>
        <v>38.656048538424045</v>
      </c>
      <c r="BW92" s="20"/>
      <c r="BX92" s="20"/>
      <c r="BY92" s="20"/>
      <c r="BZ92" s="20"/>
      <c r="CA92" s="20"/>
      <c r="CB92" s="20"/>
      <c r="CC92" s="20"/>
      <c r="CD92" s="20">
        <f>_xlfn.STDEV.P(CD54,CD59,CD64,CD69,CD74,CD79,CD84)</f>
        <v>8.7284077190288532</v>
      </c>
      <c r="CE92" s="20">
        <f>_xlfn.STDEV.P(CE54,CE59,CE64,CE69,CE74,CE79,CE84)</f>
        <v>83.776761017241725</v>
      </c>
      <c r="CF92" s="20">
        <f>_xlfn.STDEV.P(CF54,CF59,CF64,CF69,CF74,CF79,CF84)</f>
        <v>83.776761017241725</v>
      </c>
      <c r="CG92" s="20">
        <f>_xlfn.STDEV.P(CG54,CG59,CG64,CG69,CG74,CG79,CG84)</f>
        <v>13.365102205628773</v>
      </c>
      <c r="CH92" s="20">
        <f>_xlfn.STDEV.P(CH54,CH59,CH64,CH69,CH74,CH79,CH84)</f>
        <v>3.3412755514071932</v>
      </c>
      <c r="CI92" s="20"/>
      <c r="CJ92" s="20"/>
      <c r="CK92" s="20"/>
      <c r="CL92" s="20"/>
      <c r="CM92" s="20"/>
      <c r="CN92" s="20"/>
      <c r="CO92" s="20"/>
      <c r="CP92" s="20">
        <f>_xlfn.STDEV.P(CP54,CP59,CP64,CP69,CP74,CP79,CP84)</f>
        <v>15.644583828869177</v>
      </c>
      <c r="CQ92" s="20">
        <f>_xlfn.STDEV.P(CQ54,CQ59,CQ64,CQ69,CQ74,CQ79,CQ84)</f>
        <v>124.65111602358867</v>
      </c>
      <c r="CR92" s="20">
        <f>_xlfn.STDEV.P(CR54,CR59,CR64,CR69,CR74,CR79,CR84)</f>
        <v>124.65111602358867</v>
      </c>
      <c r="CS92" s="20">
        <f>_xlfn.STDEV.P(CS54,CS59,CS64,CS69,CS74,CS79,CS84)</f>
        <v>124.65111602358867</v>
      </c>
      <c r="CT92" s="20">
        <f>_xlfn.STDEV.P(CT54,CT59,CT64,CT69,CT74,CT79,CT84)</f>
        <v>31.162779005897168</v>
      </c>
      <c r="CU92" s="20"/>
      <c r="CV92" s="20"/>
      <c r="CW92" s="20"/>
      <c r="CX92" s="20"/>
      <c r="CY92" s="20"/>
      <c r="CZ92" s="20"/>
      <c r="DA92" s="20"/>
      <c r="DB92" s="20">
        <f>_xlfn.STDEV.P(DB54,DB59,DB64,DB69,DB74,DB79,DB84)</f>
        <v>12.98233566666917</v>
      </c>
      <c r="DC92" s="20">
        <f>_xlfn.STDEV.P(DC54,DC59,DC64,DC69,DC74,DC79,DC84)</f>
        <v>150.59094858061519</v>
      </c>
      <c r="DD92" s="20">
        <f>_xlfn.STDEV.P(DD54,DD59,DD64,DD69,DD74,DD79,DD84)</f>
        <v>150.59094858061519</v>
      </c>
      <c r="DE92" s="20">
        <f>_xlfn.STDEV.P(DE54,DE59,DE64,DE69,DE74,DE79,DE84)</f>
        <v>134.82765662687194</v>
      </c>
      <c r="DF92" s="20">
        <f>_xlfn.STDEV.P(DF54,DF59,DF64,DF69,DF74,DF79,DF84)</f>
        <v>33.706914156717986</v>
      </c>
      <c r="DG92" s="20"/>
      <c r="DH92" s="20"/>
      <c r="DI92" s="20"/>
      <c r="DJ92" s="20"/>
      <c r="DK92" s="20"/>
      <c r="DL92" s="20"/>
      <c r="DM92" s="20"/>
      <c r="DN92" s="20">
        <f>_xlfn.STDEV.P(DN54,DN59,DN64,DN69,DN74,DN79,DN84)</f>
        <v>17.65864908485386</v>
      </c>
      <c r="DO92" s="20">
        <f>_xlfn.STDEV.P(DO54,DO59,DO64,DO69,DO74,DO79,DO84)</f>
        <v>102.68541941731351</v>
      </c>
      <c r="DP92" s="20">
        <f>_xlfn.STDEV.P(DP54,DP59,DP64,DP69,DP74,DP79,DP84)</f>
        <v>102.68541941731351</v>
      </c>
      <c r="DQ92" s="20">
        <f>_xlfn.STDEV.P(DQ54,DQ59,DQ64,DQ69,DQ74,DQ79,DQ84)</f>
        <v>102.68541941731351</v>
      </c>
      <c r="DR92" s="20">
        <f>_xlfn.STDEV.P(DR54,DR59,DR64,DR69,DR74,DR79,DR84)</f>
        <v>25.671354854328378</v>
      </c>
      <c r="DS92" s="20"/>
      <c r="DT92" s="20"/>
      <c r="DU92" s="20"/>
      <c r="DV92" s="20"/>
      <c r="DW92" s="20"/>
      <c r="DX92" s="20"/>
      <c r="DY92" s="20"/>
      <c r="DZ92" s="20">
        <f>_xlfn.STDEV.P(DZ54,DZ59,DZ64,DZ69,DZ74,DZ79,DZ84)</f>
        <v>117.96091320711417</v>
      </c>
      <c r="EA92" s="20">
        <f>_xlfn.STDEV.P(EA54,EA59,EA64,EA69,EA74,EA79,EA84)</f>
        <v>1432.0570253265932</v>
      </c>
      <c r="EB92" s="20">
        <f>_xlfn.STDEV.P(EB54,EB59,EB64,EB69,EB74,EB79,EB84)</f>
        <v>1432.0570253265932</v>
      </c>
      <c r="EC92" s="20">
        <f>_xlfn.STDEV.P(EC54,EC59,EC64,EC69,EC74,EC79,EC84)</f>
        <v>1432.0570253265932</v>
      </c>
      <c r="ED92" s="20">
        <f>_xlfn.STDEV.P(ED54,ED59,ED64,ED69,ED74,ED79,ED84)</f>
        <v>358.01425633164831</v>
      </c>
      <c r="EE92" s="20"/>
      <c r="EF92" s="20"/>
      <c r="EG92" s="20"/>
      <c r="EH92" s="20"/>
      <c r="EI92" s="20"/>
      <c r="EJ92" s="20"/>
      <c r="EK92" s="20"/>
      <c r="EL92" s="20">
        <f>_xlfn.STDEV.P(EL54,EL59,EL64,EL69,EL74,EL79,EL84)</f>
        <v>38.400771630928524</v>
      </c>
      <c r="EM92" s="20">
        <f>_xlfn.STDEV.P(EM54,EM59,EM64,EM69,EM74,EM79,EM84)</f>
        <v>440.35581152779366</v>
      </c>
      <c r="EN92" s="20">
        <f>_xlfn.STDEV.P(EN54,EN59,EN64,EN69,EN74,EN79,EN84)</f>
        <v>440.35581152779366</v>
      </c>
      <c r="EO92" s="20">
        <f>_xlfn.STDEV.P(EO54,EO59,EO64,EO69,EO74,EO79,EO84)</f>
        <v>460.56601218265899</v>
      </c>
      <c r="EP92" s="20">
        <f>_xlfn.STDEV.P(EP54,EP59,EP64,EP69,EP74,EP79,EP84)</f>
        <v>115.14150304566475</v>
      </c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>
        <f>_xlfn.STDEV.P(FF54,FF59,FF64,FF69,FF74,FF79,FF84)</f>
        <v>323.98835274531717</v>
      </c>
      <c r="FG92" s="20">
        <f>_xlfn.STDEV.P(FG54,FG59,FG64,FG69,FG74,FG79,FG84)</f>
        <v>3514.0720018332504</v>
      </c>
      <c r="FH92" s="20">
        <f>_xlfn.STDEV.P(FH54,FH59,FH64,FH69,FH74,FH79,FH84)</f>
        <v>3514.0720018332504</v>
      </c>
      <c r="FI92" s="20">
        <f>_xlfn.STDEV.P(FI54,FI59,FI64,FI69,FI74,FI79,FI84)</f>
        <v>3514.0720018332504</v>
      </c>
      <c r="FJ92" s="20">
        <f>_xlfn.STDEV.P(FJ54,FJ59,FJ64,FJ69,FJ74,FJ79,FJ84)</f>
        <v>878.5180004583126</v>
      </c>
      <c r="FK92" s="20"/>
      <c r="FL92" s="20"/>
      <c r="FM92" s="20"/>
      <c r="FN92" s="20"/>
      <c r="FO92" s="20"/>
      <c r="FP92" s="20"/>
      <c r="FQ92" s="20"/>
      <c r="FR92" s="20">
        <f>_xlfn.STDEV.P(FR54,FR59,FR64,FR69,FR74,FR79,FR84)</f>
        <v>234.7575178501593</v>
      </c>
      <c r="FS92" s="20">
        <f>_xlfn.STDEV.P(FS54,FS59,FS64,FS69,FS74,FS79,FS84)</f>
        <v>2488.1626397667069</v>
      </c>
      <c r="FT92" s="20">
        <f>_xlfn.STDEV.P(FT54,FT59,FT64,FT69,FT74,FT79,FT84)</f>
        <v>2488.1626397667069</v>
      </c>
      <c r="FU92" s="20">
        <f>_xlfn.STDEV.P(FU54,FU59,FU64,FU69,FU74,FU79,FU84)</f>
        <v>2488.1626397667069</v>
      </c>
      <c r="FV92" s="20">
        <f>_xlfn.STDEV.P(FV54,FV59,FV64,FV69,FV74,FV79,FV84)</f>
        <v>622.04065994167672</v>
      </c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>
        <f>_xlfn.STDEV.P(GU54,GU59,GU64,GU69,GU74,GU79,GU84)</f>
        <v>38.997573429043925</v>
      </c>
      <c r="GV92" s="20">
        <f>_xlfn.STDEV.P(GV54,GV59,GV64,GV69,GV74,GV79,GV84)</f>
        <v>435.03053362180032</v>
      </c>
      <c r="GW92" s="20">
        <f>_xlfn.STDEV.P(GW54,GW59,GW64,GW69,GW74,GW79,GW84)</f>
        <v>435.03053362180032</v>
      </c>
      <c r="GX92" s="20">
        <f>_xlfn.STDEV.P(GX54,GX59,GX64,GX69,GX74,GX79,GX84)</f>
        <v>435.03053362180032</v>
      </c>
      <c r="GY92" s="20">
        <f>_xlfn.STDEV.P(GY54,GY59,GY64,GY69,GY74,GY79,GY84)</f>
        <v>108.75763340545008</v>
      </c>
      <c r="GZ92" s="20"/>
      <c r="HA92" s="20"/>
      <c r="HB92" s="20"/>
      <c r="HC92" s="20"/>
      <c r="HD92" s="20"/>
      <c r="HE92" s="20"/>
      <c r="HF92" s="20"/>
      <c r="HG92" s="20">
        <f>_xlfn.STDEV.P(HG54,HG59,HG64,HG69,HG74,HG79,HG84)</f>
        <v>192.52672337920635</v>
      </c>
      <c r="HH92" s="20">
        <f>_xlfn.STDEV.P(HH54,HH59,HH64,HH69,HH74,HH79,HH84)</f>
        <v>2092.1678520845121</v>
      </c>
      <c r="HI92" s="20">
        <f>_xlfn.STDEV.P(HI54,HI59,HI64,HI69,HI74,HI79,HI84)</f>
        <v>2092.1678520845121</v>
      </c>
      <c r="HJ92" s="20">
        <f>_xlfn.STDEV.P(HJ54,HJ59,HJ64,HJ69,HJ74,HJ79,HJ84)</f>
        <v>2092.1678520845121</v>
      </c>
      <c r="HK92" s="20">
        <f>_xlfn.STDEV.P(HK54,HK59,HK64,HK69,HK74,HK79,HK84)</f>
        <v>523.04196302112803</v>
      </c>
      <c r="HL92" s="20"/>
      <c r="HM92" s="20"/>
      <c r="HN92" s="20"/>
      <c r="HO92" s="20"/>
      <c r="HP92" s="20"/>
      <c r="HQ92" s="20"/>
      <c r="HR92" s="20"/>
      <c r="HS92" s="20">
        <f>_xlfn.STDEV.P(HS54,HS59,HS64,HS69,HS74,HS79,HS84)</f>
        <v>162.05070877386822</v>
      </c>
      <c r="HT92" s="20">
        <f>_xlfn.STDEV.P(HT54,HT59,HT64,HT69,HT74,HT79,HT84)</f>
        <v>2772.1164325168979</v>
      </c>
      <c r="HU92" s="20">
        <f>_xlfn.STDEV.P(HU54,HU59,HU64,HU69,HU74,HU79,HU84)</f>
        <v>2772.1164325168979</v>
      </c>
      <c r="HV92" s="20">
        <f>_xlfn.STDEV.P(HV54,HV59,HV64,HV69,HV74,HV79,HV84)</f>
        <v>2772.1164325168979</v>
      </c>
      <c r="HW92" s="20">
        <f>_xlfn.STDEV.P(HW54,HW59,HW64,HW69,HW74,HW79,HW84)</f>
        <v>693.02910812922448</v>
      </c>
      <c r="HX92" s="20"/>
      <c r="HY92" s="20"/>
      <c r="HZ92" s="20"/>
      <c r="IA92" s="20"/>
      <c r="IB92" s="20"/>
      <c r="IC92" s="20"/>
      <c r="ID92" s="20"/>
      <c r="IE92" s="20">
        <f>_xlfn.STDEV.P(IE54,IE59,IE64,IE69,IE74,IE79,IE84)</f>
        <v>76.856743683404204</v>
      </c>
      <c r="IF92" s="20">
        <f>_xlfn.STDEV.P(IF54,IF59,IF64,IF69,IF74,IF79,IF84)</f>
        <v>1343.4072649124996</v>
      </c>
      <c r="IG92" s="20">
        <f>_xlfn.STDEV.P(IG54,IG59,IG64,IG69,IG74,IG79,IG84)</f>
        <v>1343.4072649124996</v>
      </c>
      <c r="IH92" s="20">
        <f>_xlfn.STDEV.P(IH54,IH59,IH64,IH69,IH74,IH79,IH84)</f>
        <v>1343.4072649124996</v>
      </c>
      <c r="II92" s="20">
        <f>_xlfn.STDEV.P(II54,II59,II64,II69,II74,II79,II84)</f>
        <v>335.8518162281249</v>
      </c>
      <c r="IJ92" s="20"/>
      <c r="IK92" s="20"/>
      <c r="IL92" s="20"/>
      <c r="IM92" s="20"/>
      <c r="IN92" s="20"/>
      <c r="IO92" s="20"/>
      <c r="IP92" s="20"/>
      <c r="IQ92" s="20">
        <f>_xlfn.STDEV.P(IQ54,IQ59,IQ64,IQ69,IQ74,IQ79,IQ84)</f>
        <v>92.825650664690656</v>
      </c>
      <c r="IR92" s="20">
        <f>_xlfn.STDEV.P(IR54,IR59,IR64,IR69,IR74,IR79,IR84)</f>
        <v>1544.5556117985122</v>
      </c>
      <c r="IS92" s="20">
        <f>_xlfn.STDEV.P(IS54,IS59,IS64,IS69,IS74,IS79,IS84)</f>
        <v>1544.5556117985122</v>
      </c>
      <c r="IT92" s="20">
        <f>_xlfn.STDEV.P(IT54,IT59,IT64,IT69,IT74,IT79,IT84)</f>
        <v>1544.5556117985122</v>
      </c>
      <c r="IU92" s="20">
        <f>_xlfn.STDEV.P(IU54,IU59,IU64,IU69,IU74,IU79,IU84)</f>
        <v>386.13890294962806</v>
      </c>
      <c r="IV92" s="20"/>
      <c r="IW92" s="20"/>
      <c r="IX92" s="20"/>
      <c r="IY92" s="20"/>
      <c r="IZ92" s="20"/>
      <c r="JA92" s="20"/>
      <c r="JB92" s="20"/>
      <c r="JC92" s="20">
        <f>_xlfn.STDEV.P(JC54,JC59,JC64,JC69,JC74,JC79,JC84)</f>
        <v>22.720416819029335</v>
      </c>
      <c r="JD92" s="20">
        <f>_xlfn.STDEV.P(JD54,JD59,JD64,JD69,JD74,JD79,JD84)</f>
        <v>384.82377326087044</v>
      </c>
      <c r="JE92" s="20">
        <f>_xlfn.STDEV.P(JE54,JE59,JE64,JE69,JE74,JE79,JE84)</f>
        <v>384.82377326087044</v>
      </c>
      <c r="JF92" s="20">
        <f>_xlfn.STDEV.P(JF54,JF59,JF64,JF69,JF74,JF79,JF84)</f>
        <v>433.55749307378136</v>
      </c>
      <c r="JG92" s="20">
        <f>_xlfn.STDEV.P(JG54,JG59,JG64,JG69,JG74,JG79,JG84)</f>
        <v>108.38937326844534</v>
      </c>
      <c r="JH92" s="20"/>
      <c r="JI92" s="20"/>
      <c r="JJ92" s="20"/>
      <c r="JK92" s="20"/>
      <c r="JL92" s="20"/>
      <c r="JM92" s="20"/>
      <c r="JN92" s="20"/>
      <c r="JO92" s="20">
        <f>_xlfn.STDEV.P(JO54,JO59,JO64,JO69,JO74,JO79,JO84)</f>
        <v>124.61009054499526</v>
      </c>
      <c r="JP92" s="20">
        <f>_xlfn.STDEV.P(JP54,JP59,JP64,JP69,JP74,JP79,JP84)</f>
        <v>2068.8020257222011</v>
      </c>
      <c r="JQ92" s="20">
        <f>_xlfn.STDEV.P(JQ54,JQ59,JQ64,JQ69,JQ74,JQ79,JQ84)</f>
        <v>2068.8020257222011</v>
      </c>
      <c r="JR92" s="20">
        <f>_xlfn.STDEV.P(JR54,JR59,JR64,JR69,JR74,JR79,JR84)</f>
        <v>2068.8020257222011</v>
      </c>
      <c r="JS92" s="20">
        <f>_xlfn.STDEV.P(JS54,JS59,JS64,JS69,JS74,JS79,JS84)</f>
        <v>517.20050643055026</v>
      </c>
      <c r="JT92" s="20"/>
      <c r="JU92" s="20"/>
      <c r="JV92" s="20"/>
      <c r="JW92" s="20"/>
    </row>
    <row r="93" spans="1:283" s="21" customFormat="1" x14ac:dyDescent="0.2">
      <c r="A93" s="16"/>
      <c r="B93" s="16"/>
      <c r="C93" s="22"/>
      <c r="D93" s="18" t="s">
        <v>170</v>
      </c>
      <c r="E93" s="16"/>
      <c r="F93" s="16"/>
      <c r="G93" s="19"/>
      <c r="H93" s="20"/>
      <c r="I93" s="20"/>
      <c r="J93" s="20"/>
      <c r="L93" s="20"/>
      <c r="M93" s="20"/>
      <c r="N93" s="20"/>
      <c r="O93" s="20"/>
      <c r="P93" s="20"/>
      <c r="R93" s="20"/>
      <c r="S93" s="20"/>
      <c r="T93" s="20"/>
      <c r="U93" s="20"/>
      <c r="V93" s="20"/>
      <c r="W93" s="20"/>
      <c r="X93" s="20"/>
      <c r="Z93" s="20"/>
      <c r="AA93" s="20"/>
      <c r="AB93" s="20"/>
      <c r="AC93" s="20"/>
      <c r="AD93" s="20"/>
      <c r="AE93" s="20"/>
      <c r="AF93" s="20"/>
      <c r="AH93" s="20"/>
      <c r="AI93" s="20"/>
      <c r="AJ93" s="20"/>
      <c r="AK93" s="20"/>
      <c r="AL93" s="20"/>
      <c r="AM93" s="20"/>
      <c r="AN93" s="20"/>
      <c r="AP93" s="20"/>
      <c r="AQ93" s="20"/>
      <c r="AR93" s="20"/>
      <c r="AS93" s="20"/>
      <c r="AT93" s="20"/>
      <c r="AU93" s="20"/>
      <c r="AV93" s="20"/>
      <c r="AX93" s="20"/>
      <c r="AY93" s="20"/>
      <c r="AZ93" s="20"/>
      <c r="BA93" s="20"/>
      <c r="BB93" s="20"/>
      <c r="BC93" s="20"/>
      <c r="BD93" s="20"/>
      <c r="BE93" s="20"/>
      <c r="BF93" s="20">
        <f>(BF92/BF91)*100</f>
        <v>22.282991342774487</v>
      </c>
      <c r="BG93" s="20">
        <f>(BG92/BG91)*100</f>
        <v>57.737159108502055</v>
      </c>
      <c r="BH93" s="20">
        <f>(BH92/BH91)*100</f>
        <v>57.737159108502055</v>
      </c>
      <c r="BI93" s="20">
        <f>(BI92/BI91)*100</f>
        <v>46.013500193372835</v>
      </c>
      <c r="BJ93" s="20">
        <f>(BJ92/BJ91)*100</f>
        <v>46.013500193372835</v>
      </c>
      <c r="BK93" s="20"/>
      <c r="BL93" s="20"/>
      <c r="BM93" s="20"/>
      <c r="BN93" s="20"/>
      <c r="BO93" s="20"/>
      <c r="BP93" s="20"/>
      <c r="BQ93" s="20"/>
      <c r="BR93" s="20">
        <f>(BR92/BR91)*100</f>
        <v>43.96283338479666</v>
      </c>
      <c r="BS93" s="20">
        <f>(BS92/BS91)*100</f>
        <v>51.081684262354756</v>
      </c>
      <c r="BT93" s="20">
        <f>(BT92/BT91)*100</f>
        <v>51.081684262354756</v>
      </c>
      <c r="BU93" s="20">
        <f>(BU92/BU91)*100</f>
        <v>51.081684262354756</v>
      </c>
      <c r="BV93" s="20">
        <f>(BV92/BV91)*100</f>
        <v>51.081684262354756</v>
      </c>
      <c r="BW93" s="20"/>
      <c r="BX93" s="20"/>
      <c r="BY93" s="20"/>
      <c r="BZ93" s="20"/>
      <c r="CA93" s="20"/>
      <c r="CB93" s="20"/>
      <c r="CC93" s="20"/>
      <c r="CD93" s="20">
        <f>(CD92/CD91)*100</f>
        <v>32.073780345107622</v>
      </c>
      <c r="CE93" s="20">
        <f>(CE92/CE91)*100</f>
        <v>45.174748714155911</v>
      </c>
      <c r="CF93" s="20">
        <f>(CF92/CF91)*100</f>
        <v>45.174748714155911</v>
      </c>
      <c r="CG93" s="20">
        <f>(CG92/CG91)*100</f>
        <v>4.5222160733291599</v>
      </c>
      <c r="CH93" s="20">
        <f>(CH92/CH91)*100</f>
        <v>4.5222160733291599</v>
      </c>
      <c r="CI93" s="20"/>
      <c r="CJ93" s="20"/>
      <c r="CK93" s="20"/>
      <c r="CL93" s="20"/>
      <c r="CM93" s="20"/>
      <c r="CN93" s="20"/>
      <c r="CO93" s="20"/>
      <c r="CP93" s="20">
        <f>(CP92/CP91)*100</f>
        <v>92.659425376330375</v>
      </c>
      <c r="CQ93" s="20">
        <f>(CQ92/CQ91)*100</f>
        <v>94.946735093138216</v>
      </c>
      <c r="CR93" s="20">
        <f>(CR92/CR91)*100</f>
        <v>94.946735093138216</v>
      </c>
      <c r="CS93" s="20">
        <f>(CS92/CS91)*100</f>
        <v>94.946735093138216</v>
      </c>
      <c r="CT93" s="20">
        <f>(CT92/CT91)*100</f>
        <v>94.946735093138216</v>
      </c>
      <c r="CU93" s="20"/>
      <c r="CV93" s="20"/>
      <c r="CW93" s="20"/>
      <c r="CX93" s="20"/>
      <c r="CY93" s="20"/>
      <c r="CZ93" s="20"/>
      <c r="DA93" s="20"/>
      <c r="DB93" s="20">
        <f>(DB92/DB91)*100</f>
        <v>28.942965690626981</v>
      </c>
      <c r="DC93" s="20">
        <f>(DC92/DC91)*100</f>
        <v>47.314418834020969</v>
      </c>
      <c r="DD93" s="20">
        <f>(DD92/DD91)*100</f>
        <v>47.314418834020969</v>
      </c>
      <c r="DE93" s="20">
        <f>(DE92/DE91)*100</f>
        <v>38.230851703610305</v>
      </c>
      <c r="DF93" s="20">
        <f>(DF92/DF91)*100</f>
        <v>38.230851703610305</v>
      </c>
      <c r="DG93" s="20"/>
      <c r="DH93" s="20"/>
      <c r="DI93" s="20"/>
      <c r="DJ93" s="20"/>
      <c r="DK93" s="20"/>
      <c r="DL93" s="20"/>
      <c r="DM93" s="20"/>
      <c r="DN93" s="20">
        <f>(DN92/DN91)*100</f>
        <v>31.154345584039898</v>
      </c>
      <c r="DO93" s="20">
        <f>(DO92/DO91)*100</f>
        <v>31.681958166792768</v>
      </c>
      <c r="DP93" s="20">
        <f>(DP92/DP91)*100</f>
        <v>31.681958166792768</v>
      </c>
      <c r="DQ93" s="20">
        <f>(DQ92/DQ91)*100</f>
        <v>31.681958166792768</v>
      </c>
      <c r="DR93" s="20">
        <f>(DR92/DR91)*100</f>
        <v>31.681958166792768</v>
      </c>
      <c r="DS93" s="20"/>
      <c r="DT93" s="20"/>
      <c r="DU93" s="20"/>
      <c r="DV93" s="20"/>
      <c r="DW93" s="20"/>
      <c r="DX93" s="20"/>
      <c r="DY93" s="20"/>
      <c r="DZ93" s="20">
        <f>(DZ92/DZ91)*100</f>
        <v>38.187763407973947</v>
      </c>
      <c r="EA93" s="20">
        <f>(EA92/EA91)*100</f>
        <v>71.163076664398602</v>
      </c>
      <c r="EB93" s="20">
        <f>(EB92/EB91)*100</f>
        <v>71.163076664398602</v>
      </c>
      <c r="EC93" s="20">
        <f>(EC92/EC91)*100</f>
        <v>71.163076664398602</v>
      </c>
      <c r="ED93" s="20">
        <f>(ED92/ED91)*100</f>
        <v>71.163076664398602</v>
      </c>
      <c r="EE93" s="20"/>
      <c r="EF93" s="20"/>
      <c r="EG93" s="20"/>
      <c r="EH93" s="20"/>
      <c r="EI93" s="20"/>
      <c r="EJ93" s="20"/>
      <c r="EK93" s="20"/>
      <c r="EL93" s="20">
        <f>(EL92/EL91)*100</f>
        <v>90.615204766649015</v>
      </c>
      <c r="EM93" s="20">
        <f>(EM92/EM91)*100</f>
        <v>121.79864439341819</v>
      </c>
      <c r="EN93" s="20">
        <f>(EN92/EN91)*100</f>
        <v>121.79864439341819</v>
      </c>
      <c r="EO93" s="20">
        <f>(EO92/EO91)*100</f>
        <v>93.673969031350552</v>
      </c>
      <c r="EP93" s="20">
        <f>(EP92/EP91)*100</f>
        <v>93.673969031350552</v>
      </c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>
        <f>(FF92/FF91)*100</f>
        <v>124.28715206404317</v>
      </c>
      <c r="FG93" s="20">
        <f>(FG92/FG91)*100</f>
        <v>154.21922101305719</v>
      </c>
      <c r="FH93" s="20">
        <f>(FH92/FH91)*100</f>
        <v>154.21922101305719</v>
      </c>
      <c r="FI93" s="20">
        <f>(FI92/FI91)*100</f>
        <v>154.21922101305719</v>
      </c>
      <c r="FJ93" s="20">
        <f>(FJ92/FJ91)*100</f>
        <v>154.21922101305719</v>
      </c>
      <c r="FK93" s="20"/>
      <c r="FL93" s="20"/>
      <c r="FM93" s="20"/>
      <c r="FN93" s="20"/>
      <c r="FO93" s="20"/>
      <c r="FP93" s="20"/>
      <c r="FQ93" s="20"/>
      <c r="FR93" s="20">
        <f>(FR92/FR91)*100</f>
        <v>110.65386994877056</v>
      </c>
      <c r="FS93" s="20">
        <f>(FS92/FS91)*100</f>
        <v>148.50341778039328</v>
      </c>
      <c r="FT93" s="20">
        <f>(FT92/FT91)*100</f>
        <v>148.50341778039328</v>
      </c>
      <c r="FU93" s="20">
        <f>(FU92/FU91)*100</f>
        <v>148.50341778039328</v>
      </c>
      <c r="FV93" s="20">
        <f>(FV92/FV91)*100</f>
        <v>148.50341778039328</v>
      </c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>
        <f>(GU92/GU91)*100</f>
        <v>94.407025060095947</v>
      </c>
      <c r="GV93" s="20">
        <f>(GV92/GV91)*100</f>
        <v>134.43780285842146</v>
      </c>
      <c r="GW93" s="20">
        <f>(GW92/GW91)*100</f>
        <v>134.43780285842146</v>
      </c>
      <c r="GX93" s="20">
        <f>(GX92/GX91)*100</f>
        <v>134.43780285842146</v>
      </c>
      <c r="GY93" s="20">
        <f>(GY92/GY91)*100</f>
        <v>134.43780285842146</v>
      </c>
      <c r="GZ93" s="20"/>
      <c r="HA93" s="20"/>
      <c r="HB93" s="20"/>
      <c r="HC93" s="20"/>
      <c r="HD93" s="20"/>
      <c r="HE93" s="20"/>
      <c r="HF93" s="20"/>
      <c r="HG93" s="20">
        <f>(HG92/HG91)*100</f>
        <v>128.22470356376007</v>
      </c>
      <c r="HH93" s="20">
        <f>(HH92/HH91)*100</f>
        <v>193.74826319557633</v>
      </c>
      <c r="HI93" s="20">
        <f>(HI92/HI91)*100</f>
        <v>193.74826319557633</v>
      </c>
      <c r="HJ93" s="20">
        <f>(HJ92/HJ91)*100</f>
        <v>193.74826319557633</v>
      </c>
      <c r="HK93" s="20">
        <f>(HK92/HK91)*100</f>
        <v>193.74826319557633</v>
      </c>
      <c r="HL93" s="20"/>
      <c r="HM93" s="20"/>
      <c r="HN93" s="20"/>
      <c r="HO93" s="20"/>
      <c r="HP93" s="20"/>
      <c r="HQ93" s="20"/>
      <c r="HR93" s="20"/>
      <c r="HS93" s="20">
        <f>(HS92/HS91)*100</f>
        <v>139.09603540900446</v>
      </c>
      <c r="HT93" s="20">
        <f>(HT92/HT91)*100</f>
        <v>168.65493420556982</v>
      </c>
      <c r="HU93" s="20">
        <f>(HU92/HU91)*100</f>
        <v>168.65493420556982</v>
      </c>
      <c r="HV93" s="20">
        <f>(HV92/HV91)*100</f>
        <v>168.65493420556982</v>
      </c>
      <c r="HW93" s="20">
        <f>(HW92/HW91)*100</f>
        <v>168.65493420556982</v>
      </c>
      <c r="HX93" s="20"/>
      <c r="HY93" s="20"/>
      <c r="HZ93" s="20"/>
      <c r="IA93" s="20"/>
      <c r="IB93" s="20"/>
      <c r="IC93" s="20"/>
      <c r="ID93" s="20"/>
      <c r="IE93" s="20">
        <f>(IE92/IE91)*100</f>
        <v>128.81578071480476</v>
      </c>
      <c r="IF93" s="20">
        <f>(IF92/IF91)*100</f>
        <v>160.69226065862586</v>
      </c>
      <c r="IG93" s="20">
        <f>(IG92/IG91)*100</f>
        <v>160.69226065862586</v>
      </c>
      <c r="IH93" s="20">
        <f>(IH92/IH91)*100</f>
        <v>160.69226065862586</v>
      </c>
      <c r="II93" s="20">
        <f>(II92/II91)*100</f>
        <v>160.69226065862586</v>
      </c>
      <c r="IJ93" s="20"/>
      <c r="IK93" s="20"/>
      <c r="IL93" s="20"/>
      <c r="IM93" s="20"/>
      <c r="IN93" s="20"/>
      <c r="IO93" s="20"/>
      <c r="IP93" s="20"/>
      <c r="IQ93" s="20">
        <f>(IQ92/IQ91)*100</f>
        <v>131.09767704828158</v>
      </c>
      <c r="IR93" s="20">
        <f>(IR92/IR91)*100</f>
        <v>158.40173778999369</v>
      </c>
      <c r="IS93" s="20">
        <f>(IS92/IS91)*100</f>
        <v>158.40173778999369</v>
      </c>
      <c r="IT93" s="20">
        <f>(IT92/IT91)*100</f>
        <v>158.40173778999369</v>
      </c>
      <c r="IU93" s="20">
        <f>(IU92/IU91)*100</f>
        <v>158.40173778999369</v>
      </c>
      <c r="IV93" s="20"/>
      <c r="IW93" s="20"/>
      <c r="IX93" s="20"/>
      <c r="IY93" s="20"/>
      <c r="IZ93" s="20"/>
      <c r="JA93" s="20"/>
      <c r="JB93" s="20"/>
      <c r="JC93" s="20">
        <f>(JC92/JC91)*100</f>
        <v>128.51223281568906</v>
      </c>
      <c r="JD93" s="20">
        <f>(JD92/JD91)*100</f>
        <v>157.5360539347688</v>
      </c>
      <c r="JE93" s="20">
        <f>(JE92/JE91)*100</f>
        <v>157.5360539347688</v>
      </c>
      <c r="JF93" s="20">
        <f>(JF92/JF91)*100</f>
        <v>79.654525744965667</v>
      </c>
      <c r="JG93" s="20">
        <f>(JG92/JG91)*100</f>
        <v>79.654525744965667</v>
      </c>
      <c r="JH93" s="20"/>
      <c r="JI93" s="20"/>
      <c r="JJ93" s="20"/>
      <c r="JK93" s="20"/>
      <c r="JL93" s="20"/>
      <c r="JM93" s="20"/>
      <c r="JN93" s="20"/>
      <c r="JO93" s="20">
        <f>(JO92/JO91)*100</f>
        <v>128.60111521350794</v>
      </c>
      <c r="JP93" s="20">
        <f>(JP92/JP91)*100</f>
        <v>155.71853611251396</v>
      </c>
      <c r="JQ93" s="20">
        <f>(JQ92/JQ91)*100</f>
        <v>155.71853611251396</v>
      </c>
      <c r="JR93" s="20">
        <f>(JR92/JR91)*100</f>
        <v>155.71853611251396</v>
      </c>
      <c r="JS93" s="20">
        <f>(JS92/JS91)*100</f>
        <v>155.71853611251396</v>
      </c>
      <c r="JT93" s="20"/>
      <c r="JU93" s="20"/>
      <c r="JV93" s="20"/>
      <c r="JW93" s="20"/>
    </row>
    <row r="94" spans="1:283" s="21" customFormat="1" x14ac:dyDescent="0.2">
      <c r="A94" s="16"/>
      <c r="B94" s="16"/>
      <c r="C94" s="23"/>
      <c r="D94" s="18" t="s">
        <v>184</v>
      </c>
      <c r="E94" s="16"/>
      <c r="F94" s="16"/>
      <c r="G94" s="19"/>
      <c r="H94" s="20"/>
      <c r="I94" s="20"/>
      <c r="J94" s="20"/>
      <c r="L94" s="20"/>
      <c r="M94" s="20"/>
      <c r="N94" s="20"/>
      <c r="O94" s="20"/>
      <c r="P94" s="20"/>
      <c r="R94" s="20"/>
      <c r="S94" s="20"/>
      <c r="T94" s="20"/>
      <c r="U94" s="20"/>
      <c r="V94" s="20"/>
      <c r="W94" s="20"/>
      <c r="X94" s="20"/>
      <c r="Z94" s="20"/>
      <c r="AA94" s="20"/>
      <c r="AB94" s="20"/>
      <c r="AC94" s="20"/>
      <c r="AD94" s="20"/>
      <c r="AE94" s="20"/>
      <c r="AF94" s="20"/>
      <c r="AH94" s="20"/>
      <c r="AI94" s="20"/>
      <c r="AJ94" s="20"/>
      <c r="AK94" s="20"/>
      <c r="AL94" s="20"/>
      <c r="AM94" s="20"/>
      <c r="AN94" s="20"/>
      <c r="AP94" s="20"/>
      <c r="AQ94" s="20"/>
      <c r="AR94" s="20"/>
      <c r="AS94" s="20"/>
      <c r="AT94" s="20"/>
      <c r="AU94" s="20"/>
      <c r="AV94" s="20"/>
      <c r="AX94" s="20"/>
      <c r="AY94" s="20"/>
      <c r="AZ94" s="20"/>
      <c r="BA94" s="20"/>
      <c r="BB94" s="20"/>
      <c r="BC94" s="20"/>
      <c r="BD94" s="20"/>
      <c r="BE94" s="20"/>
      <c r="BF94" s="20">
        <f>_xlfn.CONFIDENCE.NORM(0.05,BF92,7)</f>
        <v>7.4554373433399661</v>
      </c>
      <c r="BG94" s="20">
        <f>_xlfn.CONFIDENCE.NORM(0.05,BG92,7)</f>
        <v>141.79080108566271</v>
      </c>
      <c r="BH94" s="20">
        <f>_xlfn.CONFIDENCE.NORM(0.05,BH92,7)</f>
        <v>141.79080108566271</v>
      </c>
      <c r="BI94" s="20">
        <f>_xlfn.CONFIDENCE.NORM(0.05,BI92,7)</f>
        <v>136.80133337201102</v>
      </c>
      <c r="BJ94" s="20">
        <f>_xlfn.CONFIDENCE.NORM(0.05,BJ92,7)</f>
        <v>34.200333343002754</v>
      </c>
      <c r="BK94" s="20"/>
      <c r="BL94" s="20"/>
      <c r="BM94" s="20"/>
      <c r="BN94" s="20"/>
      <c r="BO94" s="20"/>
      <c r="BP94" s="20"/>
      <c r="BQ94" s="20"/>
      <c r="BR94" s="20">
        <f>_xlfn.CONFIDENCE.NORM(0.05,BR92,7)</f>
        <v>15.100170857015284</v>
      </c>
      <c r="BS94" s="20">
        <f>_xlfn.CONFIDENCE.NORM(0.05,BS92,7)</f>
        <v>114.54510120145403</v>
      </c>
      <c r="BT94" s="20">
        <f>_xlfn.CONFIDENCE.NORM(0.05,BT92,7)</f>
        <v>114.54510120145403</v>
      </c>
      <c r="BU94" s="20">
        <f>_xlfn.CONFIDENCE.NORM(0.05,BU92,7)</f>
        <v>114.54510120145403</v>
      </c>
      <c r="BV94" s="20">
        <f>_xlfn.CONFIDENCE.NORM(0.05,BV92,7)</f>
        <v>28.636275300363508</v>
      </c>
      <c r="BW94" s="20"/>
      <c r="BX94" s="20"/>
      <c r="BY94" s="20"/>
      <c r="BZ94" s="20"/>
      <c r="CA94" s="20"/>
      <c r="CB94" s="20"/>
      <c r="CC94" s="20"/>
      <c r="CD94" s="20">
        <f>_xlfn.CONFIDENCE.NORM(0.05,CD92,7)</f>
        <v>6.4659761105038758</v>
      </c>
      <c r="CE94" s="20">
        <f>_xlfn.CONFIDENCE.NORM(0.05,CE92,7)</f>
        <v>62.061552666921962</v>
      </c>
      <c r="CF94" s="20">
        <f>_xlfn.CONFIDENCE.NORM(0.05,CF92,7)</f>
        <v>62.061552666921962</v>
      </c>
      <c r="CG94" s="20">
        <f>_xlfn.CONFIDENCE.NORM(0.05,CG92,7)</f>
        <v>9.9008243379416125</v>
      </c>
      <c r="CH94" s="20">
        <f>_xlfn.CONFIDENCE.NORM(0.05,CH92,7)</f>
        <v>2.4752060844854031</v>
      </c>
      <c r="CI94" s="20"/>
      <c r="CJ94" s="20"/>
      <c r="CK94" s="20"/>
      <c r="CL94" s="20"/>
      <c r="CM94" s="20"/>
      <c r="CN94" s="20"/>
      <c r="CO94" s="20"/>
      <c r="CP94" s="20">
        <f>_xlfn.CONFIDENCE.NORM(0.05,CP92,7)</f>
        <v>11.589456926457419</v>
      </c>
      <c r="CQ94" s="20">
        <f>_xlfn.CONFIDENCE.NORM(0.05,CQ92,7)</f>
        <v>92.341142199283965</v>
      </c>
      <c r="CR94" s="20">
        <f>_xlfn.CONFIDENCE.NORM(0.05,CR92,7)</f>
        <v>92.341142199283965</v>
      </c>
      <c r="CS94" s="20">
        <f>_xlfn.CONFIDENCE.NORM(0.05,CS92,7)</f>
        <v>92.341142199283965</v>
      </c>
      <c r="CT94" s="20">
        <f>_xlfn.CONFIDENCE.NORM(0.05,CT92,7)</f>
        <v>23.085285549820991</v>
      </c>
      <c r="CU94" s="20"/>
      <c r="CV94" s="20"/>
      <c r="CW94" s="20"/>
      <c r="CX94" s="20"/>
      <c r="CY94" s="20"/>
      <c r="CZ94" s="20"/>
      <c r="DA94" s="20"/>
      <c r="DB94" s="20">
        <f>_xlfn.CONFIDENCE.NORM(0.05,DB92,7)</f>
        <v>9.617272128136225</v>
      </c>
      <c r="DC94" s="20">
        <f>_xlfn.CONFIDENCE.NORM(0.05,DC92,7)</f>
        <v>111.55728597067802</v>
      </c>
      <c r="DD94" s="20">
        <f>_xlfn.CONFIDENCE.NORM(0.05,DD92,7)</f>
        <v>111.55728597067802</v>
      </c>
      <c r="DE94" s="20">
        <f>_xlfn.CONFIDENCE.NORM(0.05,DE92,7)</f>
        <v>99.879890450577122</v>
      </c>
      <c r="DF94" s="20">
        <f>_xlfn.CONFIDENCE.NORM(0.05,DF92,7)</f>
        <v>24.96997261264428</v>
      </c>
      <c r="DG94" s="20"/>
      <c r="DH94" s="20"/>
      <c r="DI94" s="20"/>
      <c r="DJ94" s="20"/>
      <c r="DK94" s="20"/>
      <c r="DL94" s="20"/>
      <c r="DM94" s="20"/>
      <c r="DN94" s="20">
        <f>_xlfn.CONFIDENCE.NORM(0.05,DN92,7)</f>
        <v>13.081469931510053</v>
      </c>
      <c r="DO94" s="20">
        <f>_xlfn.CONFIDENCE.NORM(0.05,DO92,7)</f>
        <v>76.06902544228241</v>
      </c>
      <c r="DP94" s="20">
        <f>_xlfn.CONFIDENCE.NORM(0.05,DP92,7)</f>
        <v>76.06902544228241</v>
      </c>
      <c r="DQ94" s="20">
        <f>_xlfn.CONFIDENCE.NORM(0.05,DQ92,7)</f>
        <v>76.06902544228241</v>
      </c>
      <c r="DR94" s="20">
        <f>_xlfn.CONFIDENCE.NORM(0.05,DR92,7)</f>
        <v>19.017256360570602</v>
      </c>
      <c r="DS94" s="20"/>
      <c r="DT94" s="20"/>
      <c r="DU94" s="20"/>
      <c r="DV94" s="20"/>
      <c r="DW94" s="20"/>
      <c r="DX94" s="20"/>
      <c r="DY94" s="20"/>
      <c r="DZ94" s="20">
        <f>_xlfn.CONFIDENCE.NORM(0.05,DZ92,7)</f>
        <v>87.385061665667138</v>
      </c>
      <c r="EA94" s="20">
        <f>_xlfn.CONFIDENCE.NORM(0.05,EA92,7)</f>
        <v>1060.8631966691917</v>
      </c>
      <c r="EB94" s="20">
        <f>_xlfn.CONFIDENCE.NORM(0.05,EB92,7)</f>
        <v>1060.8631966691917</v>
      </c>
      <c r="EC94" s="20">
        <f>_xlfn.CONFIDENCE.NORM(0.05,EC92,7)</f>
        <v>1060.8631966691917</v>
      </c>
      <c r="ED94" s="20">
        <f>_xlfn.CONFIDENCE.NORM(0.05,ED92,7)</f>
        <v>265.21579916729792</v>
      </c>
      <c r="EE94" s="20"/>
      <c r="EF94" s="20"/>
      <c r="EG94" s="20"/>
      <c r="EH94" s="20"/>
      <c r="EI94" s="20"/>
      <c r="EJ94" s="20"/>
      <c r="EK94" s="20"/>
      <c r="EL94" s="20">
        <f>_xlfn.CONFIDENCE.NORM(0.05,EL92,7)</f>
        <v>28.447166995783416</v>
      </c>
      <c r="EM94" s="20">
        <f>_xlfn.CONFIDENCE.NORM(0.05,EM92,7)</f>
        <v>326.21415601986371</v>
      </c>
      <c r="EN94" s="20">
        <f>_xlfn.CONFIDENCE.NORM(0.05,EN92,7)</f>
        <v>326.21415601986371</v>
      </c>
      <c r="EO94" s="20">
        <f>_xlfn.CONFIDENCE.NORM(0.05,EO92,7)</f>
        <v>341.18580707346371</v>
      </c>
      <c r="EP94" s="20">
        <f>_xlfn.CONFIDENCE.NORM(0.05,EP92,7)</f>
        <v>85.296451768365927</v>
      </c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>
        <f>_xlfn.CONFIDENCE.NORM(0.05,FF92,7)</f>
        <v>240.00952022046559</v>
      </c>
      <c r="FG94" s="20">
        <f>_xlfn.CONFIDENCE.NORM(0.05,FG92,7)</f>
        <v>2603.2131341559775</v>
      </c>
      <c r="FH94" s="20">
        <f>_xlfn.CONFIDENCE.NORM(0.05,FH92,7)</f>
        <v>2603.2131341559775</v>
      </c>
      <c r="FI94" s="20">
        <f>_xlfn.CONFIDENCE.NORM(0.05,FI92,7)</f>
        <v>2603.2131341559775</v>
      </c>
      <c r="FJ94" s="20">
        <f>_xlfn.CONFIDENCE.NORM(0.05,FJ92,7)</f>
        <v>650.80328353899438</v>
      </c>
      <c r="FK94" s="20"/>
      <c r="FL94" s="20"/>
      <c r="FM94" s="20"/>
      <c r="FN94" s="20"/>
      <c r="FO94" s="20"/>
      <c r="FP94" s="20"/>
      <c r="FQ94" s="20"/>
      <c r="FR94" s="20">
        <f>_xlfn.CONFIDENCE.NORM(0.05,FR92,7)</f>
        <v>173.90760732579608</v>
      </c>
      <c r="FS94" s="20">
        <f>_xlfn.CONFIDENCE.NORM(0.05,FS92,7)</f>
        <v>1843.2228082912959</v>
      </c>
      <c r="FT94" s="20">
        <f>_xlfn.CONFIDENCE.NORM(0.05,FT92,7)</f>
        <v>1843.2228082912959</v>
      </c>
      <c r="FU94" s="20">
        <f>_xlfn.CONFIDENCE.NORM(0.05,FU92,7)</f>
        <v>1843.2228082912959</v>
      </c>
      <c r="FV94" s="20">
        <f>_xlfn.CONFIDENCE.NORM(0.05,FV92,7)</f>
        <v>460.80570207282398</v>
      </c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>
        <f>_xlfn.CONFIDENCE.NORM(0.05,GU92,7)</f>
        <v>28.889275830927208</v>
      </c>
      <c r="GV94" s="20">
        <f>_xlfn.CONFIDENCE.NORM(0.05,GV92,7)</f>
        <v>322.26920743011357</v>
      </c>
      <c r="GW94" s="20">
        <f>_xlfn.CONFIDENCE.NORM(0.05,GW92,7)</f>
        <v>322.26920743011357</v>
      </c>
      <c r="GX94" s="20">
        <f>_xlfn.CONFIDENCE.NORM(0.05,GX92,7)</f>
        <v>322.26920743011357</v>
      </c>
      <c r="GY94" s="20">
        <f>_xlfn.CONFIDENCE.NORM(0.05,GY92,7)</f>
        <v>80.567301857528392</v>
      </c>
      <c r="GZ94" s="20"/>
      <c r="HA94" s="20"/>
      <c r="HB94" s="20"/>
      <c r="HC94" s="20"/>
      <c r="HD94" s="20"/>
      <c r="HE94" s="20"/>
      <c r="HF94" s="20"/>
      <c r="HG94" s="20">
        <f>_xlfn.CONFIDENCE.NORM(0.05,HG92,7)</f>
        <v>142.62317184033242</v>
      </c>
      <c r="HH94" s="20">
        <f>_xlfn.CONFIDENCE.NORM(0.05,HH92,7)</f>
        <v>1549.871154764046</v>
      </c>
      <c r="HI94" s="20">
        <f>_xlfn.CONFIDENCE.NORM(0.05,HI92,7)</f>
        <v>1549.871154764046</v>
      </c>
      <c r="HJ94" s="20">
        <f>_xlfn.CONFIDENCE.NORM(0.05,HJ92,7)</f>
        <v>1549.871154764046</v>
      </c>
      <c r="HK94" s="20">
        <f>_xlfn.CONFIDENCE.NORM(0.05,HK92,7)</f>
        <v>387.46778869101149</v>
      </c>
      <c r="HL94" s="20"/>
      <c r="HM94" s="20"/>
      <c r="HN94" s="20"/>
      <c r="HO94" s="20"/>
      <c r="HP94" s="20"/>
      <c r="HQ94" s="20"/>
      <c r="HR94" s="20"/>
      <c r="HS94" s="20">
        <f>_xlfn.CONFIDENCE.NORM(0.05,HS92,7)</f>
        <v>120.0466391295749</v>
      </c>
      <c r="HT94" s="20">
        <f>_xlfn.CONFIDENCE.NORM(0.05,HT92,7)</f>
        <v>2053.5748563981851</v>
      </c>
      <c r="HU94" s="20">
        <f>_xlfn.CONFIDENCE.NORM(0.05,HU92,7)</f>
        <v>2053.5748563981851</v>
      </c>
      <c r="HV94" s="20">
        <f>_xlfn.CONFIDENCE.NORM(0.05,HV92,7)</f>
        <v>2053.5748563981851</v>
      </c>
      <c r="HW94" s="20">
        <f>_xlfn.CONFIDENCE.NORM(0.05,HW92,7)</f>
        <v>513.39371409954629</v>
      </c>
      <c r="HX94" s="20"/>
      <c r="HY94" s="20"/>
      <c r="HZ94" s="20"/>
      <c r="IA94" s="20"/>
      <c r="IB94" s="20"/>
      <c r="IC94" s="20"/>
      <c r="ID94" s="20"/>
      <c r="IE94" s="20">
        <f>_xlfn.CONFIDENCE.NORM(0.05,IE92,7)</f>
        <v>56.935226284697855</v>
      </c>
      <c r="IF94" s="20">
        <f>_xlfn.CONFIDENCE.NORM(0.05,IF92,7)</f>
        <v>995.19174186423675</v>
      </c>
      <c r="IG94" s="20">
        <f>_xlfn.CONFIDENCE.NORM(0.05,IG92,7)</f>
        <v>995.19174186423675</v>
      </c>
      <c r="IH94" s="20">
        <f>_xlfn.CONFIDENCE.NORM(0.05,IH92,7)</f>
        <v>995.19174186423675</v>
      </c>
      <c r="II94" s="20">
        <f>_xlfn.CONFIDENCE.NORM(0.05,II92,7)</f>
        <v>248.79793546605919</v>
      </c>
      <c r="IJ94" s="20"/>
      <c r="IK94" s="20"/>
      <c r="IL94" s="20"/>
      <c r="IM94" s="20"/>
      <c r="IN94" s="20"/>
      <c r="IO94" s="20"/>
      <c r="IP94" s="20"/>
      <c r="IQ94" s="20">
        <f>_xlfn.CONFIDENCE.NORM(0.05,IQ92,7)</f>
        <v>68.764940749886151</v>
      </c>
      <c r="IR94" s="20">
        <f>_xlfn.CONFIDENCE.NORM(0.05,IR92,7)</f>
        <v>1144.2017844172231</v>
      </c>
      <c r="IS94" s="20">
        <f>_xlfn.CONFIDENCE.NORM(0.05,IS92,7)</f>
        <v>1144.2017844172231</v>
      </c>
      <c r="IT94" s="20">
        <f>_xlfn.CONFIDENCE.NORM(0.05,IT92,7)</f>
        <v>1144.2017844172231</v>
      </c>
      <c r="IU94" s="20">
        <f>_xlfn.CONFIDENCE.NORM(0.05,IU92,7)</f>
        <v>286.05044610430576</v>
      </c>
      <c r="IV94" s="20"/>
      <c r="IW94" s="20"/>
      <c r="IX94" s="20"/>
      <c r="IY94" s="20"/>
      <c r="IZ94" s="20"/>
      <c r="JA94" s="20"/>
      <c r="JB94" s="20"/>
      <c r="JC94" s="20">
        <f>_xlfn.CONFIDENCE.NORM(0.05,JC92,7)</f>
        <v>16.83121104119088</v>
      </c>
      <c r="JD94" s="20">
        <f>_xlfn.CONFIDENCE.NORM(0.05,JD92,7)</f>
        <v>285.07620229908321</v>
      </c>
      <c r="JE94" s="20">
        <f>_xlfn.CONFIDENCE.NORM(0.05,JE92,7)</f>
        <v>285.07620229908321</v>
      </c>
      <c r="JF94" s="20">
        <f>_xlfn.CONFIDENCE.NORM(0.05,JF92,7)</f>
        <v>321.17798377284453</v>
      </c>
      <c r="JG94" s="20">
        <f>_xlfn.CONFIDENCE.NORM(0.05,JG92,7)</f>
        <v>80.294495943211132</v>
      </c>
      <c r="JH94" s="20"/>
      <c r="JI94" s="20"/>
      <c r="JJ94" s="20"/>
      <c r="JK94" s="20"/>
      <c r="JL94" s="20"/>
      <c r="JM94" s="20"/>
      <c r="JN94" s="20"/>
      <c r="JO94" s="20">
        <f>_xlfn.CONFIDENCE.NORM(0.05,JO92,7)</f>
        <v>92.310750657888775</v>
      </c>
      <c r="JP94" s="20">
        <f>_xlfn.CONFIDENCE.NORM(0.05,JP92,7)</f>
        <v>1532.5618264278469</v>
      </c>
      <c r="JQ94" s="20">
        <f>_xlfn.CONFIDENCE.NORM(0.05,JQ92,7)</f>
        <v>1532.5618264278469</v>
      </c>
      <c r="JR94" s="20">
        <f>_xlfn.CONFIDENCE.NORM(0.05,JR92,7)</f>
        <v>1532.5618264278469</v>
      </c>
      <c r="JS94" s="20">
        <f>_xlfn.CONFIDENCE.NORM(0.05,JS92,7)</f>
        <v>383.14045660696172</v>
      </c>
      <c r="JT94" s="20"/>
      <c r="JU94" s="20"/>
      <c r="JV94" s="20"/>
      <c r="JW94" s="20"/>
    </row>
    <row r="95" spans="1:283" s="29" customFormat="1" x14ac:dyDescent="0.2">
      <c r="A95" s="24"/>
      <c r="B95" s="24"/>
      <c r="C95" s="25" t="s">
        <v>187</v>
      </c>
      <c r="D95" s="26" t="s">
        <v>186</v>
      </c>
      <c r="E95" s="24"/>
      <c r="F95" s="24"/>
      <c r="G95" s="27"/>
      <c r="H95" s="28"/>
      <c r="I95" s="28"/>
      <c r="J95" s="28"/>
      <c r="L95" s="28"/>
      <c r="M95" s="28"/>
      <c r="N95" s="28"/>
      <c r="O95" s="28"/>
      <c r="P95" s="28"/>
      <c r="R95" s="28"/>
      <c r="S95" s="28"/>
      <c r="T95" s="28"/>
      <c r="U95" s="28"/>
      <c r="V95" s="28"/>
      <c r="W95" s="28"/>
      <c r="X95" s="28"/>
      <c r="Z95" s="28"/>
      <c r="AA95" s="28"/>
      <c r="AB95" s="28"/>
      <c r="AC95" s="28"/>
      <c r="AD95" s="28"/>
      <c r="AE95" s="28"/>
      <c r="AF95" s="28"/>
      <c r="AH95" s="28"/>
      <c r="AI95" s="28"/>
      <c r="AJ95" s="28"/>
      <c r="AK95" s="28"/>
      <c r="AL95" s="28"/>
      <c r="AM95" s="28"/>
      <c r="AN95" s="28"/>
      <c r="AP95" s="28"/>
      <c r="AQ95" s="28"/>
      <c r="AR95" s="28"/>
      <c r="AS95" s="28"/>
      <c r="AT95" s="28"/>
      <c r="AU95" s="28"/>
      <c r="AV95" s="28"/>
      <c r="AX95" s="28"/>
      <c r="AY95" s="28"/>
      <c r="AZ95" s="28"/>
      <c r="BA95" s="28"/>
      <c r="BB95" s="28"/>
      <c r="BC95" s="28"/>
      <c r="BD95" s="28"/>
      <c r="BE95" s="28"/>
      <c r="BF95" s="28">
        <f>AVERAGE(BF58,BF63,BF68,BF73,BF78,BF83,BF88)</f>
        <v>13.969112113905521</v>
      </c>
      <c r="BG95" s="28">
        <f>AVERAGE(BG58,BG63,BG68,BG73,BG78,BG83,BG88)</f>
        <v>12.257499527898677</v>
      </c>
      <c r="BH95" s="28" t="e">
        <f>AVERAGE(BH58,BH63,BH68,BH73,BH78,BH83,BH88)</f>
        <v>#VALUE!</v>
      </c>
      <c r="BI95" s="28" t="e">
        <f>AVERAGE(BI58,BI63,BI68,BI73,BI78,BI83,BI88)</f>
        <v>#VALUE!</v>
      </c>
      <c r="BJ95" s="28" t="e">
        <f>AVERAGE(BJ58,BJ63,BJ68,BJ73,BJ78,BJ83,BJ88)</f>
        <v>#VALUE!</v>
      </c>
      <c r="BK95" s="28"/>
      <c r="BL95" s="28"/>
      <c r="BM95" s="28"/>
      <c r="BN95" s="28"/>
      <c r="BO95" s="28"/>
      <c r="BP95" s="28"/>
      <c r="BQ95" s="28"/>
      <c r="BR95" s="28">
        <f>AVERAGE(BR58,BR63,BR68,BR73,BR78,BR83,BR88)</f>
        <v>18.695278665204473</v>
      </c>
      <c r="BS95" s="28">
        <f>AVERAGE(BS58,BS63,BS68,BS73,BS78,BS83,BS88)</f>
        <v>19.182959654650102</v>
      </c>
      <c r="BT95" s="28">
        <f>AVERAGE(BT58,BT63,BT68,BT73,BT78,BT83,BT88)</f>
        <v>19.182959654650102</v>
      </c>
      <c r="BU95" s="28">
        <f>AVERAGE(BU58,BU63,BU68,BU73,BU78,BU83,BU88)</f>
        <v>19.182959654650102</v>
      </c>
      <c r="BV95" s="28">
        <f>AVERAGE(BV58,BV63,BV68,BV73,BV78,BV83,BV88)</f>
        <v>19.182959654650102</v>
      </c>
      <c r="BW95" s="28"/>
      <c r="BX95" s="28"/>
      <c r="BY95" s="28"/>
      <c r="BZ95" s="28"/>
      <c r="CA95" s="28"/>
      <c r="CB95" s="28"/>
      <c r="CC95" s="28"/>
      <c r="CD95" s="28">
        <f>AVERAGE(CD58,CD63,CD68,CD73,CD78,CD83,CD88)</f>
        <v>7.2697410303183423</v>
      </c>
      <c r="CE95" s="28">
        <f>AVERAGE(CE58,CE63,CE68,CE73,CE78,CE83,CE88)</f>
        <v>5.1388165861187014</v>
      </c>
      <c r="CF95" s="28" t="e">
        <f>AVERAGE(CF58,CF63,CF68,CF73,CF78,CF83,CF88)</f>
        <v>#VALUE!</v>
      </c>
      <c r="CG95" s="28" t="e">
        <f>AVERAGE(CG58,CG63,CG68,CG73,CG78,CG83,CG88)</f>
        <v>#VALUE!</v>
      </c>
      <c r="CH95" s="28" t="e">
        <f>AVERAGE(CH58,CH63,CH68,CH73,CH78,CH83,CH88)</f>
        <v>#VALUE!</v>
      </c>
      <c r="CI95" s="28"/>
      <c r="CJ95" s="28"/>
      <c r="CK95" s="28"/>
      <c r="CL95" s="28"/>
      <c r="CM95" s="28"/>
      <c r="CN95" s="28"/>
      <c r="CO95" s="28"/>
      <c r="CP95" s="28">
        <f>AVERAGE(CP58,CP63,CP68,CP73,CP78,CP83,CP88)</f>
        <v>27.616074953980068</v>
      </c>
      <c r="CQ95" s="28">
        <f>AVERAGE(CQ58,CQ63,CQ68,CQ73,CQ78,CQ83,CQ88)</f>
        <v>25.911519740789579</v>
      </c>
      <c r="CR95" s="28" t="e">
        <f>AVERAGE(CR58,CR63,CR68,CR73,CR78,CR83,CR88)</f>
        <v>#VALUE!</v>
      </c>
      <c r="CS95" s="28" t="e">
        <f>AVERAGE(CS58,CS63,CS68,CS73,CS78,CS83,CS88)</f>
        <v>#VALUE!</v>
      </c>
      <c r="CT95" s="28" t="e">
        <f>AVERAGE(CT58,CT63,CT68,CT73,CT78,CT83,CT88)</f>
        <v>#VALUE!</v>
      </c>
      <c r="CU95" s="28"/>
      <c r="CV95" s="28"/>
      <c r="CW95" s="28"/>
      <c r="CX95" s="28"/>
      <c r="CY95" s="28"/>
      <c r="CZ95" s="28"/>
      <c r="DA95" s="28"/>
      <c r="DB95" s="28">
        <f>AVERAGE(DB58,DB63,DB68,DB73,DB78,DB83,DB88)</f>
        <v>2.237779934323036</v>
      </c>
      <c r="DC95" s="28">
        <f>AVERAGE(DC58,DC63,DC68,DC73,DC78,DC83,DC88)</f>
        <v>1.4558856188157214</v>
      </c>
      <c r="DD95" s="28" t="e">
        <f>AVERAGE(DD58,DD63,DD68,DD73,DD78,DD83,DD88)</f>
        <v>#VALUE!</v>
      </c>
      <c r="DE95" s="28" t="e">
        <f>AVERAGE(DE58,DE63,DE68,DE73,DE78,DE83,DE88)</f>
        <v>#VALUE!</v>
      </c>
      <c r="DF95" s="28" t="e">
        <f>AVERAGE(DF58,DF63,DF68,DF73,DF78,DF83,DF88)</f>
        <v>#VALUE!</v>
      </c>
      <c r="DG95" s="28"/>
      <c r="DH95" s="28"/>
      <c r="DI95" s="28"/>
      <c r="DJ95" s="28"/>
      <c r="DK95" s="28"/>
      <c r="DL95" s="28"/>
      <c r="DM95" s="28"/>
      <c r="DN95" s="28">
        <f>AVERAGE(DN58,DN63,DN68,DN73,DN78,DN83,DN88)</f>
        <v>9.6753352373849566</v>
      </c>
      <c r="DO95" s="28">
        <f>AVERAGE(DO58,DO63,DO68,DO73,DO78,DO83,DO88)</f>
        <v>9.2881867956981274</v>
      </c>
      <c r="DP95" s="28">
        <f>AVERAGE(DP58,DP63,DP68,DP73,DP78,DP83,DP88)</f>
        <v>9.2881867956981274</v>
      </c>
      <c r="DQ95" s="28" t="e">
        <f>AVERAGE(DQ58,DQ63,DQ68,DQ73,DQ78,DQ83,DQ88)</f>
        <v>#VALUE!</v>
      </c>
      <c r="DR95" s="28" t="e">
        <f>AVERAGE(DR58,DR63,DR68,DR73,DR78,DR83,DR88)</f>
        <v>#VALUE!</v>
      </c>
      <c r="DS95" s="28"/>
      <c r="DT95" s="28"/>
      <c r="DU95" s="28"/>
      <c r="DV95" s="28"/>
      <c r="DW95" s="28"/>
      <c r="DX95" s="28"/>
      <c r="DY95" s="28"/>
      <c r="DZ95" s="28">
        <f>AVERAGE(DZ58,DZ63,DZ68,DZ73,DZ78,DZ83,DZ88)</f>
        <v>15.235803124261604</v>
      </c>
      <c r="EA95" s="28">
        <f>AVERAGE(EA58,EA63,EA68,EA73,EA78,EA83,EA88)</f>
        <v>10.711226328402514</v>
      </c>
      <c r="EB95" s="28">
        <f>AVERAGE(EB58,EB63,EB68,EB73,EB78,EB83,EB88)</f>
        <v>10.711226328402514</v>
      </c>
      <c r="EC95" s="28">
        <f>AVERAGE(EC58,EC63,EC68,EC73,EC78,EC83,EC88)</f>
        <v>10.711226328402514</v>
      </c>
      <c r="ED95" s="28">
        <f>AVERAGE(ED58,ED63,ED68,ED73,ED78,ED83,ED88)</f>
        <v>10.711226328402514</v>
      </c>
      <c r="EE95" s="28"/>
      <c r="EF95" s="28"/>
      <c r="EG95" s="28"/>
      <c r="EH95" s="28"/>
      <c r="EI95" s="28"/>
      <c r="EJ95" s="28"/>
      <c r="EK95" s="28"/>
      <c r="EL95" s="28">
        <f>AVERAGE(EL58,EL63,EL68,EL73,EL78,EL83,EL88)</f>
        <v>32.890021674103259</v>
      </c>
      <c r="EM95" s="28">
        <f>AVERAGE(EM58,EM63,EM68,EM73,EM78,EM83,EM88)</f>
        <v>31.876508909259968</v>
      </c>
      <c r="EN95" s="28">
        <f>AVERAGE(EN58,EN63,EN68,EN73,EN78,EN83,EN88)</f>
        <v>31.876508909259968</v>
      </c>
      <c r="EO95" s="28" t="e">
        <f>AVERAGE(EO58,EO63,EO68,EO73,EO78,EO83,EO88)</f>
        <v>#VALUE!</v>
      </c>
      <c r="EP95" s="28" t="e">
        <f>AVERAGE(EP58,EP63,EP68,EP73,EP78,EP83,EP88)</f>
        <v>#VALUE!</v>
      </c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>
        <f>AVERAGE(FF58,FF63,FF68,FF73,FF78,FF83,FF88)</f>
        <v>37.85561509604269</v>
      </c>
      <c r="FG95" s="28">
        <f>AVERAGE(FG58,FG63,FG68,FG73,FG78,FG83,FG88)</f>
        <v>34.694216766787534</v>
      </c>
      <c r="FH95" s="28">
        <f>AVERAGE(FH58,FH63,FH68,FH73,FH78,FH83,FH88)</f>
        <v>34.694216766787534</v>
      </c>
      <c r="FI95" s="28">
        <f>AVERAGE(FI58,FI63,FI68,FI73,FI78,FI83,FI88)</f>
        <v>34.694216766787534</v>
      </c>
      <c r="FJ95" s="28">
        <f>AVERAGE(FJ58,FJ63,FJ68,FJ73,FJ78,FJ83,FJ88)</f>
        <v>34.694216766787534</v>
      </c>
      <c r="FK95" s="28"/>
      <c r="FL95" s="28"/>
      <c r="FM95" s="28"/>
      <c r="FN95" s="28"/>
      <c r="FO95" s="28"/>
      <c r="FP95" s="28"/>
      <c r="FQ95" s="28"/>
      <c r="FR95" s="28">
        <f>AVERAGE(FR58,FR63,FR68,FR73,FR78,FR83,FR88)</f>
        <v>37.942155529478995</v>
      </c>
      <c r="FS95" s="28">
        <f>AVERAGE(FS58,FS63,FS68,FS73,FS78,FS83,FS88)</f>
        <v>35.237931921821151</v>
      </c>
      <c r="FT95" s="28">
        <f>AVERAGE(FT58,FT63,FT68,FT73,FT78,FT83,FT88)</f>
        <v>35.237931921821151</v>
      </c>
      <c r="FU95" s="28">
        <f>AVERAGE(FU58,FU63,FU68,FU73,FU78,FU83,FU88)</f>
        <v>35.237931921821151</v>
      </c>
      <c r="FV95" s="28">
        <f>AVERAGE(FV58,FV63,FV68,FV73,FV78,FV83,FV88)</f>
        <v>35.237931921821151</v>
      </c>
      <c r="FW95" s="28"/>
      <c r="FX95" s="28"/>
      <c r="FY95" s="28"/>
      <c r="FZ95" s="28"/>
      <c r="GA95" s="28"/>
      <c r="GB95" s="28"/>
      <c r="GC95" s="28"/>
      <c r="GD95" s="28"/>
      <c r="GE95" s="28"/>
      <c r="GF95" s="28"/>
      <c r="GG95" s="28"/>
      <c r="GH95" s="28"/>
      <c r="GI95" s="28"/>
      <c r="GJ95" s="28"/>
      <c r="GK95" s="28"/>
      <c r="GL95" s="28"/>
      <c r="GM95" s="28"/>
      <c r="GN95" s="28"/>
      <c r="GO95" s="28"/>
      <c r="GP95" s="28"/>
      <c r="GQ95" s="28"/>
      <c r="GR95" s="28"/>
      <c r="GS95" s="28"/>
      <c r="GT95" s="28"/>
      <c r="GU95" s="28">
        <f>AVERAGE(GU58,GU63,GU68,GU73,GU78,GU83,GU88)</f>
        <v>42.194681342060257</v>
      </c>
      <c r="GV95" s="28">
        <f>AVERAGE(GV58,GV63,GV68,GV73,GV78,GV83,GV88)</f>
        <v>44.557071840949156</v>
      </c>
      <c r="GW95" s="28">
        <f>AVERAGE(GW58,GW63,GW68,GW73,GW78,GW83,GW88)</f>
        <v>44.557071840949156</v>
      </c>
      <c r="GX95" s="28">
        <f>AVERAGE(GX58,GX63,GX68,GX73,GX78,GX83,GX88)</f>
        <v>44.557071840949156</v>
      </c>
      <c r="GY95" s="28">
        <f>AVERAGE(GY58,GY63,GY68,GY73,GY78,GY83,GY88)</f>
        <v>44.557071840949156</v>
      </c>
      <c r="GZ95" s="28"/>
      <c r="HA95" s="28"/>
      <c r="HB95" s="28"/>
      <c r="HC95" s="28"/>
      <c r="HD95" s="28"/>
      <c r="HE95" s="28"/>
      <c r="HF95" s="28"/>
      <c r="HG95" s="28">
        <f>AVERAGE(HG58,HG63,HG68,HG73,HG78,HG83,HG88)</f>
        <v>46.960461541726332</v>
      </c>
      <c r="HH95" s="28">
        <f>AVERAGE(HH58,HH63,HH68,HH73,HH78,HH83,HH88)</f>
        <v>46.942397676728937</v>
      </c>
      <c r="HI95" s="28">
        <f>AVERAGE(HI58,HI63,HI68,HI73,HI78,HI83,HI88)</f>
        <v>46.942397676728937</v>
      </c>
      <c r="HJ95" s="28">
        <f>AVERAGE(HJ58,HJ63,HJ68,HJ73,HJ78,HJ83,HJ88)</f>
        <v>46.942397676728937</v>
      </c>
      <c r="HK95" s="28">
        <f>AVERAGE(HK58,HK63,HK68,HK73,HK78,HK83,HK88)</f>
        <v>46.942397676728937</v>
      </c>
      <c r="HL95" s="28"/>
      <c r="HM95" s="28"/>
      <c r="HN95" s="28"/>
      <c r="HO95" s="28"/>
      <c r="HP95" s="28"/>
      <c r="HQ95" s="28"/>
      <c r="HR95" s="28"/>
      <c r="HS95" s="28">
        <f>AVERAGE(HS58,HS63,HS68,HS73,HS78,HS83,HS88)</f>
        <v>62.22562743462165</v>
      </c>
      <c r="HT95" s="28">
        <f>AVERAGE(HT58,HT63,HT68,HT73,HT78,HT83,HT88)</f>
        <v>48.817405978080274</v>
      </c>
      <c r="HU95" s="28" t="e">
        <f>AVERAGE(HU58,HU63,HU68,HU73,HU78,HU83,HU88)</f>
        <v>#VALUE!</v>
      </c>
      <c r="HV95" s="28" t="e">
        <f>AVERAGE(HV58,HV63,HV68,HV73,HV78,HV83,HV88)</f>
        <v>#VALUE!</v>
      </c>
      <c r="HW95" s="28" t="e">
        <f>AVERAGE(HW58,HW63,HW68,HW73,HW78,HW83,HW88)</f>
        <v>#VALUE!</v>
      </c>
      <c r="HX95" s="28"/>
      <c r="HY95" s="28"/>
      <c r="HZ95" s="28"/>
      <c r="IA95" s="28"/>
      <c r="IB95" s="28"/>
      <c r="IC95" s="28"/>
      <c r="ID95" s="28"/>
      <c r="IE95" s="28">
        <f>AVERAGE(IE58,IE63,IE68,IE73,IE78,IE83,IE88)</f>
        <v>63.073158829103598</v>
      </c>
      <c r="IF95" s="28">
        <f>AVERAGE(IF58,IF63,IF68,IF73,IF78,IF83,IF88)</f>
        <v>50.861332510022649</v>
      </c>
      <c r="IG95" s="28">
        <f>AVERAGE(IG58,IG63,IG68,IG73,IG78,IG83,IG88)</f>
        <v>50.861332510022649</v>
      </c>
      <c r="IH95" s="28">
        <f>AVERAGE(IH58,IH63,IH68,IH73,IH78,IH83,IH88)</f>
        <v>50.861332510022649</v>
      </c>
      <c r="II95" s="28">
        <f>AVERAGE(II58,II63,II68,II73,II78,II83,II88)</f>
        <v>50.861332510022649</v>
      </c>
      <c r="IJ95" s="28"/>
      <c r="IK95" s="28"/>
      <c r="IL95" s="28"/>
      <c r="IM95" s="28"/>
      <c r="IN95" s="28"/>
      <c r="IO95" s="28"/>
      <c r="IP95" s="28"/>
      <c r="IQ95" s="28">
        <f>AVERAGE(IQ58,IQ63,IQ68,IQ73,IQ78,IQ83,IQ88)</f>
        <v>69.608467059065603</v>
      </c>
      <c r="IR95" s="28">
        <f>AVERAGE(IR58,IR63,IR68,IR73,IR78,IR83,IR88)</f>
        <v>57.587227019265605</v>
      </c>
      <c r="IS95" s="28">
        <f>AVERAGE(IS58,IS63,IS68,IS73,IS78,IS83,IS88)</f>
        <v>57.587227019265605</v>
      </c>
      <c r="IT95" s="28">
        <f>AVERAGE(IT58,IT63,IT68,IT73,IT78,IT83,IT88)</f>
        <v>57.587227019265605</v>
      </c>
      <c r="IU95" s="28">
        <f>AVERAGE(IU58,IU63,IU68,IU73,IU78,IU83,IU88)</f>
        <v>57.587227019265605</v>
      </c>
      <c r="IV95" s="28"/>
      <c r="IW95" s="28"/>
      <c r="IX95" s="28"/>
      <c r="IY95" s="28"/>
      <c r="IZ95" s="28"/>
      <c r="JA95" s="28"/>
      <c r="JB95" s="28"/>
      <c r="JC95" s="28">
        <f>AVERAGE(JC58,JC63,JC68,JC73,JC78,JC83,JC88)</f>
        <v>62.079417962037233</v>
      </c>
      <c r="JD95" s="28">
        <f>AVERAGE(JD58,JD63,JD68,JD73,JD78,JD83,JD88)</f>
        <v>49.315399414631656</v>
      </c>
      <c r="JE95" s="28">
        <f>AVERAGE(JE58,JE63,JE68,JE73,JE78,JE83,JE88)</f>
        <v>49.315399414631656</v>
      </c>
      <c r="JF95" s="28" t="e">
        <f>AVERAGE(JF58,JF63,JF68,JF73,JF78,JF83,JF88)</f>
        <v>#VALUE!</v>
      </c>
      <c r="JG95" s="28" t="e">
        <f>AVERAGE(JG58,JG63,JG68,JG73,JG78,JG83,JG88)</f>
        <v>#VALUE!</v>
      </c>
      <c r="JH95" s="28"/>
      <c r="JI95" s="28"/>
      <c r="JJ95" s="28"/>
      <c r="JK95" s="28"/>
      <c r="JL95" s="28"/>
      <c r="JM95" s="28"/>
      <c r="JN95" s="28"/>
      <c r="JO95" s="28">
        <f>AVERAGE(JO58,JO63,JO68,JO73,JO78,JO83,JO88)</f>
        <v>70.504959969489292</v>
      </c>
      <c r="JP95" s="28">
        <f>AVERAGE(JP58,JP63,JP68,JP73,JP78,JP83,JP88)</f>
        <v>58.335560232212856</v>
      </c>
      <c r="JQ95" s="28">
        <f>AVERAGE(JQ58,JQ63,JQ68,JQ73,JQ78,JQ83,JQ88)</f>
        <v>58.335560232212856</v>
      </c>
      <c r="JR95" s="28">
        <f>AVERAGE(JR58,JR63,JR68,JR73,JR78,JR83,JR88)</f>
        <v>58.335560232212856</v>
      </c>
      <c r="JS95" s="28">
        <f>AVERAGE(JS58,JS63,JS68,JS73,JS78,JS83,JS88)</f>
        <v>58.335560232212856</v>
      </c>
      <c r="JT95" s="28"/>
      <c r="JU95" s="28"/>
      <c r="JV95" s="28"/>
      <c r="JW95" s="28"/>
    </row>
    <row r="96" spans="1:283" s="29" customFormat="1" x14ac:dyDescent="0.2">
      <c r="A96" s="24"/>
      <c r="B96" s="24"/>
      <c r="C96" s="31"/>
      <c r="D96" s="26" t="s">
        <v>183</v>
      </c>
      <c r="E96" s="24"/>
      <c r="F96" s="24"/>
      <c r="G96" s="27"/>
      <c r="H96" s="28"/>
      <c r="I96" s="28"/>
      <c r="J96" s="28"/>
      <c r="L96" s="28"/>
      <c r="M96" s="28"/>
      <c r="N96" s="28"/>
      <c r="O96" s="28"/>
      <c r="P96" s="28"/>
      <c r="R96" s="28"/>
      <c r="S96" s="28"/>
      <c r="T96" s="28"/>
      <c r="U96" s="28"/>
      <c r="V96" s="28"/>
      <c r="W96" s="28"/>
      <c r="X96" s="28"/>
      <c r="Z96" s="28"/>
      <c r="AA96" s="28"/>
      <c r="AB96" s="28"/>
      <c r="AC96" s="28"/>
      <c r="AD96" s="28"/>
      <c r="AE96" s="28"/>
      <c r="AF96" s="28"/>
      <c r="AH96" s="28"/>
      <c r="AI96" s="28"/>
      <c r="AJ96" s="28"/>
      <c r="AK96" s="28"/>
      <c r="AL96" s="28"/>
      <c r="AM96" s="28"/>
      <c r="AN96" s="28"/>
      <c r="AP96" s="28"/>
      <c r="AQ96" s="28"/>
      <c r="AR96" s="28"/>
      <c r="AS96" s="28"/>
      <c r="AT96" s="28"/>
      <c r="AU96" s="28"/>
      <c r="AV96" s="28"/>
      <c r="AX96" s="28"/>
      <c r="AY96" s="28"/>
      <c r="AZ96" s="28"/>
      <c r="BA96" s="28"/>
      <c r="BB96" s="28"/>
      <c r="BC96" s="28"/>
      <c r="BD96" s="28"/>
      <c r="BE96" s="28"/>
      <c r="BF96" s="28">
        <f>AVERAGE(BF55,BF60,BF65,BF70,BF75,BF80,BF85)</f>
        <v>7.7453363070575838</v>
      </c>
      <c r="BG96" s="28">
        <f>AVERAGE(BG55,BG60,BG65,BG70,BG75,BG80,BG85)</f>
        <v>53.641013104152549</v>
      </c>
      <c r="BH96" s="28">
        <f>AVERAGE(BH55,BH60,BH65,BH70,BH75,BH80,BH85)</f>
        <v>62.173763040941587</v>
      </c>
      <c r="BI96" s="28" t="e">
        <f>AVERAGE(BI55,BI60,BI65,BI70,BI75,BI80,BI85)</f>
        <v>#DIV/0!</v>
      </c>
      <c r="BJ96" s="28" t="e">
        <f>AVERAGE(BJ55,BJ60,BJ65,BJ70,BJ75,BJ80,BJ85)</f>
        <v>#VALUE!</v>
      </c>
      <c r="BK96" s="28"/>
      <c r="BL96" s="28"/>
      <c r="BM96" s="28"/>
      <c r="BN96" s="28"/>
      <c r="BO96" s="28"/>
      <c r="BP96" s="28"/>
      <c r="BQ96" s="28"/>
      <c r="BR96" s="28">
        <f>AVERAGE(BR55,BR60,BR65,BR70,BR75,BR80,BR85)</f>
        <v>12.954648795714283</v>
      </c>
      <c r="BS96" s="28">
        <f>AVERAGE(BS55,BS60,BS65,BS70,BS75,BS80,BS85)</f>
        <v>70.822284022803657</v>
      </c>
      <c r="BT96" s="28">
        <f>AVERAGE(BT55,BT60,BT65,BT70,BT75,BT80,BT85)</f>
        <v>70.822284022803657</v>
      </c>
      <c r="BU96" s="28">
        <f>AVERAGE(BU55,BU60,BU65,BU70,BU75,BU80,BU85)</f>
        <v>70.822284022803657</v>
      </c>
      <c r="BV96" s="28">
        <f>AVERAGE(BV55,BV60,BV65,BV70,BV75,BV80,BV85)</f>
        <v>17.705571005700914</v>
      </c>
      <c r="BW96" s="28"/>
      <c r="BX96" s="28"/>
      <c r="BY96" s="28"/>
      <c r="BZ96" s="28"/>
      <c r="CA96" s="28"/>
      <c r="CB96" s="28"/>
      <c r="CC96" s="28"/>
      <c r="CD96" s="28">
        <f>AVERAGE(CD55,CD60,CD65,CD70,CD75,CD80,CD85)</f>
        <v>1.8531081751296969</v>
      </c>
      <c r="CE96" s="28">
        <f>AVERAGE(CE55,CE60,CE65,CE70,CE75,CE80,CE85)</f>
        <v>12.095105442803485</v>
      </c>
      <c r="CF96" s="28">
        <f>AVERAGE(CF55,CF60,CF65,CF70,CF75,CF80,CF85)</f>
        <v>16.933147619924878</v>
      </c>
      <c r="CG96" s="28" t="e">
        <f>AVERAGE(CG55,CG60,CG65,CG70,CG75,CG80,CG85)</f>
        <v>#DIV/0!</v>
      </c>
      <c r="CH96" s="28" t="e">
        <f>AVERAGE(CH55,CH60,CH65,CH70,CH75,CH80,CH85)</f>
        <v>#VALUE!</v>
      </c>
      <c r="CI96" s="28"/>
      <c r="CJ96" s="28"/>
      <c r="CK96" s="28"/>
      <c r="CL96" s="28"/>
      <c r="CM96" s="28"/>
      <c r="CN96" s="28"/>
      <c r="CO96" s="28"/>
      <c r="CP96" s="28">
        <f>AVERAGE(CP55,CP60,CP65,CP70,CP75,CP80,CP85)</f>
        <v>11.518611278150384</v>
      </c>
      <c r="CQ96" s="28">
        <f>AVERAGE(CQ55,CQ60,CQ65,CQ70,CQ75,CQ80,CQ85)</f>
        <v>83.911632191572366</v>
      </c>
      <c r="CR96" s="28">
        <f>AVERAGE(CR55,CR60,CR65,CR70,CR75,CR80,CR85)</f>
        <v>146.84535633525164</v>
      </c>
      <c r="CS96" s="28">
        <f>AVERAGE(CS55,CS60,CS65,CS70,CS75,CS80,CS85)</f>
        <v>146.84535633525164</v>
      </c>
      <c r="CT96" s="28" t="e">
        <f>AVERAGE(CT55,CT60,CT65,CT70,CT75,CT80,CT85)</f>
        <v>#VALUE!</v>
      </c>
      <c r="CU96" s="28"/>
      <c r="CV96" s="28"/>
      <c r="CW96" s="28"/>
      <c r="CX96" s="28"/>
      <c r="CY96" s="28"/>
      <c r="CZ96" s="28"/>
      <c r="DA96" s="28"/>
      <c r="DB96" s="28">
        <f>AVERAGE(DB55,DB60,DB65,DB70,DB75,DB80,DB85)</f>
        <v>1.0148501704523514</v>
      </c>
      <c r="DC96" s="28">
        <f>AVERAGE(DC55,DC60,DC65,DC70,DC75,DC80,DC85)</f>
        <v>6.506396859649235</v>
      </c>
      <c r="DD96" s="28">
        <f>AVERAGE(DD55,DD60,DD65,DD70,DD75,DD80,DD85)</f>
        <v>15.181592672514881</v>
      </c>
      <c r="DE96" s="28" t="e">
        <f>AVERAGE(DE55,DE60,DE65,DE70,DE75,DE80,DE85)</f>
        <v>#DIV/0!</v>
      </c>
      <c r="DF96" s="28" t="e">
        <f>AVERAGE(DF55,DF60,DF65,DF70,DF75,DF80,DF85)</f>
        <v>#VALUE!</v>
      </c>
      <c r="DG96" s="28"/>
      <c r="DH96" s="28"/>
      <c r="DI96" s="28"/>
      <c r="DJ96" s="28"/>
      <c r="DK96" s="28"/>
      <c r="DL96" s="28"/>
      <c r="DM96" s="28"/>
      <c r="DN96" s="28">
        <f>AVERAGE(DN55,DN60,DN65,DN70,DN75,DN80,DN85)</f>
        <v>5.5898536763024884</v>
      </c>
      <c r="DO96" s="28">
        <f>AVERAGE(DO55,DO60,DO65,DO70,DO75,DO80,DO85)</f>
        <v>30.23466131288858</v>
      </c>
      <c r="DP96" s="28">
        <f>AVERAGE(DP55,DP60,DP65,DP70,DP75,DP80,DP85)</f>
        <v>30.23466131288858</v>
      </c>
      <c r="DQ96" s="28" t="e">
        <f>AVERAGE(DQ55,DQ60,DQ65,DQ70,DQ75,DQ80,DQ85)</f>
        <v>#DIV/0!</v>
      </c>
      <c r="DR96" s="28" t="e">
        <f>AVERAGE(DR55,DR60,DR65,DR70,DR75,DR80,DR85)</f>
        <v>#DIV/0!</v>
      </c>
      <c r="DS96" s="28"/>
      <c r="DT96" s="28"/>
      <c r="DU96" s="28"/>
      <c r="DV96" s="28"/>
      <c r="DW96" s="28"/>
      <c r="DX96" s="28"/>
      <c r="DY96" s="28"/>
      <c r="DZ96" s="28">
        <f>AVERAGE(DZ55,DZ60,DZ65,DZ70,DZ75,DZ80,DZ85)</f>
        <v>61.38703961046707</v>
      </c>
      <c r="EA96" s="28">
        <f>AVERAGE(EA55,EA60,EA65,EA70,EA75,EA80,EA85)</f>
        <v>308.72675549295394</v>
      </c>
      <c r="EB96" s="28">
        <f>AVERAGE(EB55,EB60,EB65,EB70,EB75,EB80,EB85)</f>
        <v>308.72675549295394</v>
      </c>
      <c r="EC96" s="28">
        <f>AVERAGE(EC55,EC60,EC65,EC70,EC75,EC80,EC85)</f>
        <v>308.72675549295394</v>
      </c>
      <c r="ED96" s="28">
        <f>AVERAGE(ED55,ED60,ED65,ED70,ED75,ED80,ED85)</f>
        <v>77.181688873238485</v>
      </c>
      <c r="EE96" s="28"/>
      <c r="EF96" s="28"/>
      <c r="EG96" s="28"/>
      <c r="EH96" s="28"/>
      <c r="EI96" s="28"/>
      <c r="EJ96" s="28"/>
      <c r="EK96" s="28"/>
      <c r="EL96" s="28">
        <f>AVERAGE(EL55,EL60,EL65,EL70,EL75,EL80,EL85)</f>
        <v>20.009256254289301</v>
      </c>
      <c r="EM96" s="28">
        <f>AVERAGE(EM55,EM60,EM65,EM70,EM75,EM80,EM85)</f>
        <v>104.07887145920871</v>
      </c>
      <c r="EN96" s="28">
        <f>AVERAGE(EN55,EN60,EN65,EN70,EN75,EN80,EN85)</f>
        <v>104.07887145920871</v>
      </c>
      <c r="EO96" s="28">
        <f>AVERAGE(EO55,EO60,EO65,EO70,EO75,EO80,EO85)</f>
        <v>188.59707060624706</v>
      </c>
      <c r="EP96" s="28">
        <f>AVERAGE(EP55,EP60,EP65,EP70,EP75,EP80,EP85)</f>
        <v>47.149267651561765</v>
      </c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>
        <f>AVERAGE(FF55,FF60,FF65,FF70,FF75,FF80,FF85)</f>
        <v>165.36596535318102</v>
      </c>
      <c r="FG96" s="28">
        <f>AVERAGE(FG55,FG60,FG65,FG70,FG75,FG80,FG85)</f>
        <v>895.93001370396723</v>
      </c>
      <c r="FH96" s="28">
        <f>AVERAGE(FH55,FH60,FH65,FH70,FH75,FH80,FH85)</f>
        <v>895.93001370396723</v>
      </c>
      <c r="FI96" s="28">
        <f>AVERAGE(FI55,FI60,FI65,FI70,FI75,FI80,FI85)</f>
        <v>895.93001370396723</v>
      </c>
      <c r="FJ96" s="28">
        <f>AVERAGE(FJ55,FJ60,FJ65,FJ70,FJ75,FJ80,FJ85)</f>
        <v>223.98250342599181</v>
      </c>
      <c r="FK96" s="28"/>
      <c r="FL96" s="28"/>
      <c r="FM96" s="28"/>
      <c r="FN96" s="28"/>
      <c r="FO96" s="28"/>
      <c r="FP96" s="28"/>
      <c r="FQ96" s="28"/>
      <c r="FR96" s="28">
        <f>AVERAGE(FR55,FR60,FR65,FR70,FR75,FR80,FR85)</f>
        <v>152.35072765772475</v>
      </c>
      <c r="FS96" s="28">
        <f>AVERAGE(FS55,FS60,FS65,FS70,FS75,FS80,FS85)</f>
        <v>776.04183707402171</v>
      </c>
      <c r="FT96" s="28">
        <f>AVERAGE(FT55,FT60,FT65,FT70,FT75,FT80,FT85)</f>
        <v>776.04183707402171</v>
      </c>
      <c r="FU96" s="28">
        <f>AVERAGE(FU55,FU60,FU65,FU70,FU75,FU80,FU85)</f>
        <v>776.04183707402171</v>
      </c>
      <c r="FV96" s="28">
        <f>AVERAGE(FV55,FV60,FV65,FV70,FV75,FV80,FV85)</f>
        <v>194.01045926850543</v>
      </c>
      <c r="FW96" s="28"/>
      <c r="FX96" s="28"/>
      <c r="FY96" s="28"/>
      <c r="FZ96" s="28"/>
      <c r="GA96" s="28"/>
      <c r="GB96" s="28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28"/>
      <c r="GN96" s="28"/>
      <c r="GO96" s="28"/>
      <c r="GP96" s="28"/>
      <c r="GQ96" s="28"/>
      <c r="GR96" s="28"/>
      <c r="GS96" s="28"/>
      <c r="GT96" s="28"/>
      <c r="GU96" s="28">
        <f>AVERAGE(GU55,GU60,GU65,GU70,GU75,GU80,GU85)</f>
        <v>43.309736781793681</v>
      </c>
      <c r="GV96" s="28">
        <f>AVERAGE(GV55,GV60,GV65,GV70,GV75,GV80,GV85)</f>
        <v>240.07076819239879</v>
      </c>
      <c r="GW96" s="28">
        <f>AVERAGE(GW55,GW60,GW65,GW70,GW75,GW80,GW85)</f>
        <v>240.07076819239879</v>
      </c>
      <c r="GX96" s="28">
        <f>AVERAGE(GX55,GX60,GX65,GX70,GX75,GX80,GX85)</f>
        <v>240.07076819239879</v>
      </c>
      <c r="GY96" s="28">
        <f>AVERAGE(GY55,GY60,GY65,GY70,GY75,GY80,GY85)</f>
        <v>60.017692048099697</v>
      </c>
      <c r="GZ96" s="28"/>
      <c r="HA96" s="28"/>
      <c r="HB96" s="28"/>
      <c r="HC96" s="28"/>
      <c r="HD96" s="28"/>
      <c r="HE96" s="28"/>
      <c r="HF96" s="28"/>
      <c r="HG96" s="28">
        <f>AVERAGE(HG55,HG60,HG65,HG70,HG75,HG80,HG85)</f>
        <v>140.50143952288923</v>
      </c>
      <c r="HH96" s="28">
        <f>AVERAGE(HH55,HH60,HH65,HH70,HH75,HH80,HH85)</f>
        <v>687.11743908929304</v>
      </c>
      <c r="HI96" s="28">
        <f>AVERAGE(HI55,HI60,HI65,HI70,HI75,HI80,HI85)</f>
        <v>687.11743908929304</v>
      </c>
      <c r="HJ96" s="28">
        <f>AVERAGE(HJ55,HJ60,HJ65,HJ70,HJ75,HJ80,HJ85)</f>
        <v>687.11743908929304</v>
      </c>
      <c r="HK96" s="28">
        <f>AVERAGE(HK55,HK60,HK65,HK70,HK75,HK80,HK85)</f>
        <v>171.77935977232326</v>
      </c>
      <c r="HL96" s="28"/>
      <c r="HM96" s="28"/>
      <c r="HN96" s="28"/>
      <c r="HO96" s="28"/>
      <c r="HP96" s="28"/>
      <c r="HQ96" s="28"/>
      <c r="HR96" s="28"/>
      <c r="HS96" s="28">
        <f>AVERAGE(HS55,HS60,HS65,HS70,HS75,HS80,HS85)</f>
        <v>181.63756412046428</v>
      </c>
      <c r="HT96" s="28">
        <f>AVERAGE(HT55,HT60,HT65,HT70,HT75,HT80,HT85)</f>
        <v>942.36769218242569</v>
      </c>
      <c r="HU96" s="28">
        <f>AVERAGE(HU55,HU60,HU65,HU70,HU75,HU80,HU85)</f>
        <v>245.84880202528936</v>
      </c>
      <c r="HV96" s="28">
        <f>AVERAGE(HV55,HV60,HV65,HV70,HV75,HV80,HV85)</f>
        <v>245.84880202528936</v>
      </c>
      <c r="HW96" s="28" t="e">
        <f>AVERAGE(HW55,HW60,HW65,HW70,HW75,HW80,HW85)</f>
        <v>#VALUE!</v>
      </c>
      <c r="HX96" s="28"/>
      <c r="HY96" s="28"/>
      <c r="HZ96" s="28"/>
      <c r="IA96" s="28"/>
      <c r="IB96" s="28"/>
      <c r="IC96" s="28"/>
      <c r="ID96" s="28"/>
      <c r="IE96" s="28">
        <f>AVERAGE(IE55,IE60,IE65,IE70,IE75,IE80,IE85)</f>
        <v>137.42156053162404</v>
      </c>
      <c r="IF96" s="28">
        <f>AVERAGE(IF55,IF60,IF65,IF70,IF75,IF80,IF85)</f>
        <v>718.79921007756809</v>
      </c>
      <c r="IG96" s="28">
        <f>AVERAGE(IG55,IG60,IG65,IG70,IG75,IG80,IG85)</f>
        <v>718.79921007756809</v>
      </c>
      <c r="IH96" s="28">
        <f>AVERAGE(IH55,IH60,IH65,IH70,IH75,IH80,IH85)</f>
        <v>718.79921007756809</v>
      </c>
      <c r="II96" s="28">
        <f>AVERAGE(II55,II60,II65,II70,II75,II80,II85)</f>
        <v>179.69980251939202</v>
      </c>
      <c r="IJ96" s="28"/>
      <c r="IK96" s="28"/>
      <c r="IL96" s="28"/>
      <c r="IM96" s="28"/>
      <c r="IN96" s="28"/>
      <c r="IO96" s="28"/>
      <c r="IP96" s="28"/>
      <c r="IQ96" s="28">
        <f>AVERAGE(IQ55,IQ60,IQ65,IQ70,IQ75,IQ80,IQ85)</f>
        <v>203.37421011629581</v>
      </c>
      <c r="IR96" s="28">
        <f>AVERAGE(IR55,IR60,IR65,IR70,IR75,IR80,IR85)</f>
        <v>1104.8362719311274</v>
      </c>
      <c r="IS96" s="28">
        <f>AVERAGE(IS55,IS60,IS65,IS70,IS75,IS80,IS85)</f>
        <v>1104.8362719311274</v>
      </c>
      <c r="IT96" s="28">
        <f>AVERAGE(IT55,IT60,IT65,IT70,IT75,IT80,IT85)</f>
        <v>1104.8362719311274</v>
      </c>
      <c r="IU96" s="28">
        <f>AVERAGE(IU55,IU60,IU65,IU70,IU75,IU80,IU85)</f>
        <v>276.20906798278185</v>
      </c>
      <c r="IV96" s="28"/>
      <c r="IW96" s="28"/>
      <c r="IX96" s="28"/>
      <c r="IY96" s="28"/>
      <c r="IZ96" s="28"/>
      <c r="JA96" s="28"/>
      <c r="JB96" s="28"/>
      <c r="JC96" s="28">
        <f>AVERAGE(JC55,JC60,JC65,JC70,JC75,JC80,JC85)</f>
        <v>38.527647608121292</v>
      </c>
      <c r="JD96" s="28">
        <f>AVERAGE(JD55,JD60,JD65,JD70,JD75,JD80,JD85)</f>
        <v>209.4004236842882</v>
      </c>
      <c r="JE96" s="28">
        <f>AVERAGE(JE55,JE60,JE65,JE70,JE75,JE80,JE85)</f>
        <v>209.4004236842882</v>
      </c>
      <c r="JF96" s="28">
        <f>AVERAGE(JF55,JF60,JF65,JF70,JF75,JF80,JF85)</f>
        <v>1143.6992024125921</v>
      </c>
      <c r="JG96" s="28">
        <f>AVERAGE(JG55,JG60,JG65,JG70,JG75,JG80,JG85)</f>
        <v>285.92480060314801</v>
      </c>
      <c r="JH96" s="28"/>
      <c r="JI96" s="28"/>
      <c r="JJ96" s="28"/>
      <c r="JK96" s="28"/>
      <c r="JL96" s="28"/>
      <c r="JM96" s="28"/>
      <c r="JN96" s="28"/>
      <c r="JO96" s="28">
        <f>AVERAGE(JO55,JO60,JO65,JO70,JO75,JO80,JO85)</f>
        <v>253.77812454352147</v>
      </c>
      <c r="JP96" s="28">
        <f>AVERAGE(JP55,JP60,JP65,JP70,JP75,JP80,JP85)</f>
        <v>1391.1004810125407</v>
      </c>
      <c r="JQ96" s="28">
        <f>AVERAGE(JQ55,JQ60,JQ65,JQ70,JQ75,JQ80,JQ85)</f>
        <v>1391.1004810125407</v>
      </c>
      <c r="JR96" s="28">
        <f>AVERAGE(JR55,JR60,JR65,JR70,JR75,JR80,JR85)</f>
        <v>1391.1004810125407</v>
      </c>
      <c r="JS96" s="28">
        <f>AVERAGE(JS55,JS60,JS65,JS70,JS75,JS80,JS85)</f>
        <v>347.77512025313519</v>
      </c>
      <c r="JT96" s="28"/>
      <c r="JU96" s="28"/>
      <c r="JV96" s="28"/>
      <c r="JW96" s="28"/>
    </row>
    <row r="97" spans="1:283" s="29" customFormat="1" x14ac:dyDescent="0.2">
      <c r="A97" s="24"/>
      <c r="B97" s="24"/>
      <c r="C97" s="31"/>
      <c r="D97" s="26" t="s">
        <v>182</v>
      </c>
      <c r="E97" s="24"/>
      <c r="F97" s="24"/>
      <c r="G97" s="27"/>
      <c r="H97" s="28"/>
      <c r="I97" s="28"/>
      <c r="J97" s="28"/>
      <c r="L97" s="28"/>
      <c r="M97" s="28"/>
      <c r="N97" s="28"/>
      <c r="O97" s="28"/>
      <c r="P97" s="28"/>
      <c r="R97" s="28"/>
      <c r="S97" s="28"/>
      <c r="T97" s="28"/>
      <c r="U97" s="28"/>
      <c r="V97" s="28"/>
      <c r="W97" s="28"/>
      <c r="X97" s="28"/>
      <c r="Z97" s="28"/>
      <c r="AA97" s="28"/>
      <c r="AB97" s="28"/>
      <c r="AC97" s="28"/>
      <c r="AD97" s="28"/>
      <c r="AE97" s="28"/>
      <c r="AF97" s="28"/>
      <c r="AH97" s="28"/>
      <c r="AI97" s="28"/>
      <c r="AJ97" s="28"/>
      <c r="AK97" s="28"/>
      <c r="AL97" s="28"/>
      <c r="AM97" s="28"/>
      <c r="AN97" s="28"/>
      <c r="AP97" s="28"/>
      <c r="AQ97" s="28"/>
      <c r="AR97" s="28"/>
      <c r="AS97" s="28"/>
      <c r="AT97" s="28"/>
      <c r="AU97" s="28"/>
      <c r="AV97" s="28"/>
      <c r="AX97" s="28"/>
      <c r="AY97" s="28"/>
      <c r="AZ97" s="28"/>
      <c r="BA97" s="28"/>
      <c r="BB97" s="28"/>
      <c r="BC97" s="28"/>
      <c r="BD97" s="28"/>
      <c r="BE97" s="28"/>
      <c r="BF97" s="28">
        <f>_xlfn.STDEV.P(BF55,BF60,BF65,BF70,BF75,BF80,BF85)</f>
        <v>6.6601887356806575</v>
      </c>
      <c r="BG97" s="28">
        <f>_xlfn.STDEV.P(BG55,BG60,BG65,BG70,BG75,BG80,BG85)</f>
        <v>48.81595849613911</v>
      </c>
      <c r="BH97" s="28">
        <f>_xlfn.STDEV.P(BH55,BH60,BH65,BH70,BH75,BH80,BH85)</f>
        <v>47.649862058140592</v>
      </c>
      <c r="BI97" s="28" t="e">
        <f>_xlfn.STDEV.P(BI55,BI60,BI65,BI70,BI75,BI80,BI85)</f>
        <v>#DIV/0!</v>
      </c>
      <c r="BJ97" s="28" t="e">
        <f>_xlfn.STDEV.P(BJ55,BJ60,BJ65,BJ70,BJ75,BJ80,BJ85)</f>
        <v>#VALUE!</v>
      </c>
      <c r="BK97" s="28"/>
      <c r="BL97" s="28"/>
      <c r="BM97" s="28"/>
      <c r="BN97" s="28"/>
      <c r="BO97" s="28"/>
      <c r="BP97" s="28"/>
      <c r="BQ97" s="28"/>
      <c r="BR97" s="28">
        <f>_xlfn.STDEV.P(BR55,BR60,BR65,BR70,BR75,BR80,BR85)</f>
        <v>15.527290973803952</v>
      </c>
      <c r="BS97" s="28">
        <f>_xlfn.STDEV.P(BS55,BS60,BS65,BS70,BS75,BS80,BS85)</f>
        <v>53.620639118283677</v>
      </c>
      <c r="BT97" s="28">
        <f>_xlfn.STDEV.P(BT55,BT60,BT65,BT70,BT75,BT80,BT85)</f>
        <v>53.620639118283677</v>
      </c>
      <c r="BU97" s="28">
        <f>_xlfn.STDEV.P(BU55,BU60,BU65,BU70,BU75,BU80,BU85)</f>
        <v>53.620639118283677</v>
      </c>
      <c r="BV97" s="28">
        <f>_xlfn.STDEV.P(BV55,BV60,BV65,BV70,BV75,BV80,BV85)</f>
        <v>13.405159779570919</v>
      </c>
      <c r="BW97" s="28"/>
      <c r="BX97" s="28"/>
      <c r="BY97" s="28"/>
      <c r="BZ97" s="28"/>
      <c r="CA97" s="28"/>
      <c r="CB97" s="28"/>
      <c r="CC97" s="28"/>
      <c r="CD97" s="28">
        <f>_xlfn.STDEV.P(CD55,CD60,CD65,CD70,CD75,CD80,CD85)</f>
        <v>1.3396789049174105</v>
      </c>
      <c r="CE97" s="28">
        <f>_xlfn.STDEV.P(CE55,CE60,CE65,CE70,CE75,CE80,CE85)</f>
        <v>9.5047666774584556</v>
      </c>
      <c r="CF97" s="28">
        <f>_xlfn.STDEV.P(CF55,CF60,CF65,CF70,CF75,CF80,CF85)</f>
        <v>6.6748440471276371</v>
      </c>
      <c r="CG97" s="28" t="e">
        <f>_xlfn.STDEV.P(CG55,CG60,CG65,CG70,CG75,CG80,CG85)</f>
        <v>#DIV/0!</v>
      </c>
      <c r="CH97" s="28" t="e">
        <f>_xlfn.STDEV.P(CH55,CH60,CH65,CH70,CH75,CH80,CH85)</f>
        <v>#VALUE!</v>
      </c>
      <c r="CI97" s="28"/>
      <c r="CJ97" s="28"/>
      <c r="CK97" s="28"/>
      <c r="CL97" s="28"/>
      <c r="CM97" s="28"/>
      <c r="CN97" s="28"/>
      <c r="CO97" s="28"/>
      <c r="CP97" s="28">
        <f>_xlfn.STDEV.P(CP55,CP60,CP65,CP70,CP75,CP80,CP85)</f>
        <v>19.406272911350896</v>
      </c>
      <c r="CQ97" s="28">
        <f>_xlfn.STDEV.P(CQ55,CQ60,CQ65,CQ70,CQ75,CQ80,CQ85)</f>
        <v>141.09506395090955</v>
      </c>
      <c r="CR97" s="28">
        <f>_xlfn.STDEV.P(CR55,CR60,CR65,CR70,CR75,CR80,CR85)</f>
        <v>159.99110827609039</v>
      </c>
      <c r="CS97" s="28">
        <f>_xlfn.STDEV.P(CS55,CS60,CS65,CS70,CS75,CS80,CS85)</f>
        <v>159.99110827609039</v>
      </c>
      <c r="CT97" s="28" t="e">
        <f>_xlfn.STDEV.P(CT55,CT60,CT65,CT70,CT75,CT80,CT85)</f>
        <v>#VALUE!</v>
      </c>
      <c r="CU97" s="28"/>
      <c r="CV97" s="28"/>
      <c r="CW97" s="28"/>
      <c r="CX97" s="28"/>
      <c r="CY97" s="28"/>
      <c r="CZ97" s="28"/>
      <c r="DA97" s="28"/>
      <c r="DB97" s="28">
        <f>_xlfn.STDEV.P(DB55,DB60,DB65,DB70,DB75,DB80,DB85)</f>
        <v>1.2823859089161167</v>
      </c>
      <c r="DC97" s="28">
        <f>_xlfn.STDEV.P(DC55,DC60,DC65,DC70,DC75,DC80,DC85)</f>
        <v>8.7397457197589201</v>
      </c>
      <c r="DD97" s="28">
        <f>_xlfn.STDEV.P(DD55,DD60,DD65,DD70,DD75,DD80,DD85)</f>
        <v>6.8208557421732161</v>
      </c>
      <c r="DE97" s="28" t="e">
        <f>_xlfn.STDEV.P(DE55,DE60,DE65,DE70,DE75,DE80,DE85)</f>
        <v>#DIV/0!</v>
      </c>
      <c r="DF97" s="28" t="e">
        <f>_xlfn.STDEV.P(DF55,DF60,DF65,DF70,DF75,DF80,DF85)</f>
        <v>#VALUE!</v>
      </c>
      <c r="DG97" s="28"/>
      <c r="DH97" s="28"/>
      <c r="DI97" s="28"/>
      <c r="DJ97" s="28"/>
      <c r="DK97" s="28"/>
      <c r="DL97" s="28"/>
      <c r="DM97" s="28"/>
      <c r="DN97" s="28">
        <f>_xlfn.STDEV.P(DN55,DN60,DN65,DN70,DN75,DN80,DN85)</f>
        <v>2.7354516562866507</v>
      </c>
      <c r="DO97" s="28">
        <f>_xlfn.STDEV.P(DO55,DO60,DO65,DO70,DO75,DO80,DO85)</f>
        <v>13.238084488753964</v>
      </c>
      <c r="DP97" s="28">
        <f>_xlfn.STDEV.P(DP55,DP60,DP65,DP70,DP75,DP80,DP85)</f>
        <v>13.238084488753964</v>
      </c>
      <c r="DQ97" s="28" t="e">
        <f>_xlfn.STDEV.P(DQ55,DQ60,DQ65,DQ70,DQ75,DQ80,DQ85)</f>
        <v>#DIV/0!</v>
      </c>
      <c r="DR97" s="28" t="e">
        <f>_xlfn.STDEV.P(DR55,DR60,DR65,DR70,DR75,DR80,DR85)</f>
        <v>#DIV/0!</v>
      </c>
      <c r="DS97" s="28"/>
      <c r="DT97" s="28"/>
      <c r="DU97" s="28"/>
      <c r="DV97" s="28"/>
      <c r="DW97" s="28"/>
      <c r="DX97" s="28"/>
      <c r="DY97" s="28"/>
      <c r="DZ97" s="28">
        <f>_xlfn.STDEV.P(DZ55,DZ60,DZ65,DZ70,DZ75,DZ80,DZ85)</f>
        <v>68.239714887324567</v>
      </c>
      <c r="EA97" s="28">
        <f>_xlfn.STDEV.P(EA55,EA60,EA65,EA70,EA75,EA80,EA85)</f>
        <v>424.87740368942968</v>
      </c>
      <c r="EB97" s="28">
        <f>_xlfn.STDEV.P(EB55,EB60,EB65,EB70,EB75,EB80,EB85)</f>
        <v>424.87740368942968</v>
      </c>
      <c r="EC97" s="28">
        <f>_xlfn.STDEV.P(EC55,EC60,EC65,EC70,EC75,EC80,EC85)</f>
        <v>424.87740368942968</v>
      </c>
      <c r="ED97" s="28">
        <f>_xlfn.STDEV.P(ED55,ED60,ED65,ED70,ED75,ED80,ED85)</f>
        <v>106.21935092235742</v>
      </c>
      <c r="EE97" s="28"/>
      <c r="EF97" s="28"/>
      <c r="EG97" s="28"/>
      <c r="EH97" s="28"/>
      <c r="EI97" s="28"/>
      <c r="EJ97" s="28"/>
      <c r="EK97" s="28"/>
      <c r="EL97" s="28">
        <f>_xlfn.STDEV.P(EL55,EL60,EL65,EL70,EL75,EL80,EL85)</f>
        <v>20.594130181812016</v>
      </c>
      <c r="EM97" s="28">
        <f>_xlfn.STDEV.P(EM55,EM60,EM65,EM70,EM75,EM80,EM85)</f>
        <v>135.88407210650053</v>
      </c>
      <c r="EN97" s="28">
        <f>_xlfn.STDEV.P(EN55,EN60,EN65,EN70,EN75,EN80,EN85)</f>
        <v>135.88407210650053</v>
      </c>
      <c r="EO97" s="28">
        <f>_xlfn.STDEV.P(EO55,EO60,EO65,EO70,EO75,EO80,EO85)</f>
        <v>174.5314208763937</v>
      </c>
      <c r="EP97" s="28">
        <f>_xlfn.STDEV.P(EP55,EP60,EP65,EP70,EP75,EP80,EP85)</f>
        <v>43.632855219098424</v>
      </c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>
        <f>_xlfn.STDEV.P(FF55,FF60,FF65,FF70,FF75,FF80,FF85)</f>
        <v>215.55283162321459</v>
      </c>
      <c r="FG97" s="28">
        <f>_xlfn.STDEV.P(FG55,FG60,FG65,FG70,FG75,FG80,FG85)</f>
        <v>1285.356908330793</v>
      </c>
      <c r="FH97" s="28">
        <f>_xlfn.STDEV.P(FH55,FH60,FH65,FH70,FH75,FH80,FH85)</f>
        <v>1285.356908330793</v>
      </c>
      <c r="FI97" s="28">
        <f>_xlfn.STDEV.P(FI55,FI60,FI65,FI70,FI75,FI80,FI85)</f>
        <v>1285.356908330793</v>
      </c>
      <c r="FJ97" s="28">
        <f>_xlfn.STDEV.P(FJ55,FJ60,FJ65,FJ70,FJ75,FJ80,FJ85)</f>
        <v>321.33922708269824</v>
      </c>
      <c r="FK97" s="28"/>
      <c r="FL97" s="28"/>
      <c r="FM97" s="28"/>
      <c r="FN97" s="28"/>
      <c r="FO97" s="28"/>
      <c r="FP97" s="28"/>
      <c r="FQ97" s="28"/>
      <c r="FR97" s="28">
        <f>_xlfn.STDEV.P(FR55,FR60,FR65,FR70,FR75,FR80,FR85)</f>
        <v>188.6804654734795</v>
      </c>
      <c r="FS97" s="28">
        <f>_xlfn.STDEV.P(FS55,FS60,FS65,FS70,FS75,FS80,FS85)</f>
        <v>1217.9250697416599</v>
      </c>
      <c r="FT97" s="28">
        <f>_xlfn.STDEV.P(FT55,FT60,FT65,FT70,FT75,FT80,FT85)</f>
        <v>1217.9250697416599</v>
      </c>
      <c r="FU97" s="28">
        <f>_xlfn.STDEV.P(FU55,FU60,FU65,FU70,FU75,FU80,FU85)</f>
        <v>1217.9250697416599</v>
      </c>
      <c r="FV97" s="28">
        <f>_xlfn.STDEV.P(FV55,FV60,FV65,FV70,FV75,FV80,FV85)</f>
        <v>304.48126743541496</v>
      </c>
      <c r="FW97" s="28"/>
      <c r="FX97" s="28"/>
      <c r="FY97" s="28"/>
      <c r="FZ97" s="28"/>
      <c r="GA97" s="28"/>
      <c r="GB97" s="28"/>
      <c r="GC97" s="28"/>
      <c r="GD97" s="28"/>
      <c r="GE97" s="28"/>
      <c r="GF97" s="28"/>
      <c r="GG97" s="28"/>
      <c r="GH97" s="28"/>
      <c r="GI97" s="28"/>
      <c r="GJ97" s="28"/>
      <c r="GK97" s="28"/>
      <c r="GL97" s="28"/>
      <c r="GM97" s="28"/>
      <c r="GN97" s="28"/>
      <c r="GO97" s="28"/>
      <c r="GP97" s="28"/>
      <c r="GQ97" s="28"/>
      <c r="GR97" s="28"/>
      <c r="GS97" s="28"/>
      <c r="GT97" s="28"/>
      <c r="GU97" s="28">
        <f>_xlfn.STDEV.P(GU55,GU60,GU65,GU70,GU75,GU80,GU85)</f>
        <v>55.176643299794399</v>
      </c>
      <c r="GV97" s="28">
        <f>_xlfn.STDEV.P(GV55,GV60,GV65,GV70,GV75,GV80,GV85)</f>
        <v>343.09476615350121</v>
      </c>
      <c r="GW97" s="28">
        <f>_xlfn.STDEV.P(GW55,GW60,GW65,GW70,GW75,GW80,GW85)</f>
        <v>343.09476615350121</v>
      </c>
      <c r="GX97" s="28">
        <f>_xlfn.STDEV.P(GX55,GX60,GX65,GX70,GX75,GX80,GX85)</f>
        <v>343.09476615350121</v>
      </c>
      <c r="GY97" s="28">
        <f>_xlfn.STDEV.P(GY55,GY60,GY65,GY70,GY75,GY80,GY85)</f>
        <v>85.773691538375303</v>
      </c>
      <c r="GZ97" s="28"/>
      <c r="HA97" s="28"/>
      <c r="HB97" s="28"/>
      <c r="HC97" s="28"/>
      <c r="HD97" s="28"/>
      <c r="HE97" s="28"/>
      <c r="HF97" s="28"/>
      <c r="HG97" s="28">
        <f>_xlfn.STDEV.P(HG55,HG60,HG65,HG70,HG75,HG80,HG85)</f>
        <v>181.74077531166148</v>
      </c>
      <c r="HH97" s="28">
        <f>_xlfn.STDEV.P(HH55,HH60,HH65,HH70,HH75,HH80,HH85)</f>
        <v>1131.2704361609342</v>
      </c>
      <c r="HI97" s="28">
        <f>_xlfn.STDEV.P(HI55,HI60,HI65,HI70,HI75,HI80,HI85)</f>
        <v>1131.2704361609342</v>
      </c>
      <c r="HJ97" s="28">
        <f>_xlfn.STDEV.P(HJ55,HJ60,HJ65,HJ70,HJ75,HJ80,HJ85)</f>
        <v>1131.2704361609342</v>
      </c>
      <c r="HK97" s="28">
        <f>_xlfn.STDEV.P(HK55,HK60,HK65,HK70,HK75,HK80,HK85)</f>
        <v>282.81760904023355</v>
      </c>
      <c r="HL97" s="28"/>
      <c r="HM97" s="28"/>
      <c r="HN97" s="28"/>
      <c r="HO97" s="28"/>
      <c r="HP97" s="28"/>
      <c r="HQ97" s="28"/>
      <c r="HR97" s="28"/>
      <c r="HS97" s="28">
        <f>_xlfn.STDEV.P(HS55,HS60,HS65,HS70,HS75,HS80,HS85)</f>
        <v>242.71052279154077</v>
      </c>
      <c r="HT97" s="28">
        <f>_xlfn.STDEV.P(HT55,HT60,HT65,HT70,HT75,HT80,HT85)</f>
        <v>1715.2108730923401</v>
      </c>
      <c r="HU97" s="28">
        <f>_xlfn.STDEV.P(HU55,HU60,HU65,HU70,HU75,HU80,HU85)</f>
        <v>190.53375540776236</v>
      </c>
      <c r="HV97" s="28">
        <f>_xlfn.STDEV.P(HV55,HV60,HV65,HV70,HV75,HV80,HV85)</f>
        <v>190.53375540776236</v>
      </c>
      <c r="HW97" s="28" t="e">
        <f>_xlfn.STDEV.P(HW55,HW60,HW65,HW70,HW75,HW80,HW85)</f>
        <v>#VALUE!</v>
      </c>
      <c r="HX97" s="28"/>
      <c r="HY97" s="28"/>
      <c r="HZ97" s="28"/>
      <c r="IA97" s="28"/>
      <c r="IB97" s="28"/>
      <c r="IC97" s="28"/>
      <c r="ID97" s="28"/>
      <c r="IE97" s="28">
        <f>_xlfn.STDEV.P(IE55,IE60,IE65,IE70,IE75,IE80,IE85)</f>
        <v>181.94079925274085</v>
      </c>
      <c r="IF97" s="28">
        <f>_xlfn.STDEV.P(IF55,IF60,IF65,IF70,IF75,IF80,IF85)</f>
        <v>1305.0221081453699</v>
      </c>
      <c r="IG97" s="28">
        <f>_xlfn.STDEV.P(IG55,IG60,IG65,IG70,IG75,IG80,IG85)</f>
        <v>1305.0221081453699</v>
      </c>
      <c r="IH97" s="28">
        <f>_xlfn.STDEV.P(IH55,IH60,IH65,IH70,IH75,IH80,IH85)</f>
        <v>1305.0221081453699</v>
      </c>
      <c r="II97" s="28">
        <f>_xlfn.STDEV.P(II55,II60,II65,II70,II75,II80,II85)</f>
        <v>326.25552703634247</v>
      </c>
      <c r="IJ97" s="28"/>
      <c r="IK97" s="28"/>
      <c r="IL97" s="28"/>
      <c r="IM97" s="28"/>
      <c r="IN97" s="28"/>
      <c r="IO97" s="28"/>
      <c r="IP97" s="28"/>
      <c r="IQ97" s="28">
        <f>_xlfn.STDEV.P(IQ55,IQ60,IQ65,IQ70,IQ75,IQ80,IQ85)</f>
        <v>277.87250227852394</v>
      </c>
      <c r="IR97" s="28">
        <f>_xlfn.STDEV.P(IR55,IR60,IR65,IR70,IR75,IR80,IR85)</f>
        <v>2064.4822904786693</v>
      </c>
      <c r="IS97" s="28">
        <f>_xlfn.STDEV.P(IS55,IS60,IS65,IS70,IS75,IS80,IS85)</f>
        <v>2064.4822904786693</v>
      </c>
      <c r="IT97" s="28">
        <f>_xlfn.STDEV.P(IT55,IT60,IT65,IT70,IT75,IT80,IT85)</f>
        <v>2064.4822904786693</v>
      </c>
      <c r="IU97" s="28">
        <f>_xlfn.STDEV.P(IU55,IU60,IU65,IU70,IU75,IU80,IU85)</f>
        <v>516.12057261966731</v>
      </c>
      <c r="IV97" s="28"/>
      <c r="IW97" s="28"/>
      <c r="IX97" s="28"/>
      <c r="IY97" s="28"/>
      <c r="IZ97" s="28"/>
      <c r="JA97" s="28"/>
      <c r="JB97" s="28"/>
      <c r="JC97" s="28">
        <f>_xlfn.STDEV.P(JC55,JC60,JC65,JC70,JC75,JC80,JC85)</f>
        <v>51.565955413590331</v>
      </c>
      <c r="JD97" s="28">
        <f>_xlfn.STDEV.P(JD55,JD60,JD65,JD70,JD75,JD80,JD85)</f>
        <v>383.11802545140398</v>
      </c>
      <c r="JE97" s="28">
        <f>_xlfn.STDEV.P(JE55,JE60,JE65,JE70,JE75,JE80,JE85)</f>
        <v>383.11802545140398</v>
      </c>
      <c r="JF97" s="28">
        <f>_xlfn.STDEV.P(JF55,JF60,JF65,JF70,JF75,JF80,JF85)</f>
        <v>0</v>
      </c>
      <c r="JG97" s="28">
        <f>_xlfn.STDEV.P(JG55,JG60,JG65,JG70,JG75,JG80,JG85)</f>
        <v>0</v>
      </c>
      <c r="JH97" s="28"/>
      <c r="JI97" s="28"/>
      <c r="JJ97" s="28"/>
      <c r="JK97" s="28"/>
      <c r="JL97" s="28"/>
      <c r="JM97" s="28"/>
      <c r="JN97" s="28"/>
      <c r="JO97" s="28">
        <f>_xlfn.STDEV.P(JO55,JO60,JO65,JO70,JO75,JO80,JO85)</f>
        <v>329.28041607246212</v>
      </c>
      <c r="JP97" s="28">
        <f>_xlfn.STDEV.P(JP55,JP60,JP65,JP70,JP75,JP80,JP85)</f>
        <v>2461.6877317415074</v>
      </c>
      <c r="JQ97" s="28">
        <f>_xlfn.STDEV.P(JQ55,JQ60,JQ65,JQ70,JQ75,JQ80,JQ85)</f>
        <v>2461.6877317415074</v>
      </c>
      <c r="JR97" s="28">
        <f>_xlfn.STDEV.P(JR55,JR60,JR65,JR70,JR75,JR80,JR85)</f>
        <v>2461.6877317415074</v>
      </c>
      <c r="JS97" s="28">
        <f>_xlfn.STDEV.P(JS55,JS60,JS65,JS70,JS75,JS80,JS85)</f>
        <v>615.42193293537684</v>
      </c>
      <c r="JT97" s="28"/>
      <c r="JU97" s="28"/>
      <c r="JV97" s="28"/>
      <c r="JW97" s="28"/>
    </row>
    <row r="98" spans="1:283" s="29" customFormat="1" x14ac:dyDescent="0.2">
      <c r="A98" s="24"/>
      <c r="B98" s="24"/>
      <c r="C98" s="31"/>
      <c r="D98" s="26" t="s">
        <v>170</v>
      </c>
      <c r="E98" s="24"/>
      <c r="F98" s="24"/>
      <c r="G98" s="27"/>
      <c r="H98" s="28"/>
      <c r="I98" s="28"/>
      <c r="J98" s="28"/>
      <c r="L98" s="28"/>
      <c r="M98" s="28"/>
      <c r="N98" s="28"/>
      <c r="O98" s="28"/>
      <c r="P98" s="28"/>
      <c r="R98" s="28"/>
      <c r="S98" s="28"/>
      <c r="T98" s="28"/>
      <c r="U98" s="28"/>
      <c r="V98" s="28"/>
      <c r="W98" s="28"/>
      <c r="X98" s="28"/>
      <c r="Z98" s="28"/>
      <c r="AA98" s="28"/>
      <c r="AB98" s="28"/>
      <c r="AC98" s="28"/>
      <c r="AD98" s="28"/>
      <c r="AE98" s="28"/>
      <c r="AF98" s="28"/>
      <c r="AH98" s="28"/>
      <c r="AI98" s="28"/>
      <c r="AJ98" s="28"/>
      <c r="AK98" s="28"/>
      <c r="AL98" s="28"/>
      <c r="AM98" s="28"/>
      <c r="AN98" s="28"/>
      <c r="AP98" s="28"/>
      <c r="AQ98" s="28"/>
      <c r="AR98" s="28"/>
      <c r="AS98" s="28"/>
      <c r="AT98" s="28"/>
      <c r="AU98" s="28"/>
      <c r="AV98" s="28"/>
      <c r="AX98" s="28"/>
      <c r="AY98" s="28"/>
      <c r="AZ98" s="28"/>
      <c r="BA98" s="28"/>
      <c r="BB98" s="28"/>
      <c r="BC98" s="28"/>
      <c r="BD98" s="28"/>
      <c r="BE98" s="28"/>
      <c r="BF98" s="28">
        <f>(BF97/BF96)*100</f>
        <v>85.9896648982416</v>
      </c>
      <c r="BG98" s="28">
        <f>(BG97/BG96)*100</f>
        <v>91.004915215443773</v>
      </c>
      <c r="BH98" s="28">
        <f>(BH97/BH96)*100</f>
        <v>76.639823178730609</v>
      </c>
      <c r="BI98" s="28" t="e">
        <f>(BI97/BI96)*100</f>
        <v>#DIV/0!</v>
      </c>
      <c r="BJ98" s="28" t="e">
        <f>(BJ97/BJ96)*100</f>
        <v>#VALUE!</v>
      </c>
      <c r="BK98" s="28"/>
      <c r="BL98" s="28"/>
      <c r="BM98" s="28"/>
      <c r="BN98" s="28"/>
      <c r="BO98" s="28"/>
      <c r="BP98" s="28"/>
      <c r="BQ98" s="28"/>
      <c r="BR98" s="28">
        <f>(BR97/BR96)*100</f>
        <v>119.85883383377218</v>
      </c>
      <c r="BS98" s="28">
        <f>(BS97/BS96)*100</f>
        <v>75.711536076722226</v>
      </c>
      <c r="BT98" s="28">
        <f>(BT97/BT96)*100</f>
        <v>75.711536076722226</v>
      </c>
      <c r="BU98" s="28">
        <f>(BU97/BU96)*100</f>
        <v>75.711536076722226</v>
      </c>
      <c r="BV98" s="28">
        <f>(BV97/BV96)*100</f>
        <v>75.711536076722226</v>
      </c>
      <c r="BW98" s="28"/>
      <c r="BX98" s="28"/>
      <c r="BY98" s="28"/>
      <c r="BZ98" s="28"/>
      <c r="CA98" s="28"/>
      <c r="CB98" s="28"/>
      <c r="CC98" s="28"/>
      <c r="CD98" s="28">
        <f>(CD97/CD96)*100</f>
        <v>72.293615823245062</v>
      </c>
      <c r="CE98" s="28">
        <f>(CE97/CE96)*100</f>
        <v>78.583578476479801</v>
      </c>
      <c r="CF98" s="28">
        <f>(CF97/CF96)*100</f>
        <v>39.418802675962553</v>
      </c>
      <c r="CG98" s="28" t="e">
        <f>(CG97/CG96)*100</f>
        <v>#DIV/0!</v>
      </c>
      <c r="CH98" s="28" t="e">
        <f>(CH97/CH96)*100</f>
        <v>#VALUE!</v>
      </c>
      <c r="CI98" s="28"/>
      <c r="CJ98" s="28"/>
      <c r="CK98" s="28"/>
      <c r="CL98" s="28"/>
      <c r="CM98" s="28"/>
      <c r="CN98" s="28"/>
      <c r="CO98" s="28"/>
      <c r="CP98" s="28">
        <f>(CP97/CP96)*100</f>
        <v>168.47753989374215</v>
      </c>
      <c r="CQ98" s="28">
        <f>(CQ97/CQ96)*100</f>
        <v>168.14720470314052</v>
      </c>
      <c r="CR98" s="28">
        <f>(CR97/CR96)*100</f>
        <v>108.95210599021372</v>
      </c>
      <c r="CS98" s="28">
        <f>(CS97/CS96)*100</f>
        <v>108.95210599021372</v>
      </c>
      <c r="CT98" s="28" t="e">
        <f>(CT97/CT96)*100</f>
        <v>#VALUE!</v>
      </c>
      <c r="CU98" s="28"/>
      <c r="CV98" s="28"/>
      <c r="CW98" s="28"/>
      <c r="CX98" s="28"/>
      <c r="CY98" s="28"/>
      <c r="CZ98" s="28"/>
      <c r="DA98" s="28"/>
      <c r="DB98" s="28">
        <f>(DB97/DB96)*100</f>
        <v>126.36209228250077</v>
      </c>
      <c r="DC98" s="28">
        <f>(DC97/DC96)*100</f>
        <v>134.32543246724251</v>
      </c>
      <c r="DD98" s="28">
        <f>(DD97/DD96)*100</f>
        <v>44.92845967684179</v>
      </c>
      <c r="DE98" s="28" t="e">
        <f>(DE97/DE96)*100</f>
        <v>#DIV/0!</v>
      </c>
      <c r="DF98" s="28" t="e">
        <f>(DF97/DF96)*100</f>
        <v>#VALUE!</v>
      </c>
      <c r="DG98" s="28"/>
      <c r="DH98" s="28"/>
      <c r="DI98" s="28"/>
      <c r="DJ98" s="28"/>
      <c r="DK98" s="28"/>
      <c r="DL98" s="28"/>
      <c r="DM98" s="28"/>
      <c r="DN98" s="28">
        <f>(DN97/DN96)*100</f>
        <v>48.936015407402678</v>
      </c>
      <c r="DO98" s="28">
        <f>(DO97/DO96)*100</f>
        <v>43.784464299954863</v>
      </c>
      <c r="DP98" s="28">
        <f>(DP97/DP96)*100</f>
        <v>43.784464299954863</v>
      </c>
      <c r="DQ98" s="28" t="e">
        <f>(DQ97/DQ96)*100</f>
        <v>#DIV/0!</v>
      </c>
      <c r="DR98" s="28" t="e">
        <f>(DR97/DR96)*100</f>
        <v>#DIV/0!</v>
      </c>
      <c r="DS98" s="28"/>
      <c r="DT98" s="28"/>
      <c r="DU98" s="28"/>
      <c r="DV98" s="28"/>
      <c r="DW98" s="28"/>
      <c r="DX98" s="28"/>
      <c r="DY98" s="28"/>
      <c r="DZ98" s="28">
        <f>(DZ97/DZ96)*100</f>
        <v>111.16306523386909</v>
      </c>
      <c r="EA98" s="28">
        <f>(EA97/EA96)*100</f>
        <v>137.62247558071675</v>
      </c>
      <c r="EB98" s="28">
        <f>(EB97/EB96)*100</f>
        <v>137.62247558071675</v>
      </c>
      <c r="EC98" s="28">
        <f>(EC97/EC96)*100</f>
        <v>137.62247558071675</v>
      </c>
      <c r="ED98" s="28">
        <f>(ED97/ED96)*100</f>
        <v>137.62247558071675</v>
      </c>
      <c r="EE98" s="28"/>
      <c r="EF98" s="28"/>
      <c r="EG98" s="28"/>
      <c r="EH98" s="28"/>
      <c r="EI98" s="28"/>
      <c r="EJ98" s="28"/>
      <c r="EK98" s="28"/>
      <c r="EL98" s="28">
        <f>(EL97/EL96)*100</f>
        <v>102.92301682826086</v>
      </c>
      <c r="EM98" s="28">
        <f>(EM97/EM96)*100</f>
        <v>130.55874857343846</v>
      </c>
      <c r="EN98" s="28">
        <f>(EN97/EN96)*100</f>
        <v>130.55874857343846</v>
      </c>
      <c r="EO98" s="28">
        <f>(EO97/EO96)*100</f>
        <v>92.541957473337632</v>
      </c>
      <c r="EP98" s="28">
        <f>(EP97/EP96)*100</f>
        <v>92.541957473337632</v>
      </c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>
        <f>(FF97/FF96)*100</f>
        <v>130.34896942841095</v>
      </c>
      <c r="FG98" s="28">
        <f>(FG97/FG96)*100</f>
        <v>143.46621819452741</v>
      </c>
      <c r="FH98" s="28">
        <f>(FH97/FH96)*100</f>
        <v>143.46621819452741</v>
      </c>
      <c r="FI98" s="28">
        <f>(FI97/FI96)*100</f>
        <v>143.46621819452741</v>
      </c>
      <c r="FJ98" s="28">
        <f>(FJ97/FJ96)*100</f>
        <v>143.46621819452741</v>
      </c>
      <c r="FK98" s="28"/>
      <c r="FL98" s="28"/>
      <c r="FM98" s="28"/>
      <c r="FN98" s="28"/>
      <c r="FO98" s="28"/>
      <c r="FP98" s="28"/>
      <c r="FQ98" s="28"/>
      <c r="FR98" s="28">
        <f>(FR97/FR96)*100</f>
        <v>123.84612031350063</v>
      </c>
      <c r="FS98" s="28">
        <f>(FS97/FS96)*100</f>
        <v>156.940645665923</v>
      </c>
      <c r="FT98" s="28">
        <f>(FT97/FT96)*100</f>
        <v>156.940645665923</v>
      </c>
      <c r="FU98" s="28">
        <f>(FU97/FU96)*100</f>
        <v>156.940645665923</v>
      </c>
      <c r="FV98" s="28">
        <f>(FV97/FV96)*100</f>
        <v>156.940645665923</v>
      </c>
      <c r="FW98" s="28"/>
      <c r="FX98" s="28"/>
      <c r="FY98" s="28"/>
      <c r="FZ98" s="28"/>
      <c r="GA98" s="28"/>
      <c r="GB98" s="28"/>
      <c r="GC98" s="28"/>
      <c r="GD98" s="28"/>
      <c r="GE98" s="28"/>
      <c r="GF98" s="28"/>
      <c r="GG98" s="28"/>
      <c r="GH98" s="28"/>
      <c r="GI98" s="28"/>
      <c r="GJ98" s="28"/>
      <c r="GK98" s="28"/>
      <c r="GL98" s="28"/>
      <c r="GM98" s="28"/>
      <c r="GN98" s="28"/>
      <c r="GO98" s="28"/>
      <c r="GP98" s="28"/>
      <c r="GQ98" s="28"/>
      <c r="GR98" s="28"/>
      <c r="GS98" s="28"/>
      <c r="GT98" s="28"/>
      <c r="GU98" s="28">
        <f>(GU97/GU96)*100</f>
        <v>127.40008921732644</v>
      </c>
      <c r="GV98" s="28">
        <f>(GV97/GV96)*100</f>
        <v>142.91401187108977</v>
      </c>
      <c r="GW98" s="28">
        <f>(GW97/GW96)*100</f>
        <v>142.91401187108977</v>
      </c>
      <c r="GX98" s="28">
        <f>(GX97/GX96)*100</f>
        <v>142.91401187108977</v>
      </c>
      <c r="GY98" s="28">
        <f>(GY97/GY96)*100</f>
        <v>142.91401187108977</v>
      </c>
      <c r="GZ98" s="28"/>
      <c r="HA98" s="28"/>
      <c r="HB98" s="28"/>
      <c r="HC98" s="28"/>
      <c r="HD98" s="28"/>
      <c r="HE98" s="28"/>
      <c r="HF98" s="28"/>
      <c r="HG98" s="28">
        <f>(HG97/HG96)*100</f>
        <v>129.35153969155874</v>
      </c>
      <c r="HH98" s="30">
        <f>(HH97/HH96)*100</f>
        <v>164.6400413967549</v>
      </c>
      <c r="HI98" s="30">
        <f>(HI97/HI96)*100</f>
        <v>164.6400413967549</v>
      </c>
      <c r="HJ98" s="30">
        <f>(HJ97/HJ96)*100</f>
        <v>164.6400413967549</v>
      </c>
      <c r="HK98" s="30">
        <f>(HK97/HK96)*100</f>
        <v>164.6400413967549</v>
      </c>
      <c r="HL98" s="28"/>
      <c r="HM98" s="28"/>
      <c r="HN98" s="28"/>
      <c r="HO98" s="28"/>
      <c r="HP98" s="28"/>
      <c r="HQ98" s="28"/>
      <c r="HR98" s="28"/>
      <c r="HS98" s="28">
        <f>(HS97/HS96)*100</f>
        <v>133.62352879307068</v>
      </c>
      <c r="HT98" s="28">
        <f>(HT97/HT96)*100</f>
        <v>182.0107891347686</v>
      </c>
      <c r="HU98" s="28">
        <f>(HU97/HU96)*100</f>
        <v>77.500379842470409</v>
      </c>
      <c r="HV98" s="28">
        <f>(HV97/HV96)*100</f>
        <v>77.500379842470409</v>
      </c>
      <c r="HW98" s="28" t="e">
        <f>(HW97/HW96)*100</f>
        <v>#VALUE!</v>
      </c>
      <c r="HX98" s="28"/>
      <c r="HY98" s="28"/>
      <c r="HZ98" s="28"/>
      <c r="IA98" s="28"/>
      <c r="IB98" s="28"/>
      <c r="IC98" s="28"/>
      <c r="ID98" s="28"/>
      <c r="IE98" s="28">
        <f>(IE97/IE96)*100</f>
        <v>132.39610913228702</v>
      </c>
      <c r="IF98" s="28">
        <f>(IF97/IF96)*100</f>
        <v>181.55586286809364</v>
      </c>
      <c r="IG98" s="28">
        <f>(IG97/IG96)*100</f>
        <v>181.55586286809364</v>
      </c>
      <c r="IH98" s="28">
        <f>(IH97/IH96)*100</f>
        <v>181.55586286809364</v>
      </c>
      <c r="II98" s="28">
        <f>(II97/II96)*100</f>
        <v>181.55586286809364</v>
      </c>
      <c r="IJ98" s="28"/>
      <c r="IK98" s="28"/>
      <c r="IL98" s="28"/>
      <c r="IM98" s="28"/>
      <c r="IN98" s="28"/>
      <c r="IO98" s="28"/>
      <c r="IP98" s="28"/>
      <c r="IQ98" s="28">
        <f>(IQ97/IQ96)*100</f>
        <v>136.63114026091492</v>
      </c>
      <c r="IR98" s="28">
        <f>(IR97/IR96)*100</f>
        <v>186.85866339907454</v>
      </c>
      <c r="IS98" s="28">
        <f>(IS97/IS96)*100</f>
        <v>186.85866339907454</v>
      </c>
      <c r="IT98" s="28">
        <f>(IT97/IT96)*100</f>
        <v>186.85866339907454</v>
      </c>
      <c r="IU98" s="28">
        <f>(IU97/IU96)*100</f>
        <v>186.85866339907454</v>
      </c>
      <c r="IV98" s="28"/>
      <c r="IW98" s="28"/>
      <c r="IX98" s="28"/>
      <c r="IY98" s="28"/>
      <c r="IZ98" s="28"/>
      <c r="JA98" s="28"/>
      <c r="JB98" s="28"/>
      <c r="JC98" s="28">
        <f>(JC97/JC96)*100</f>
        <v>133.84143236069434</v>
      </c>
      <c r="JD98" s="28">
        <f>(JD97/JD96)*100</f>
        <v>182.95952735464795</v>
      </c>
      <c r="JE98" s="28">
        <f>(JE97/JE96)*100</f>
        <v>182.95952735464795</v>
      </c>
      <c r="JF98" s="28">
        <f>(JF97/JF96)*100</f>
        <v>0</v>
      </c>
      <c r="JG98" s="28">
        <f>(JG97/JG96)*100</f>
        <v>0</v>
      </c>
      <c r="JH98" s="28"/>
      <c r="JI98" s="28"/>
      <c r="JJ98" s="28"/>
      <c r="JK98" s="28"/>
      <c r="JL98" s="28"/>
      <c r="JM98" s="28"/>
      <c r="JN98" s="28"/>
      <c r="JO98" s="28">
        <f>(JO97/JO96)*100</f>
        <v>129.75130014249609</v>
      </c>
      <c r="JP98" s="28">
        <f>(JP97/JP96)*100</f>
        <v>176.95973550017882</v>
      </c>
      <c r="JQ98" s="28">
        <f>(JQ97/JQ96)*100</f>
        <v>176.95973550017882</v>
      </c>
      <c r="JR98" s="28">
        <f>(JR97/JR96)*100</f>
        <v>176.95973550017882</v>
      </c>
      <c r="JS98" s="28">
        <f>(JS97/JS96)*100</f>
        <v>176.95973550017882</v>
      </c>
      <c r="JT98" s="28"/>
      <c r="JU98" s="28"/>
      <c r="JV98" s="28"/>
      <c r="JW98" s="28"/>
    </row>
    <row r="99" spans="1:283" s="29" customFormat="1" x14ac:dyDescent="0.2">
      <c r="A99" s="24"/>
      <c r="B99" s="24"/>
      <c r="C99" s="32"/>
      <c r="D99" s="26" t="s">
        <v>184</v>
      </c>
      <c r="E99" s="24"/>
      <c r="F99" s="24"/>
      <c r="G99" s="27"/>
      <c r="H99" s="28"/>
      <c r="I99" s="28"/>
      <c r="J99" s="28"/>
      <c r="L99" s="28"/>
      <c r="M99" s="28"/>
      <c r="N99" s="28"/>
      <c r="O99" s="28"/>
      <c r="P99" s="28"/>
      <c r="R99" s="28"/>
      <c r="S99" s="28"/>
      <c r="T99" s="28"/>
      <c r="U99" s="28"/>
      <c r="V99" s="28"/>
      <c r="W99" s="28"/>
      <c r="X99" s="28"/>
      <c r="Z99" s="28"/>
      <c r="AA99" s="28"/>
      <c r="AB99" s="28"/>
      <c r="AC99" s="28"/>
      <c r="AD99" s="28"/>
      <c r="AE99" s="28"/>
      <c r="AF99" s="28"/>
      <c r="AH99" s="28"/>
      <c r="AI99" s="28"/>
      <c r="AJ99" s="28"/>
      <c r="AK99" s="28"/>
      <c r="AL99" s="28"/>
      <c r="AM99" s="28"/>
      <c r="AN99" s="28"/>
      <c r="AP99" s="28"/>
      <c r="AQ99" s="28"/>
      <c r="AR99" s="28"/>
      <c r="AS99" s="28"/>
      <c r="AT99" s="28"/>
      <c r="AU99" s="28"/>
      <c r="AV99" s="28"/>
      <c r="AX99" s="28"/>
      <c r="AY99" s="28"/>
      <c r="AZ99" s="28"/>
      <c r="BA99" s="28"/>
      <c r="BB99" s="28"/>
      <c r="BC99" s="28"/>
      <c r="BD99" s="28"/>
      <c r="BE99" s="28"/>
      <c r="BF99" s="28">
        <f>_xlfn.CONFIDENCE.NORM(0.05,BF97,7)</f>
        <v>4.9338461999744476</v>
      </c>
      <c r="BG99" s="28">
        <f>_xlfn.CONFIDENCE.NORM(0.05,BG97,7)</f>
        <v>36.162703623393917</v>
      </c>
      <c r="BH99" s="28">
        <f>_xlfn.CONFIDENCE.NORM(0.05,BH97,7)</f>
        <v>35.298863166651259</v>
      </c>
      <c r="BI99" s="28" t="e">
        <f>_xlfn.CONFIDENCE.NORM(0.05,BI97,7)</f>
        <v>#DIV/0!</v>
      </c>
      <c r="BJ99" s="28" t="e">
        <f>_xlfn.CONFIDENCE.NORM(0.05,BJ97,7)</f>
        <v>#VALUE!</v>
      </c>
      <c r="BK99" s="28"/>
      <c r="BL99" s="28"/>
      <c r="BM99" s="28"/>
      <c r="BN99" s="28"/>
      <c r="BO99" s="28"/>
      <c r="BP99" s="28"/>
      <c r="BQ99" s="28"/>
      <c r="BR99" s="28">
        <f>_xlfn.CONFIDENCE.NORM(0.05,BR97,7)</f>
        <v>11.502566760095105</v>
      </c>
      <c r="BS99" s="28">
        <f>_xlfn.CONFIDENCE.NORM(0.05,BS97,7)</f>
        <v>39.721995434849795</v>
      </c>
      <c r="BT99" s="28">
        <f>_xlfn.CONFIDENCE.NORM(0.05,BT97,7)</f>
        <v>39.721995434849795</v>
      </c>
      <c r="BU99" s="28">
        <f>_xlfn.CONFIDENCE.NORM(0.05,BU97,7)</f>
        <v>39.721995434849795</v>
      </c>
      <c r="BV99" s="28">
        <f>_xlfn.CONFIDENCE.NORM(0.05,BV97,7)</f>
        <v>9.9304988587124488</v>
      </c>
      <c r="BW99" s="28"/>
      <c r="BX99" s="28"/>
      <c r="BY99" s="28"/>
      <c r="BZ99" s="28"/>
      <c r="CA99" s="28"/>
      <c r="CB99" s="28"/>
      <c r="CC99" s="28"/>
      <c r="CD99" s="28">
        <f>_xlfn.CONFIDENCE.NORM(0.05,CD97,7)</f>
        <v>0.99242978488014122</v>
      </c>
      <c r="CE99" s="28">
        <f>_xlfn.CONFIDENCE.NORM(0.05,CE97,7)</f>
        <v>7.0411003072617255</v>
      </c>
      <c r="CF99" s="28">
        <f>_xlfn.CONFIDENCE.NORM(0.05,CF97,7)</f>
        <v>4.9447028071310521</v>
      </c>
      <c r="CG99" s="28" t="e">
        <f>_xlfn.CONFIDENCE.NORM(0.05,CG97,7)</f>
        <v>#DIV/0!</v>
      </c>
      <c r="CH99" s="28" t="e">
        <f>_xlfn.CONFIDENCE.NORM(0.05,CH97,7)</f>
        <v>#VALUE!</v>
      </c>
      <c r="CI99" s="28"/>
      <c r="CJ99" s="28"/>
      <c r="CK99" s="28"/>
      <c r="CL99" s="28"/>
      <c r="CM99" s="28"/>
      <c r="CN99" s="28"/>
      <c r="CO99" s="28"/>
      <c r="CP99" s="28">
        <f>_xlfn.CONFIDENCE.NORM(0.05,CP97,7)</f>
        <v>14.376103990324903</v>
      </c>
      <c r="CQ99" s="28">
        <f>_xlfn.CONFIDENCE.NORM(0.05,CQ97,7)</f>
        <v>104.52276545556521</v>
      </c>
      <c r="CR99" s="28">
        <f>_xlfn.CONFIDENCE.NORM(0.05,CR97,7)</f>
        <v>118.52089376518499</v>
      </c>
      <c r="CS99" s="28">
        <f>_xlfn.CONFIDENCE.NORM(0.05,CS97,7)</f>
        <v>118.52089376518499</v>
      </c>
      <c r="CT99" s="28" t="e">
        <f>_xlfn.CONFIDENCE.NORM(0.05,CT97,7)</f>
        <v>#VALUE!</v>
      </c>
      <c r="CU99" s="28"/>
      <c r="CV99" s="28"/>
      <c r="CW99" s="28"/>
      <c r="CX99" s="28"/>
      <c r="CY99" s="28"/>
      <c r="CZ99" s="28"/>
      <c r="DA99" s="28"/>
      <c r="DB99" s="28">
        <f>_xlfn.CONFIDENCE.NORM(0.05,DB97,7)</f>
        <v>0.94998731938486791</v>
      </c>
      <c r="DC99" s="28">
        <f>_xlfn.CONFIDENCE.NORM(0.05,DC97,7)</f>
        <v>6.4743752646476107</v>
      </c>
      <c r="DD99" s="28">
        <f>_xlfn.CONFIDENCE.NORM(0.05,DD97,7)</f>
        <v>5.0528677969447875</v>
      </c>
      <c r="DE99" s="28" t="e">
        <f>_xlfn.CONFIDENCE.NORM(0.05,DE97,7)</f>
        <v>#DIV/0!</v>
      </c>
      <c r="DF99" s="28" t="e">
        <f>_xlfn.CONFIDENCE.NORM(0.05,DF97,7)</f>
        <v>#VALUE!</v>
      </c>
      <c r="DG99" s="28"/>
      <c r="DH99" s="28"/>
      <c r="DI99" s="28"/>
      <c r="DJ99" s="28"/>
      <c r="DK99" s="28"/>
      <c r="DL99" s="28"/>
      <c r="DM99" s="28"/>
      <c r="DN99" s="28">
        <f>_xlfn.CONFIDENCE.NORM(0.05,DN97,7)</f>
        <v>2.0264137091611123</v>
      </c>
      <c r="DO99" s="28">
        <f>_xlfn.CONFIDENCE.NORM(0.05,DO97,7)</f>
        <v>9.8067300255124685</v>
      </c>
      <c r="DP99" s="28">
        <f>_xlfn.CONFIDENCE.NORM(0.05,DP97,7)</f>
        <v>9.8067300255124685</v>
      </c>
      <c r="DQ99" s="28" t="e">
        <f>_xlfn.CONFIDENCE.NORM(0.05,DQ97,7)</f>
        <v>#DIV/0!</v>
      </c>
      <c r="DR99" s="28" t="e">
        <f>_xlfn.CONFIDENCE.NORM(0.05,DR97,7)</f>
        <v>#DIV/0!</v>
      </c>
      <c r="DS99" s="28"/>
      <c r="DT99" s="28"/>
      <c r="DU99" s="28"/>
      <c r="DV99" s="28"/>
      <c r="DW99" s="28"/>
      <c r="DX99" s="28"/>
      <c r="DY99" s="28"/>
      <c r="DZ99" s="28">
        <f>_xlfn.CONFIDENCE.NORM(0.05,DZ97,7)</f>
        <v>50.551759318838222</v>
      </c>
      <c r="EA99" s="28">
        <f>_xlfn.CONFIDENCE.NORM(0.05,EA97,7)</f>
        <v>314.74780172785398</v>
      </c>
      <c r="EB99" s="28">
        <f>_xlfn.CONFIDENCE.NORM(0.05,EB97,7)</f>
        <v>314.74780172785398</v>
      </c>
      <c r="EC99" s="28">
        <f>_xlfn.CONFIDENCE.NORM(0.05,EC97,7)</f>
        <v>314.74780172785398</v>
      </c>
      <c r="ED99" s="28">
        <f>_xlfn.CONFIDENCE.NORM(0.05,ED97,7)</f>
        <v>78.686950431963496</v>
      </c>
      <c r="EE99" s="28"/>
      <c r="EF99" s="28"/>
      <c r="EG99" s="28"/>
      <c r="EH99" s="28"/>
      <c r="EI99" s="28"/>
      <c r="EJ99" s="28"/>
      <c r="EK99" s="28"/>
      <c r="EL99" s="28">
        <f>_xlfn.CONFIDENCE.NORM(0.05,EL97,7)</f>
        <v>15.256064801131817</v>
      </c>
      <c r="EM99" s="28">
        <f>_xlfn.CONFIDENCE.NORM(0.05,EM97,7)</f>
        <v>100.66247960932517</v>
      </c>
      <c r="EN99" s="28">
        <f>_xlfn.CONFIDENCE.NORM(0.05,EN97,7)</f>
        <v>100.66247960932517</v>
      </c>
      <c r="EO99" s="28">
        <f>_xlfn.CONFIDENCE.NORM(0.05,EO97,7)</f>
        <v>129.2923101493958</v>
      </c>
      <c r="EP99" s="28">
        <f>_xlfn.CONFIDENCE.NORM(0.05,EP97,7)</f>
        <v>32.323077537348951</v>
      </c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>
        <f>_xlfn.CONFIDENCE.NORM(0.05,FF97,7)</f>
        <v>159.68083809703649</v>
      </c>
      <c r="FG99" s="28">
        <f>_xlfn.CONFIDENCE.NORM(0.05,FG97,7)</f>
        <v>952.18822610898178</v>
      </c>
      <c r="FH99" s="28">
        <f>_xlfn.CONFIDENCE.NORM(0.05,FH97,7)</f>
        <v>952.18822610898178</v>
      </c>
      <c r="FI99" s="28">
        <f>_xlfn.CONFIDENCE.NORM(0.05,FI97,7)</f>
        <v>952.18822610898178</v>
      </c>
      <c r="FJ99" s="28">
        <f>_xlfn.CONFIDENCE.NORM(0.05,FJ97,7)</f>
        <v>238.04705652724545</v>
      </c>
      <c r="FK99" s="28"/>
      <c r="FL99" s="28"/>
      <c r="FM99" s="28"/>
      <c r="FN99" s="28"/>
      <c r="FO99" s="28"/>
      <c r="FP99" s="28"/>
      <c r="FQ99" s="28"/>
      <c r="FR99" s="28">
        <f>_xlfn.CONFIDENCE.NORM(0.05,FR97,7)</f>
        <v>139.77387646667023</v>
      </c>
      <c r="FS99" s="28">
        <f>_xlfn.CONFIDENCE.NORM(0.05,FS97,7)</f>
        <v>902.23493892990848</v>
      </c>
      <c r="FT99" s="28">
        <f>_xlfn.CONFIDENCE.NORM(0.05,FT97,7)</f>
        <v>902.23493892990848</v>
      </c>
      <c r="FU99" s="28">
        <f>_xlfn.CONFIDENCE.NORM(0.05,FU97,7)</f>
        <v>902.23493892990848</v>
      </c>
      <c r="FV99" s="28">
        <f>_xlfn.CONFIDENCE.NORM(0.05,FV97,7)</f>
        <v>225.55873473247712</v>
      </c>
      <c r="FW99" s="28"/>
      <c r="FX99" s="28"/>
      <c r="FY99" s="28"/>
      <c r="FZ99" s="28"/>
      <c r="GA99" s="28"/>
      <c r="GB99" s="28"/>
      <c r="GC99" s="28"/>
      <c r="GD99" s="28"/>
      <c r="GE99" s="28"/>
      <c r="GF99" s="28"/>
      <c r="GG99" s="28"/>
      <c r="GH99" s="28"/>
      <c r="GI99" s="28"/>
      <c r="GJ99" s="28"/>
      <c r="GK99" s="28"/>
      <c r="GL99" s="28"/>
      <c r="GM99" s="28"/>
      <c r="GN99" s="28"/>
      <c r="GO99" s="28"/>
      <c r="GP99" s="28"/>
      <c r="GQ99" s="28"/>
      <c r="GR99" s="28"/>
      <c r="GS99" s="28"/>
      <c r="GT99" s="28"/>
      <c r="GU99" s="28">
        <f>_xlfn.CONFIDENCE.NORM(0.05,GU97,7)</f>
        <v>40.87467828255388</v>
      </c>
      <c r="GV99" s="28">
        <f>_xlfn.CONFIDENCE.NORM(0.05,GV97,7)</f>
        <v>254.16348926402841</v>
      </c>
      <c r="GW99" s="28">
        <f>_xlfn.CONFIDENCE.NORM(0.05,GW97,7)</f>
        <v>254.16348926402841</v>
      </c>
      <c r="GX99" s="28">
        <f>_xlfn.CONFIDENCE.NORM(0.05,GX97,7)</f>
        <v>254.16348926402841</v>
      </c>
      <c r="GY99" s="28">
        <f>_xlfn.CONFIDENCE.NORM(0.05,GY97,7)</f>
        <v>63.540872316007103</v>
      </c>
      <c r="GZ99" s="28"/>
      <c r="HA99" s="28"/>
      <c r="HB99" s="28"/>
      <c r="HC99" s="28"/>
      <c r="HD99" s="28"/>
      <c r="HE99" s="28"/>
      <c r="HF99" s="28"/>
      <c r="HG99" s="28">
        <f>_xlfn.CONFIDENCE.NORM(0.05,HG97,7)</f>
        <v>134.63297651732566</v>
      </c>
      <c r="HH99" s="30">
        <f>_xlfn.CONFIDENCE.NORM(0.05,HH97,7)</f>
        <v>838.04146760799597</v>
      </c>
      <c r="HI99" s="30">
        <f>_xlfn.CONFIDENCE.NORM(0.05,HI97,7)</f>
        <v>838.04146760799597</v>
      </c>
      <c r="HJ99" s="30">
        <f>_xlfn.CONFIDENCE.NORM(0.05,HJ97,7)</f>
        <v>838.04146760799597</v>
      </c>
      <c r="HK99" s="30">
        <f>_xlfn.CONFIDENCE.NORM(0.05,HK97,7)</f>
        <v>209.51036690199899</v>
      </c>
      <c r="HL99" s="28"/>
      <c r="HM99" s="28"/>
      <c r="HN99" s="28"/>
      <c r="HO99" s="28"/>
      <c r="HP99" s="28"/>
      <c r="HQ99" s="28"/>
      <c r="HR99" s="28"/>
      <c r="HS99" s="28">
        <f>_xlfn.CONFIDENCE.NORM(0.05,HS97,7)</f>
        <v>179.79916757516233</v>
      </c>
      <c r="HT99" s="28">
        <f>_xlfn.CONFIDENCE.NORM(0.05,HT97,7)</f>
        <v>1270.6226481277993</v>
      </c>
      <c r="HU99" s="28">
        <f>_xlfn.CONFIDENCE.NORM(0.05,HU97,7)</f>
        <v>141.14678763519703</v>
      </c>
      <c r="HV99" s="28">
        <f>_xlfn.CONFIDENCE.NORM(0.05,HV97,7)</f>
        <v>141.14678763519703</v>
      </c>
      <c r="HW99" s="28" t="e">
        <f>_xlfn.CONFIDENCE.NORM(0.05,HW97,7)</f>
        <v>#VALUE!</v>
      </c>
      <c r="HX99" s="28"/>
      <c r="HY99" s="28"/>
      <c r="HZ99" s="28"/>
      <c r="IA99" s="28"/>
      <c r="IB99" s="28"/>
      <c r="IC99" s="28"/>
      <c r="ID99" s="28"/>
      <c r="IE99" s="28">
        <f>_xlfn.CONFIDENCE.NORM(0.05,IE97,7)</f>
        <v>134.78115360370631</v>
      </c>
      <c r="IF99" s="28">
        <f>_xlfn.CONFIDENCE.NORM(0.05,IF97,7)</f>
        <v>966.756142308878</v>
      </c>
      <c r="IG99" s="28">
        <f>_xlfn.CONFIDENCE.NORM(0.05,IG97,7)</f>
        <v>966.756142308878</v>
      </c>
      <c r="IH99" s="28">
        <f>_xlfn.CONFIDENCE.NORM(0.05,IH97,7)</f>
        <v>966.756142308878</v>
      </c>
      <c r="II99" s="28">
        <f>_xlfn.CONFIDENCE.NORM(0.05,II97,7)</f>
        <v>241.6890355772195</v>
      </c>
      <c r="IJ99" s="28"/>
      <c r="IK99" s="28"/>
      <c r="IL99" s="28"/>
      <c r="IM99" s="28"/>
      <c r="IN99" s="28"/>
      <c r="IO99" s="28"/>
      <c r="IP99" s="28"/>
      <c r="IQ99" s="28">
        <f>_xlfn.CONFIDENCE.NORM(0.05,IQ97,7)</f>
        <v>205.84704786210162</v>
      </c>
      <c r="IR99" s="28">
        <f>_xlfn.CONFIDENCE.NORM(0.05,IR97,7)</f>
        <v>1529.3617805789936</v>
      </c>
      <c r="IS99" s="28">
        <f>_xlfn.CONFIDENCE.NORM(0.05,IS97,7)</f>
        <v>1529.3617805789936</v>
      </c>
      <c r="IT99" s="28">
        <f>_xlfn.CONFIDENCE.NORM(0.05,IT97,7)</f>
        <v>1529.3617805789936</v>
      </c>
      <c r="IU99" s="28">
        <f>_xlfn.CONFIDENCE.NORM(0.05,IU97,7)</f>
        <v>382.3404451447484</v>
      </c>
      <c r="IV99" s="28"/>
      <c r="IW99" s="28"/>
      <c r="IX99" s="28"/>
      <c r="IY99" s="28"/>
      <c r="IZ99" s="28"/>
      <c r="JA99" s="28"/>
      <c r="JB99" s="28"/>
      <c r="JC99" s="28">
        <f>_xlfn.CONFIDENCE.NORM(0.05,JC97,7)</f>
        <v>38.199892414819594</v>
      </c>
      <c r="JD99" s="28">
        <f>_xlfn.CONFIDENCE.NORM(0.05,JD97,7)</f>
        <v>283.81258985777737</v>
      </c>
      <c r="JE99" s="28">
        <f>_xlfn.CONFIDENCE.NORM(0.05,JE97,7)</f>
        <v>283.81258985777737</v>
      </c>
      <c r="JF99" s="28" t="e">
        <f>_xlfn.CONFIDENCE.NORM(0.05,JF97,7)</f>
        <v>#NUM!</v>
      </c>
      <c r="JG99" s="28" t="e">
        <f>_xlfn.CONFIDENCE.NORM(0.05,JG97,7)</f>
        <v>#NUM!</v>
      </c>
      <c r="JH99" s="28"/>
      <c r="JI99" s="28"/>
      <c r="JJ99" s="28"/>
      <c r="JK99" s="28"/>
      <c r="JL99" s="28"/>
      <c r="JM99" s="28"/>
      <c r="JN99" s="28"/>
      <c r="JO99" s="28">
        <f>_xlfn.CONFIDENCE.NORM(0.05,JO97,7)</f>
        <v>243.92986355800164</v>
      </c>
      <c r="JP99" s="28">
        <f>_xlfn.CONFIDENCE.NORM(0.05,JP97,7)</f>
        <v>1823.6102823496487</v>
      </c>
      <c r="JQ99" s="28">
        <f>_xlfn.CONFIDENCE.NORM(0.05,JQ97,7)</f>
        <v>1823.6102823496487</v>
      </c>
      <c r="JR99" s="28">
        <f>_xlfn.CONFIDENCE.NORM(0.05,JR97,7)</f>
        <v>1823.6102823496487</v>
      </c>
      <c r="JS99" s="28">
        <f>_xlfn.CONFIDENCE.NORM(0.05,JS97,7)</f>
        <v>455.90257058741219</v>
      </c>
      <c r="JT99" s="28"/>
      <c r="JU99" s="28"/>
      <c r="JV99" s="28"/>
      <c r="JW99" s="28"/>
    </row>
    <row r="100" spans="1:283" s="38" customFormat="1" x14ac:dyDescent="0.2">
      <c r="A100" s="33"/>
      <c r="B100" s="33"/>
      <c r="C100" s="34" t="s">
        <v>188</v>
      </c>
      <c r="D100" s="35" t="s">
        <v>183</v>
      </c>
      <c r="E100" s="33"/>
      <c r="F100" s="33"/>
      <c r="G100" s="36"/>
      <c r="H100" s="37"/>
      <c r="I100" s="37"/>
      <c r="J100" s="37"/>
      <c r="L100" s="37"/>
      <c r="M100" s="37"/>
      <c r="N100" s="37"/>
      <c r="O100" s="37"/>
      <c r="P100" s="37"/>
      <c r="R100" s="37"/>
      <c r="S100" s="37"/>
      <c r="T100" s="37"/>
      <c r="U100" s="37"/>
      <c r="V100" s="37"/>
      <c r="W100" s="37"/>
      <c r="X100" s="37"/>
      <c r="Z100" s="37"/>
      <c r="AA100" s="37"/>
      <c r="AB100" s="37"/>
      <c r="AC100" s="37"/>
      <c r="AD100" s="37"/>
      <c r="AE100" s="37"/>
      <c r="AF100" s="37"/>
      <c r="AH100" s="37"/>
      <c r="AI100" s="37"/>
      <c r="AJ100" s="37"/>
      <c r="AK100" s="37"/>
      <c r="AL100" s="37"/>
      <c r="AM100" s="37"/>
      <c r="AN100" s="37"/>
      <c r="AP100" s="37"/>
      <c r="AQ100" s="37"/>
      <c r="AR100" s="37"/>
      <c r="AS100" s="37"/>
      <c r="AT100" s="37"/>
      <c r="AU100" s="37"/>
      <c r="AV100" s="37"/>
      <c r="AX100" s="37"/>
      <c r="AY100" s="37"/>
      <c r="AZ100" s="37"/>
      <c r="BA100" s="37"/>
      <c r="BB100" s="37"/>
      <c r="BC100" s="37"/>
      <c r="BD100" s="37"/>
      <c r="BE100" s="37"/>
      <c r="BF100" s="37">
        <f>AVERAGE(BF56,BF61,BF66,BF71,BBF76,BF81,BF86)</f>
        <v>55.012706878504297</v>
      </c>
      <c r="BG100" s="37">
        <f>AVERAGE(BG56,BG61,BG66,BG71,BBG76,BG81,BG86)</f>
        <v>407.37928115124367</v>
      </c>
      <c r="BH100" s="37">
        <f>AVERAGE(BH56,BH61,BH66,BH71,BBH76,BH81,BH86)</f>
        <v>406.97186223734064</v>
      </c>
      <c r="BI100" s="37">
        <f>AVERAGE(BI56,BI61,BI66,BI71,BBI76,BI81,BI86)</f>
        <v>296.53534079838965</v>
      </c>
      <c r="BJ100" s="37" t="e">
        <f>AVERAGE(BJ56,BJ61,BJ66,BJ71,BBJ76,BJ81,BJ86)</f>
        <v>#VALUE!</v>
      </c>
      <c r="BK100" s="37"/>
      <c r="BL100" s="37"/>
      <c r="BM100" s="37"/>
      <c r="BN100" s="37"/>
      <c r="BO100" s="37"/>
      <c r="BP100" s="37"/>
      <c r="BQ100" s="37"/>
      <c r="BR100" s="37">
        <f>AVERAGE(BR56,BR61,BR66,BR71,BBR76,BR81,BR86)</f>
        <v>61.988498568746365</v>
      </c>
      <c r="BS100" s="37">
        <f>AVERAGE(BS56,BS61,BS66,BS71,BBS76,BS81,BS86)</f>
        <v>390.6278808037751</v>
      </c>
      <c r="BT100" s="37">
        <f>AVERAGE(BT56,BT61,BT66,BT71,BBT76,BT81,BT86)</f>
        <v>390.6278808037751</v>
      </c>
      <c r="BU100" s="37">
        <f>AVERAGE(BU56,BU61,BU66,BU71,BBU76,BU81,BU86)</f>
        <v>390.6278808037751</v>
      </c>
      <c r="BV100" s="37">
        <f>AVERAGE(BV56,BV61,BV66,BV71,BBV76,BV81,BV86)</f>
        <v>97.656970200943775</v>
      </c>
      <c r="BW100" s="37"/>
      <c r="BX100" s="37"/>
      <c r="BY100" s="37"/>
      <c r="BZ100" s="37"/>
      <c r="CA100" s="37"/>
      <c r="CB100" s="37"/>
      <c r="CC100" s="37"/>
      <c r="CD100" s="37">
        <f>AVERAGE(CD56,CD61,CD66,CD71,BCD76,CD81,CD86)</f>
        <v>29.084050893219558</v>
      </c>
      <c r="CE100" s="37">
        <f>AVERAGE(CE56,CE61,CE66,CE71,BCE76,CE81,CE86)</f>
        <v>200.26111373730063</v>
      </c>
      <c r="CF100" s="37">
        <f>AVERAGE(CF56,CF61,CF66,CF71,BCF76,CF81,CF86)</f>
        <v>200.26111373730063</v>
      </c>
      <c r="CG100" s="37">
        <f>AVERAGE(CG56,CG61,CG66,CG71,BCG76,CG81,CG86)</f>
        <v>98.51440082258658</v>
      </c>
      <c r="CH100" s="37" t="e">
        <f>AVERAGE(CH56,CH61,CH66,CH71,BCH76,CH81,CH86)</f>
        <v>#VALUE!</v>
      </c>
      <c r="CI100" s="37"/>
      <c r="CJ100" s="37"/>
      <c r="CK100" s="37"/>
      <c r="CL100" s="37"/>
      <c r="CM100" s="37"/>
      <c r="CN100" s="37"/>
      <c r="CO100" s="37"/>
      <c r="CP100" s="37">
        <f>AVERAGE(CP56,CP61,CP66,CP71,BCP76,CP81,CP86)</f>
        <v>31.304448213512813</v>
      </c>
      <c r="CQ100" s="37">
        <f>AVERAGE(CQ56,CQ61,CQ66,CQ71,BCQ76,CQ81,CQ86)</f>
        <v>239.56925203857247</v>
      </c>
      <c r="CR100" s="37">
        <f>AVERAGE(CR56,CR61,CR66,CR71,BCR76,CR81,CR86)</f>
        <v>239.56925203857247</v>
      </c>
      <c r="CS100" s="37">
        <f>AVERAGE(CS56,CS61,CS66,CS71,BCS76,CS81,CS86)</f>
        <v>239.56925203857247</v>
      </c>
      <c r="CT100" s="37" t="e">
        <f>AVERAGE(CT56,CT61,CT66,CT71,BCT76,CT81,CT86)</f>
        <v>#VALUE!</v>
      </c>
      <c r="CU100" s="37"/>
      <c r="CV100" s="37"/>
      <c r="CW100" s="37"/>
      <c r="CX100" s="37"/>
      <c r="CY100" s="37"/>
      <c r="CZ100" s="37"/>
      <c r="DA100" s="37"/>
      <c r="DB100" s="37">
        <f>AVERAGE(DB56,DB61,DB66,DB71,BDB76,DB81,DB86)</f>
        <v>44.207289920263882</v>
      </c>
      <c r="DC100" s="37">
        <f>AVERAGE(DC56,DC61,DC66,DC71,BDC76,DC81,DC86)</f>
        <v>320.51645775650519</v>
      </c>
      <c r="DD100" s="37">
        <f>AVERAGE(DD56,DD61,DD66,DD71,BDD76,DD81,DD86)</f>
        <v>320.51645775650519</v>
      </c>
      <c r="DE100" s="37">
        <f>AVERAGE(DE56,DE61,DE66,DE71,BDE76,DE81,DE86)</f>
        <v>294.26956053789326</v>
      </c>
      <c r="DF100" s="37" t="e">
        <f>AVERAGE(DF56,DF61,DF66,DF71,BDF76,DF81,DF86)</f>
        <v>#VALUE!</v>
      </c>
      <c r="DG100" s="37"/>
      <c r="DH100" s="37"/>
      <c r="DI100" s="37"/>
      <c r="DJ100" s="37"/>
      <c r="DK100" s="37"/>
      <c r="DL100" s="37"/>
      <c r="DM100" s="37"/>
      <c r="DN100" s="37">
        <f>AVERAGE(DN56,DN61,DN66,DN71,BDN76,DN81,DN86)</f>
        <v>60.878781727426485</v>
      </c>
      <c r="DO100" s="37">
        <f>AVERAGE(DO56,DO61,DO66,DO71,BDO76,DO81,DO86)</f>
        <v>351.87498337428201</v>
      </c>
      <c r="DP100" s="37">
        <f>AVERAGE(DP56,DP61,DP66,DP71,BDP76,DP81,DP86)</f>
        <v>351.87498337428201</v>
      </c>
      <c r="DQ100" s="37">
        <f>AVERAGE(DQ56,DQ61,DQ66,DQ71,BDQ76,DQ81,DQ86)</f>
        <v>323.21553780800303</v>
      </c>
      <c r="DR100" s="37">
        <f>AVERAGE(DR56,DR61,DR66,DR71,BDR76,DR81,DR86)</f>
        <v>80.803884452000759</v>
      </c>
      <c r="DS100" s="37"/>
      <c r="DT100" s="37"/>
      <c r="DU100" s="37"/>
      <c r="DV100" s="37"/>
      <c r="DW100" s="37"/>
      <c r="DX100" s="37"/>
      <c r="DY100" s="37"/>
      <c r="DZ100" s="37">
        <f>AVERAGE(DZ56,DZ61,DZ66,DZ71,BDZ76,DZ81,DZ86)</f>
        <v>382.60022640432658</v>
      </c>
      <c r="EA100" s="37">
        <f>AVERAGE(EA56,EA61,EA66,EA71,BEA76,EA81,EA86)</f>
        <v>2450.9735146332837</v>
      </c>
      <c r="EB100" s="37">
        <f>AVERAGE(EB56,EB61,EB66,EB71,BEB76,EB81,EB86)</f>
        <v>2450.9735146332837</v>
      </c>
      <c r="EC100" s="37">
        <f>AVERAGE(EC56,EC61,EC66,EC71,BEC76,EC81,EC86)</f>
        <v>2450.9735146332837</v>
      </c>
      <c r="ED100" s="37">
        <f>AVERAGE(ED56,ED61,ED66,ED71,BED76,ED81,ED86)</f>
        <v>612.74337865832092</v>
      </c>
      <c r="EE100" s="37"/>
      <c r="EF100" s="37"/>
      <c r="EG100" s="37"/>
      <c r="EH100" s="37"/>
      <c r="EI100" s="37"/>
      <c r="EJ100" s="37"/>
      <c r="EK100" s="37"/>
      <c r="EL100" s="37">
        <f>AVERAGE(EL56,EL61,EL66,EL71,BEL76,EL81,EL86)</f>
        <v>68.592769911112853</v>
      </c>
      <c r="EM100" s="37">
        <f>AVERAGE(EM56,EM61,EM66,EM71,BEM76,EM81,EM86)</f>
        <v>520.47342381551186</v>
      </c>
      <c r="EN100" s="37">
        <f>AVERAGE(EN56,EN61,EN66,EN71,BEN76,EN81,EN86)</f>
        <v>520.47342381551186</v>
      </c>
      <c r="EO100" s="37">
        <f>AVERAGE(EO56,EO61,EO66,EO71,BEO76,EO81,EO86)</f>
        <v>488.84790404383011</v>
      </c>
      <c r="EP100" s="37">
        <f>AVERAGE(EP56,EP61,EP66,EP71,BEP76,EP81,EP86)</f>
        <v>122.21197601095753</v>
      </c>
      <c r="EQ100" s="37"/>
      <c r="ER100" s="37"/>
      <c r="ES100" s="37"/>
      <c r="ET100" s="37"/>
      <c r="EU100" s="37"/>
      <c r="EV100" s="37"/>
      <c r="EW100" s="37"/>
      <c r="EX100" s="37"/>
      <c r="EY100" s="37"/>
      <c r="EZ100" s="37"/>
      <c r="FA100" s="37"/>
      <c r="FB100" s="37"/>
      <c r="FC100" s="37"/>
      <c r="FD100" s="37"/>
      <c r="FE100" s="37"/>
      <c r="FF100" s="37">
        <f>AVERAGE(FF56,FF61,FF66,FF71,BFF76,FF81,FF86)</f>
        <v>484.79416222378677</v>
      </c>
      <c r="FG100" s="37">
        <f>AVERAGE(FG56,FG61,FG66,FG71,BFG76,FG81,FG86)</f>
        <v>3636.4630936633571</v>
      </c>
      <c r="FH100" s="37">
        <f>AVERAGE(FH56,FH61,FH66,FH71,BFH76,FH81,FH86)</f>
        <v>3636.4630936633571</v>
      </c>
      <c r="FI100" s="37">
        <f>AVERAGE(FI56,FI61,FI66,FI71,BFI76,FI81,FI86)</f>
        <v>3636.4630936633571</v>
      </c>
      <c r="FJ100" s="37">
        <f>AVERAGE(FJ56,FJ61,FJ66,FJ71,BFJ76,FJ81,FJ86)</f>
        <v>909.11577341583927</v>
      </c>
      <c r="FK100" s="37"/>
      <c r="FL100" s="37"/>
      <c r="FM100" s="37"/>
      <c r="FN100" s="37"/>
      <c r="FO100" s="37"/>
      <c r="FP100" s="37"/>
      <c r="FQ100" s="37"/>
      <c r="FR100" s="37">
        <f>AVERAGE(FR56,FR61,FR66,FR71,BFR76,FR81,FR86)</f>
        <v>409.32324632965901</v>
      </c>
      <c r="FS100" s="37">
        <f>AVERAGE(FS56,FS61,FS66,FS71,BFS76,FS81,FS86)</f>
        <v>2772.1038349857486</v>
      </c>
      <c r="FT100" s="37">
        <f>AVERAGE(FT56,FT61,FT66,FT71,BFT76,FT81,FT86)</f>
        <v>2772.1038349857486</v>
      </c>
      <c r="FU100" s="37">
        <f>AVERAGE(FU56,FU61,FU66,FU71,BFU76,FU81,FU86)</f>
        <v>2772.1038349857486</v>
      </c>
      <c r="FV100" s="37">
        <f>AVERAGE(FV56,FV61,FV66,FV71,BFV76,FV81,FV86)</f>
        <v>693.02595874643714</v>
      </c>
      <c r="FW100" s="37"/>
      <c r="FX100" s="37"/>
      <c r="FY100" s="37"/>
      <c r="FZ100" s="37"/>
      <c r="GA100" s="37"/>
      <c r="GB100" s="37"/>
      <c r="GC100" s="37"/>
      <c r="GD100" s="37"/>
      <c r="GE100" s="37"/>
      <c r="GF100" s="37"/>
      <c r="GG100" s="37"/>
      <c r="GH100" s="37"/>
      <c r="GI100" s="37"/>
      <c r="GJ100" s="37"/>
      <c r="GK100" s="37"/>
      <c r="GL100" s="37"/>
      <c r="GM100" s="37"/>
      <c r="GN100" s="37"/>
      <c r="GO100" s="37"/>
      <c r="GP100" s="37"/>
      <c r="GQ100" s="37"/>
      <c r="GR100" s="37"/>
      <c r="GS100" s="37"/>
      <c r="GT100" s="37"/>
      <c r="GU100" s="37">
        <f>AVERAGE(GU56,GU61,GU66,GU71,BGU76,GU81,GU86)</f>
        <v>83.322987801678408</v>
      </c>
      <c r="GV100" s="37">
        <f>AVERAGE(GV56,GV61,GV66,GV71,BGV76,GV81,GV86)</f>
        <v>571.52439972976583</v>
      </c>
      <c r="GW100" s="37">
        <f>AVERAGE(GW56,GW61,GW66,GW71,BGW76,GW81,GW86)</f>
        <v>571.52439972976583</v>
      </c>
      <c r="GX100" s="37">
        <f>AVERAGE(GX56,GX61,GX66,GX71,BGX76,GX81,GX86)</f>
        <v>571.52439972976583</v>
      </c>
      <c r="GY100" s="37">
        <f>AVERAGE(GY56,GY61,GY66,GY71,BGY76,GY81,GY86)</f>
        <v>142.88109993244146</v>
      </c>
      <c r="GZ100" s="37"/>
      <c r="HA100" s="37"/>
      <c r="HB100" s="37"/>
      <c r="HC100" s="37"/>
      <c r="HD100" s="37"/>
      <c r="HE100" s="37"/>
      <c r="HF100" s="37"/>
      <c r="HG100" s="37">
        <f>AVERAGE(HG56,HG61,HG66,HG71,BHG76,HG81,HG86)</f>
        <v>329.93048847727522</v>
      </c>
      <c r="HH100" s="37">
        <f>AVERAGE(HH56,HH61,HH66,HH71,BHH76,HH81,HH86)</f>
        <v>2054.5409042392625</v>
      </c>
      <c r="HI100" s="37">
        <f>AVERAGE(HI56,HI61,HI66,HI71,BHI76,HI81,HI86)</f>
        <v>2054.5409042392625</v>
      </c>
      <c r="HJ100" s="37">
        <f>AVERAGE(HJ56,HJ61,HJ66,HJ71,BHJ76,HJ81,HJ86)</f>
        <v>2054.5409042392625</v>
      </c>
      <c r="HK100" s="37">
        <f>AVERAGE(HK56,HK61,HK66,HK71,BHK76,HK81,HK86)</f>
        <v>513.63522605981564</v>
      </c>
      <c r="HL100" s="37"/>
      <c r="HM100" s="37"/>
      <c r="HN100" s="37"/>
      <c r="HO100" s="37"/>
      <c r="HP100" s="37"/>
      <c r="HQ100" s="37"/>
      <c r="HR100" s="37"/>
      <c r="HS100" s="37">
        <f>AVERAGE(HS56,HS61,HS66,HS71,BHS76,HS81,HS86)</f>
        <v>340.06338065784354</v>
      </c>
      <c r="HT100" s="37">
        <f>AVERAGE(HT56,HT61,HT66,HT71,BHT76,HT81,HT86)</f>
        <v>2967.2968114758883</v>
      </c>
      <c r="HU100" s="37">
        <f>AVERAGE(HU56,HU61,HU66,HU71,BHU76,HU81,HU86)</f>
        <v>2113.7166392883478</v>
      </c>
      <c r="HV100" s="37">
        <f>AVERAGE(HV56,HV61,HV66,HV71,BHV76,HV81,HV86)</f>
        <v>2113.7166392883478</v>
      </c>
      <c r="HW100" s="37" t="e">
        <f>AVERAGE(HW56,HW61,HW66,HW71,BHW76,HW81,HW86)</f>
        <v>#VALUE!</v>
      </c>
      <c r="HX100" s="37"/>
      <c r="HY100" s="37"/>
      <c r="HZ100" s="37"/>
      <c r="IA100" s="37"/>
      <c r="IB100" s="37"/>
      <c r="IC100" s="37"/>
      <c r="ID100" s="37"/>
      <c r="IE100" s="37">
        <f>AVERAGE(IE56,IE61,IE66,IE71,BIE76,IE81,IE86)</f>
        <v>223.92749415345622</v>
      </c>
      <c r="IF100" s="37">
        <f>AVERAGE(IF56,IF61,IF66,IF71,BIF76,IF81,IF86)</f>
        <v>1776.7106024503792</v>
      </c>
      <c r="IG100" s="37">
        <f>AVERAGE(IG56,IG61,IG66,IG71,BIG76,IG81,IG86)</f>
        <v>1776.7106024503792</v>
      </c>
      <c r="IH100" s="37">
        <f>AVERAGE(IH56,IH61,IH66,IH71,BIH76,IH81,IH86)</f>
        <v>1776.7106024503792</v>
      </c>
      <c r="II100" s="37">
        <f>AVERAGE(II56,II61,II66,II71,BII76,II81,II86)</f>
        <v>444.17765061259479</v>
      </c>
      <c r="IJ100" s="37"/>
      <c r="IK100" s="37"/>
      <c r="IL100" s="37"/>
      <c r="IM100" s="37"/>
      <c r="IN100" s="37"/>
      <c r="IO100" s="37"/>
      <c r="IP100" s="37"/>
      <c r="IQ100" s="37">
        <f>AVERAGE(IQ56,IQ61,IQ66,IQ71,BIQ76,IQ81,IQ86)</f>
        <v>311.93397652799888</v>
      </c>
      <c r="IR100" s="37">
        <f>AVERAGE(IR56,IR61,IR66,IR71,BIR76,IR81,IR86)</f>
        <v>2376.7277786444724</v>
      </c>
      <c r="IS100" s="37">
        <f>AVERAGE(IS56,IS61,IS66,IS71,BIS76,IS81,IS86)</f>
        <v>2376.7277786444724</v>
      </c>
      <c r="IT100" s="37">
        <f>AVERAGE(IT56,IT61,IT66,IT71,BIT76,IT81,IT86)</f>
        <v>2376.7277786444724</v>
      </c>
      <c r="IU100" s="37">
        <f>AVERAGE(IU56,IU61,IU66,IU71,BIU76,IU81,IU86)</f>
        <v>594.18194466111811</v>
      </c>
      <c r="IV100" s="37"/>
      <c r="IW100" s="37"/>
      <c r="IX100" s="37"/>
      <c r="IY100" s="37"/>
      <c r="IZ100" s="37"/>
      <c r="JA100" s="37"/>
      <c r="JB100" s="37"/>
      <c r="JC100" s="37">
        <f>AVERAGE(JC56,JC61,JC66,JC71,BJC76,JC81,JC86)</f>
        <v>63.616649437639332</v>
      </c>
      <c r="JD100" s="37">
        <f>AVERAGE(JD56,JD61,JD66,JD71,BJD76,JD81,JD86)</f>
        <v>517.00910039233884</v>
      </c>
      <c r="JE100" s="37">
        <f>AVERAGE(JE56,JE61,JE66,JE71,BJE76,JE81,JE86)</f>
        <v>517.00910039233884</v>
      </c>
      <c r="JF100" s="37">
        <f>AVERAGE(JF56,JF61,JF66,JF71,BJF76,JF81,JF86)</f>
        <v>462.76522147097052</v>
      </c>
      <c r="JG100" s="37">
        <f>AVERAGE(JG56,JG61,JG66,JG71,BJG76,JG81,JG86)</f>
        <v>115.69130536774263</v>
      </c>
      <c r="JH100" s="37"/>
      <c r="JI100" s="37"/>
      <c r="JJ100" s="37"/>
      <c r="JK100" s="37"/>
      <c r="JL100" s="37"/>
      <c r="JM100" s="37"/>
      <c r="JN100" s="37"/>
      <c r="JO100" s="37">
        <f>AVERAGE(JO56,JO61,JO66,JO71,BJO76,JO81,JO86)</f>
        <v>397.63132144240717</v>
      </c>
      <c r="JP100" s="37">
        <f>AVERAGE(JP56,JP61,JP66,JP71,BJP76,JP81,JP86)</f>
        <v>3100.8031996272889</v>
      </c>
      <c r="JQ100" s="37">
        <f>AVERAGE(JQ56,JQ61,JQ66,JQ71,BJQ76,JQ81,JQ86)</f>
        <v>3100.8031996272889</v>
      </c>
      <c r="JR100" s="37">
        <f>AVERAGE(JR56,JR61,JR66,JR71,BJR76,JR81,JR86)</f>
        <v>3100.8031996272889</v>
      </c>
      <c r="JS100" s="37">
        <f>AVERAGE(JS56,JS61,JS66,JS71,BJS76,JS81,JS86)</f>
        <v>775.20079990682223</v>
      </c>
      <c r="JT100" s="37"/>
      <c r="JU100" s="37"/>
      <c r="JV100" s="37"/>
      <c r="JW100" s="37"/>
    </row>
    <row r="101" spans="1:283" s="38" customFormat="1" x14ac:dyDescent="0.2">
      <c r="A101" s="33"/>
      <c r="B101" s="33"/>
      <c r="C101" s="40"/>
      <c r="D101" s="35" t="s">
        <v>182</v>
      </c>
      <c r="E101" s="33"/>
      <c r="F101" s="33"/>
      <c r="G101" s="36"/>
      <c r="H101" s="37"/>
      <c r="I101" s="37"/>
      <c r="J101" s="37"/>
      <c r="L101" s="37"/>
      <c r="M101" s="37"/>
      <c r="N101" s="37"/>
      <c r="O101" s="37"/>
      <c r="P101" s="37"/>
      <c r="R101" s="37"/>
      <c r="S101" s="37"/>
      <c r="T101" s="37"/>
      <c r="U101" s="37"/>
      <c r="V101" s="37"/>
      <c r="W101" s="37"/>
      <c r="X101" s="37"/>
      <c r="Z101" s="37"/>
      <c r="AA101" s="37"/>
      <c r="AB101" s="37"/>
      <c r="AC101" s="37"/>
      <c r="AD101" s="37"/>
      <c r="AE101" s="37"/>
      <c r="AF101" s="37"/>
      <c r="AH101" s="37"/>
      <c r="AI101" s="37"/>
      <c r="AJ101" s="37"/>
      <c r="AK101" s="37"/>
      <c r="AL101" s="37"/>
      <c r="AM101" s="37"/>
      <c r="AN101" s="37"/>
      <c r="AP101" s="37"/>
      <c r="AQ101" s="37"/>
      <c r="AR101" s="37"/>
      <c r="AS101" s="37"/>
      <c r="AT101" s="37"/>
      <c r="AU101" s="37"/>
      <c r="AV101" s="37"/>
      <c r="AX101" s="37"/>
      <c r="AY101" s="37"/>
      <c r="AZ101" s="37"/>
      <c r="BA101" s="37"/>
      <c r="BB101" s="37"/>
      <c r="BC101" s="37"/>
      <c r="BD101" s="37"/>
      <c r="BE101" s="37"/>
      <c r="BF101" s="37">
        <f>_xlfn.STDEV.P(BF56,BF61,BF66,BF71,BF76,BF81,BF86)</f>
        <v>12.861685105221884</v>
      </c>
      <c r="BG101" s="37">
        <f>_xlfn.STDEV.P(BG56,BG61,BG66,BG71,BG76,BG81,BG86)</f>
        <v>236.83071209486869</v>
      </c>
      <c r="BH101" s="37">
        <f>_xlfn.STDEV.P(BH56,BH61,BH66,BH71,BH76,BH81,BH86)</f>
        <v>237.13920253670167</v>
      </c>
      <c r="BI101" s="37">
        <f>_xlfn.STDEV.P(BI56,BI61,BI66,BI71,BI76,BI81,BI86)</f>
        <v>239.22781342400592</v>
      </c>
      <c r="BJ101" s="37" t="e">
        <f>_xlfn.STDEV.P(BJ56,BJ61,BJ66,BJ71,BJ76,BJ81,BJ86)</f>
        <v>#VALUE!</v>
      </c>
      <c r="BK101" s="37"/>
      <c r="BL101" s="37"/>
      <c r="BM101" s="37"/>
      <c r="BN101" s="37"/>
      <c r="BO101" s="37"/>
      <c r="BP101" s="37"/>
      <c r="BQ101" s="37"/>
      <c r="BR101" s="37">
        <f>_xlfn.STDEV.P(BR56,BR61,BR66,BR71,BR76,BR81,BR86)</f>
        <v>33.756914909408501</v>
      </c>
      <c r="BS101" s="37">
        <f>_xlfn.STDEV.P(BS56,BS61,BS66,BS71,BS76,BS81,BS86)</f>
        <v>195.45843745003455</v>
      </c>
      <c r="BT101" s="37">
        <f>_xlfn.STDEV.P(BT56,BT61,BT66,BT71,BT76,BT81,BT86)</f>
        <v>195.45843745003455</v>
      </c>
      <c r="BU101" s="37">
        <f>_xlfn.STDEV.P(BU56,BU61,BU66,BU71,BU76,BU81,BU86)</f>
        <v>195.45843745003455</v>
      </c>
      <c r="BV101" s="37">
        <f>_xlfn.STDEV.P(BV56,BV61,BV66,BV71,BV76,BV81,BV86)</f>
        <v>48.864609362508638</v>
      </c>
      <c r="BW101" s="37"/>
      <c r="BX101" s="37"/>
      <c r="BY101" s="37"/>
      <c r="BZ101" s="37"/>
      <c r="CA101" s="37"/>
      <c r="CB101" s="37"/>
      <c r="CC101" s="37"/>
      <c r="CD101" s="37">
        <f>_xlfn.STDEV.P(CD56,CD61,CD66,CD71,CD76,CD81,CD86)</f>
        <v>8.6859969832227151</v>
      </c>
      <c r="CE101" s="37">
        <f>_xlfn.STDEV.P(CE56,CE61,CE66,CE71,CE76,CE81,CE86)</f>
        <v>90.490276375712867</v>
      </c>
      <c r="CF101" s="37">
        <f>_xlfn.STDEV.P(CF56,CF61,CF66,CF71,CF76,CF81,CF86)</f>
        <v>90.490276375712867</v>
      </c>
      <c r="CG101" s="37">
        <f>_xlfn.STDEV.P(CG56,CG61,CG66,CG71,CG76,CG81,CG86)</f>
        <v>133.70380061504892</v>
      </c>
      <c r="CH101" s="37" t="e">
        <f>_xlfn.STDEV.P(CH56,CH61,CH66,CH71,CH76,CH81,CH86)</f>
        <v>#VALUE!</v>
      </c>
      <c r="CI101" s="37"/>
      <c r="CJ101" s="37"/>
      <c r="CK101" s="37"/>
      <c r="CL101" s="37"/>
      <c r="CM101" s="37"/>
      <c r="CN101" s="37"/>
      <c r="CO101" s="37"/>
      <c r="CP101" s="37">
        <f>_xlfn.STDEV.P(CP56,CP61,CP66,CP71,CP76,CP81,CP86)</f>
        <v>22.623178181249166</v>
      </c>
      <c r="CQ101" s="37">
        <f>_xlfn.STDEV.P(CQ56,CQ61,CQ66,CQ71,CQ76,CQ81,CQ86)</f>
        <v>162.11398981078864</v>
      </c>
      <c r="CR101" s="37">
        <f>_xlfn.STDEV.P(CR56,CR61,CR66,CR71,CR76,CR81,CR86)</f>
        <v>162.11398981078864</v>
      </c>
      <c r="CS101" s="37">
        <f>_xlfn.STDEV.P(CS56,CS61,CS66,CS71,CS76,CS81,CS86)</f>
        <v>162.11398981078864</v>
      </c>
      <c r="CT101" s="37" t="e">
        <f>_xlfn.STDEV.P(CT56,CT61,CT66,CT71,CT76,CT81,CT86)</f>
        <v>#VALUE!</v>
      </c>
      <c r="CU101" s="37"/>
      <c r="CV101" s="37"/>
      <c r="CW101" s="37"/>
      <c r="CX101" s="37"/>
      <c r="CY101" s="37"/>
      <c r="CZ101" s="37"/>
      <c r="DA101" s="37"/>
      <c r="DB101" s="37">
        <f>_xlfn.STDEV.P(DB56,DB61,DB66,DB71,DB76,DB81,DB86)</f>
        <v>13.198419353444386</v>
      </c>
      <c r="DC101" s="37">
        <f>_xlfn.STDEV.P(DC56,DC61,DC66,DC71,DC76,DC81,DC86)</f>
        <v>157.21029261909669</v>
      </c>
      <c r="DD101" s="37">
        <f>_xlfn.STDEV.P(DD56,DD61,DD66,DD71,DD76,DD81,DD86)</f>
        <v>157.21029261909669</v>
      </c>
      <c r="DE101" s="37">
        <f>_xlfn.STDEV.P(DE56,DE61,DE66,DE71,DE76,DE81,DE86)</f>
        <v>175.53077539428034</v>
      </c>
      <c r="DF101" s="37" t="e">
        <f>_xlfn.STDEV.P(DF56,DF61,DF66,DF71,DF76,DF81,DF86)</f>
        <v>#VALUE!</v>
      </c>
      <c r="DG101" s="37"/>
      <c r="DH101" s="37"/>
      <c r="DI101" s="37"/>
      <c r="DJ101" s="37"/>
      <c r="DK101" s="37"/>
      <c r="DL101" s="37"/>
      <c r="DM101" s="37"/>
      <c r="DN101" s="37">
        <f>_xlfn.STDEV.P(DN56,DN61,DN66,DN71,DN76,DN81,DN86)</f>
        <v>17.896109155520769</v>
      </c>
      <c r="DO101" s="37">
        <f>_xlfn.STDEV.P(DO56,DO61,DO66,DO71,DO76,DO81,DO86)</f>
        <v>105.47284046378816</v>
      </c>
      <c r="DP101" s="37">
        <f>_xlfn.STDEV.P(DP56,DP61,DP66,DP71,DP76,DP81,DP86)</f>
        <v>105.47284046378816</v>
      </c>
      <c r="DQ101" s="37">
        <f>_xlfn.STDEV.P(DQ56,DQ61,DQ66,DQ71,DQ76,DQ81,DQ86)</f>
        <v>102.68541941731351</v>
      </c>
      <c r="DR101" s="37">
        <f>_xlfn.STDEV.P(DR56,DR61,DR66,DR71,DR76,DR81,DR86)</f>
        <v>25.671354854328378</v>
      </c>
      <c r="DS101" s="37"/>
      <c r="DT101" s="37"/>
      <c r="DU101" s="37"/>
      <c r="DV101" s="37"/>
      <c r="DW101" s="37"/>
      <c r="DX101" s="37"/>
      <c r="DY101" s="37"/>
      <c r="DZ101" s="37">
        <f>_xlfn.STDEV.P(DZ56,DZ61,DZ66,DZ71,DZ76,DZ81,DZ86)</f>
        <v>145.26147457438353</v>
      </c>
      <c r="EA101" s="37">
        <f>_xlfn.STDEV.P(EA56,EA61,EA66,EA71,EA76,EA81,EA86)</f>
        <v>1840.5735430828149</v>
      </c>
      <c r="EB101" s="37">
        <f>_xlfn.STDEV.P(EB56,EB61,EB66,EB71,EB76,EB81,EB86)</f>
        <v>1840.5735430828149</v>
      </c>
      <c r="EC101" s="37">
        <f>_xlfn.STDEV.P(EC56,EC61,EC66,EC71,EC76,EC81,EC86)</f>
        <v>1840.5735430828149</v>
      </c>
      <c r="ED101" s="37">
        <f>_xlfn.STDEV.P(ED56,ED61,ED66,ED71,ED76,ED81,ED86)</f>
        <v>460.14338577070373</v>
      </c>
      <c r="EE101" s="37"/>
      <c r="EF101" s="37"/>
      <c r="EG101" s="37"/>
      <c r="EH101" s="37"/>
      <c r="EI101" s="37"/>
      <c r="EJ101" s="37"/>
      <c r="EK101" s="37"/>
      <c r="EL101" s="37">
        <f>_xlfn.STDEV.P(EL56,EL61,EL66,EL71,EL76,EL81,EL86)</f>
        <v>55.567333358460708</v>
      </c>
      <c r="EM101" s="37">
        <f>_xlfn.STDEV.P(EM56,EM61,EM66,EM71,EM76,EM81,EM86)</f>
        <v>564.28687934289246</v>
      </c>
      <c r="EN101" s="37">
        <f>_xlfn.STDEV.P(EN56,EN61,EN66,EN71,EN76,EN81,EN86)</f>
        <v>564.28687934289246</v>
      </c>
      <c r="EO101" s="37">
        <f>_xlfn.STDEV.P(EO56,EO61,EO66,EO71,EO76,EO81,EO86)</f>
        <v>586.5906842296456</v>
      </c>
      <c r="EP101" s="37">
        <f>_xlfn.STDEV.P(EP56,EP61,EP66,EP71,EP76,EP81,EP86)</f>
        <v>146.6476710574114</v>
      </c>
      <c r="EQ101" s="37"/>
      <c r="ER101" s="37"/>
      <c r="ES101" s="37"/>
      <c r="ET101" s="37"/>
      <c r="EU101" s="37"/>
      <c r="EV101" s="37"/>
      <c r="EW101" s="37"/>
      <c r="EX101" s="37"/>
      <c r="EY101" s="37"/>
      <c r="EZ101" s="37"/>
      <c r="FA101" s="37"/>
      <c r="FB101" s="37"/>
      <c r="FC101" s="37"/>
      <c r="FD101" s="37"/>
      <c r="FE101" s="37"/>
      <c r="FF101" s="37">
        <f>_xlfn.STDEV.P(FF56,FF61,FF66,FF71,FF76,FF81,FF86)</f>
        <v>491.70962221968597</v>
      </c>
      <c r="FG101" s="37">
        <f>_xlfn.STDEV.P(FG56,FG61,FG66,FG71,FG76,FG81,FG86)</f>
        <v>4782.1295479431792</v>
      </c>
      <c r="FH101" s="37">
        <f>_xlfn.STDEV.P(FH56,FH61,FH66,FH71,FH76,FH81,FH86)</f>
        <v>4782.1295479431792</v>
      </c>
      <c r="FI101" s="37">
        <f>_xlfn.STDEV.P(FI56,FI61,FI66,FI71,FI76,FI81,FI86)</f>
        <v>4782.1295479431792</v>
      </c>
      <c r="FJ101" s="37">
        <f>_xlfn.STDEV.P(FJ56,FJ61,FJ66,FJ71,FJ76,FJ81,FJ86)</f>
        <v>1195.5323869857948</v>
      </c>
      <c r="FK101" s="37"/>
      <c r="FL101" s="37"/>
      <c r="FM101" s="37"/>
      <c r="FN101" s="37"/>
      <c r="FO101" s="37"/>
      <c r="FP101" s="37"/>
      <c r="FQ101" s="37"/>
      <c r="FR101" s="37">
        <f>_xlfn.STDEV.P(FR56,FR61,FR66,FR71,FR76,FR81,FR86)</f>
        <v>380.49472634139795</v>
      </c>
      <c r="FS101" s="37">
        <f>_xlfn.STDEV.P(FS56,FS61,FS66,FS71,FS76,FS81,FS86)</f>
        <v>3696.9647092373189</v>
      </c>
      <c r="FT101" s="37">
        <f>_xlfn.STDEV.P(FT56,FT61,FT66,FT71,FT76,FT81,FT86)</f>
        <v>3696.9647092373189</v>
      </c>
      <c r="FU101" s="37">
        <f>_xlfn.STDEV.P(FU56,FU61,FU66,FU71,FU76,FU81,FU86)</f>
        <v>3696.9647092373189</v>
      </c>
      <c r="FV101" s="37">
        <f>_xlfn.STDEV.P(FV56,FV61,FV66,FV71,FV76,FV81,FV86)</f>
        <v>924.24117730932971</v>
      </c>
      <c r="FW101" s="37"/>
      <c r="FX101" s="37"/>
      <c r="FY101" s="37"/>
      <c r="FZ101" s="37"/>
      <c r="GA101" s="37"/>
      <c r="GB101" s="37"/>
      <c r="GC101" s="37"/>
      <c r="GD101" s="37"/>
      <c r="GE101" s="37"/>
      <c r="GF101" s="37"/>
      <c r="GG101" s="37"/>
      <c r="GH101" s="37"/>
      <c r="GI101" s="37"/>
      <c r="GJ101" s="37"/>
      <c r="GK101" s="37"/>
      <c r="GL101" s="37"/>
      <c r="GM101" s="37"/>
      <c r="GN101" s="37"/>
      <c r="GO101" s="37"/>
      <c r="GP101" s="37"/>
      <c r="GQ101" s="37"/>
      <c r="GR101" s="37"/>
      <c r="GS101" s="37"/>
      <c r="GT101" s="37"/>
      <c r="GU101" s="37">
        <f>_xlfn.STDEV.P(GU56,GU61,GU66,GU71,GU76,GU81,GU86)</f>
        <v>82.364464156376414</v>
      </c>
      <c r="GV101" s="37">
        <f>_xlfn.STDEV.P(GV56,GV61,GV66,GV71,GV76,GV81,GV86)</f>
        <v>756.36652155177785</v>
      </c>
      <c r="GW101" s="37">
        <f>_xlfn.STDEV.P(GW56,GW61,GW66,GW71,GW76,GW81,GW86)</f>
        <v>756.36652155177785</v>
      </c>
      <c r="GX101" s="37">
        <f>_xlfn.STDEV.P(GX56,GX61,GX66,GX71,GX76,GX81,GX86)</f>
        <v>756.36652155177785</v>
      </c>
      <c r="GY101" s="37">
        <f>_xlfn.STDEV.P(GY56,GY61,GY66,GY71,GY76,GY81,GY86)</f>
        <v>189.09163038794446</v>
      </c>
      <c r="GZ101" s="37"/>
      <c r="HA101" s="37"/>
      <c r="HB101" s="37"/>
      <c r="HC101" s="37"/>
      <c r="HD101" s="37"/>
      <c r="HE101" s="37"/>
      <c r="HF101" s="37"/>
      <c r="HG101" s="37">
        <f>_xlfn.STDEV.P(HG56,HG61,HG66,HG71,HG76,HG81,HG86)</f>
        <v>336.13434068305043</v>
      </c>
      <c r="HH101" s="37">
        <f>_xlfn.STDEV.P(HH56,HH61,HH66,HH71,HH76,HH81,HH86)</f>
        <v>3208.066982152357</v>
      </c>
      <c r="HI101" s="37">
        <f>_xlfn.STDEV.P(HI56,HI61,HI66,HI71,HI76,HI81,HI86)</f>
        <v>3208.066982152357</v>
      </c>
      <c r="HJ101" s="37">
        <f>_xlfn.STDEV.P(HJ56,HJ61,HJ66,HJ71,HJ76,HJ81,HJ86)</f>
        <v>3208.066982152357</v>
      </c>
      <c r="HK101" s="37">
        <f>_xlfn.STDEV.P(HK56,HK61,HK66,HK71,HK76,HK81,HK86)</f>
        <v>802.01674553808925</v>
      </c>
      <c r="HL101" s="37"/>
      <c r="HM101" s="37"/>
      <c r="HN101" s="37"/>
      <c r="HO101" s="37"/>
      <c r="HP101" s="37"/>
      <c r="HQ101" s="37"/>
      <c r="HR101" s="37"/>
      <c r="HS101" s="37">
        <f>_xlfn.STDEV.P(HS56,HS61,HS66,HS71,HS76,HS81,HS86)</f>
        <v>365.18165381135913</v>
      </c>
      <c r="HT101" s="37">
        <f>_xlfn.STDEV.P(HT56,HT61,HT66,HT71,HT76,HT81,HT86)</f>
        <v>4474.940911672903</v>
      </c>
      <c r="HU101" s="37">
        <f>_xlfn.STDEV.P(HU56,HU61,HU66,HU71,HU76,HU81,HU86)</f>
        <v>2726.8436629060943</v>
      </c>
      <c r="HV101" s="37">
        <f>_xlfn.STDEV.P(HV56,HV61,HV66,HV71,HV76,HV81,HV86)</f>
        <v>2726.8436629060943</v>
      </c>
      <c r="HW101" s="37" t="e">
        <f>_xlfn.STDEV.P(HW56,HW61,HW66,HW71,HW76,HW81,HW86)</f>
        <v>#VALUE!</v>
      </c>
      <c r="HX101" s="37"/>
      <c r="HY101" s="37"/>
      <c r="HZ101" s="37"/>
      <c r="IA101" s="37"/>
      <c r="IB101" s="37"/>
      <c r="IC101" s="37"/>
      <c r="ID101" s="37"/>
      <c r="IE101" s="37">
        <f>_xlfn.STDEV.P(IE56,IE61,IE66,IE71,IE76,IE81,IE86)</f>
        <v>237.17180369337862</v>
      </c>
      <c r="IF101" s="37">
        <f>_xlfn.STDEV.P(IF56,IF61,IF66,IF71,IF76,IF81,IF86)</f>
        <v>2639.019595906409</v>
      </c>
      <c r="IG101" s="37">
        <f>_xlfn.STDEV.P(IG56,IG61,IG66,IG71,IG76,IG81,IG86)</f>
        <v>2639.019595906409</v>
      </c>
      <c r="IH101" s="37">
        <f>_xlfn.STDEV.P(IH56,IH61,IH66,IH71,IH76,IH81,IH86)</f>
        <v>2639.019595906409</v>
      </c>
      <c r="II101" s="37">
        <f>_xlfn.STDEV.P(II56,II61,II66,II71,II76,II81,II86)</f>
        <v>659.75489897660225</v>
      </c>
      <c r="IJ101" s="37"/>
      <c r="IK101" s="37"/>
      <c r="IL101" s="37"/>
      <c r="IM101" s="37"/>
      <c r="IN101" s="37"/>
      <c r="IO101" s="37"/>
      <c r="IP101" s="37"/>
      <c r="IQ101" s="37">
        <f>_xlfn.STDEV.P(IQ56,IQ61,IQ66,IQ71,IQ76,IQ81,IQ86)</f>
        <v>343.84430906699879</v>
      </c>
      <c r="IR101" s="37">
        <f>_xlfn.STDEV.P(IR56,IR61,IR66,IR71,IR76,IR81,IR86)</f>
        <v>3590.0041186843723</v>
      </c>
      <c r="IS101" s="37">
        <f>_xlfn.STDEV.P(IS56,IS61,IS66,IS71,IS76,IS81,IS86)</f>
        <v>3590.0041186843723</v>
      </c>
      <c r="IT101" s="37">
        <f>_xlfn.STDEV.P(IT56,IT61,IT66,IT71,IT76,IT81,IT86)</f>
        <v>3590.0041186843723</v>
      </c>
      <c r="IU101" s="37">
        <f>_xlfn.STDEV.P(IU56,IU61,IU66,IU71,IU76,IU81,IU86)</f>
        <v>897.50102967109308</v>
      </c>
      <c r="IV101" s="37"/>
      <c r="IW101" s="37"/>
      <c r="IX101" s="37"/>
      <c r="IY101" s="37"/>
      <c r="IZ101" s="37"/>
      <c r="JA101" s="37"/>
      <c r="JB101" s="37"/>
      <c r="JC101" s="37">
        <f>_xlfn.STDEV.P(JC56,JC61,JC66,JC71,JC76,JC81,JC86)</f>
        <v>68.249347606442498</v>
      </c>
      <c r="JD101" s="37">
        <f>_xlfn.STDEV.P(JD56,JD61,JD66,JD71,JD76,JD81,JD86)</f>
        <v>764.10924692134483</v>
      </c>
      <c r="JE101" s="37">
        <f>_xlfn.STDEV.P(JE56,JE61,JE66,JE71,JE76,JE81,JE86)</f>
        <v>764.10924692134483</v>
      </c>
      <c r="JF101" s="37">
        <f>_xlfn.STDEV.P(JF56,JF61,JF66,JF71,JF76,JF81,JF86)</f>
        <v>784.28226592830129</v>
      </c>
      <c r="JG101" s="37">
        <f>_xlfn.STDEV.P(JG56,JG61,JG66,JG71,JG76,JG81,JG86)</f>
        <v>196.07056648207532</v>
      </c>
      <c r="JH101" s="37"/>
      <c r="JI101" s="37"/>
      <c r="JJ101" s="37"/>
      <c r="JK101" s="37"/>
      <c r="JL101" s="37"/>
      <c r="JM101" s="37"/>
      <c r="JN101" s="37"/>
      <c r="JO101" s="37">
        <f>_xlfn.STDEV.P(JO56,JO61,JO66,JO71,JO76,JO81,JO86)</f>
        <v>418.02194387485838</v>
      </c>
      <c r="JP101" s="37">
        <f>_xlfn.STDEV.P(JP56,JP61,JP66,JP71,JP76,JP81,JP86)</f>
        <v>4502.2284183985339</v>
      </c>
      <c r="JQ101" s="37">
        <f>_xlfn.STDEV.P(JQ56,JQ61,JQ66,JQ71,JQ76,JQ81,JQ86)</f>
        <v>4502.2284183985339</v>
      </c>
      <c r="JR101" s="37">
        <f>_xlfn.STDEV.P(JR56,JR61,JR66,JR71,JR76,JR81,JR86)</f>
        <v>4502.2284183985339</v>
      </c>
      <c r="JS101" s="37">
        <f>_xlfn.STDEV.P(JS56,JS61,JS66,JS71,JS76,JS81,JS86)</f>
        <v>1125.5571045996335</v>
      </c>
      <c r="JT101" s="37"/>
      <c r="JU101" s="37"/>
      <c r="JV101" s="37"/>
      <c r="JW101" s="37"/>
    </row>
    <row r="102" spans="1:283" s="38" customFormat="1" x14ac:dyDescent="0.2">
      <c r="A102" s="33"/>
      <c r="B102" s="33"/>
      <c r="C102" s="40"/>
      <c r="D102" s="35" t="s">
        <v>170</v>
      </c>
      <c r="E102" s="33"/>
      <c r="F102" s="33"/>
      <c r="G102" s="36"/>
      <c r="H102" s="37"/>
      <c r="I102" s="37"/>
      <c r="J102" s="37"/>
      <c r="L102" s="37"/>
      <c r="M102" s="37"/>
      <c r="N102" s="37"/>
      <c r="O102" s="37"/>
      <c r="P102" s="37"/>
      <c r="R102" s="37"/>
      <c r="S102" s="37"/>
      <c r="T102" s="37"/>
      <c r="U102" s="37"/>
      <c r="V102" s="37"/>
      <c r="W102" s="37"/>
      <c r="X102" s="37"/>
      <c r="Z102" s="37"/>
      <c r="AA102" s="37"/>
      <c r="AB102" s="37"/>
      <c r="AC102" s="37"/>
      <c r="AD102" s="37"/>
      <c r="AE102" s="37"/>
      <c r="AF102" s="37"/>
      <c r="AH102" s="37"/>
      <c r="AI102" s="37"/>
      <c r="AJ102" s="37"/>
      <c r="AK102" s="37"/>
      <c r="AL102" s="37"/>
      <c r="AM102" s="37"/>
      <c r="AN102" s="37"/>
      <c r="AP102" s="37"/>
      <c r="AQ102" s="37"/>
      <c r="AR102" s="37"/>
      <c r="AS102" s="37"/>
      <c r="AT102" s="37"/>
      <c r="AU102" s="37"/>
      <c r="AV102" s="37"/>
      <c r="AX102" s="37"/>
      <c r="AY102" s="37"/>
      <c r="AZ102" s="37"/>
      <c r="BA102" s="37"/>
      <c r="BB102" s="37"/>
      <c r="BC102" s="37"/>
      <c r="BD102" s="37"/>
      <c r="BE102" s="37"/>
      <c r="BF102" s="37">
        <f>(BF101/BF100)*100</f>
        <v>23.379480550969703</v>
      </c>
      <c r="BG102" s="37">
        <f>(BG101/BG100)*100</f>
        <v>58.13518827604365</v>
      </c>
      <c r="BH102" s="37">
        <f>(BH101/BH100)*100</f>
        <v>58.269188742686396</v>
      </c>
      <c r="BI102" s="37">
        <f>(BI101/BI100)*100</f>
        <v>80.674301005711712</v>
      </c>
      <c r="BJ102" s="37" t="e">
        <f>(BJ101/BJ100)*100</f>
        <v>#VALUE!</v>
      </c>
      <c r="BK102" s="37"/>
      <c r="BL102" s="37"/>
      <c r="BM102" s="37"/>
      <c r="BN102" s="37"/>
      <c r="BO102" s="37"/>
      <c r="BP102" s="37"/>
      <c r="BQ102" s="37"/>
      <c r="BR102" s="37">
        <f>(BR101/BR100)*100</f>
        <v>54.456739054538438</v>
      </c>
      <c r="BS102" s="37">
        <f>(BS101/BS100)*100</f>
        <v>50.036990971522485</v>
      </c>
      <c r="BT102" s="37">
        <f>(BT101/BT100)*100</f>
        <v>50.036990971522485</v>
      </c>
      <c r="BU102" s="37">
        <f>(BU101/BU100)*100</f>
        <v>50.036990971522485</v>
      </c>
      <c r="BV102" s="37">
        <f>(BV101/BV100)*100</f>
        <v>50.036990971522485</v>
      </c>
      <c r="BW102" s="37"/>
      <c r="BX102" s="37"/>
      <c r="BY102" s="37"/>
      <c r="BZ102" s="37"/>
      <c r="CA102" s="37"/>
      <c r="CB102" s="37"/>
      <c r="CC102" s="37"/>
      <c r="CD102" s="37">
        <f>(CD101/CD100)*100</f>
        <v>29.865155356497141</v>
      </c>
      <c r="CE102" s="37">
        <f>(CE101/CE100)*100</f>
        <v>45.186144572438849</v>
      </c>
      <c r="CF102" s="37">
        <f>(CF101/CF100)*100</f>
        <v>45.186144572438849</v>
      </c>
      <c r="CG102" s="37">
        <f>(CG101/CG100)*100</f>
        <v>135.72005666038055</v>
      </c>
      <c r="CH102" s="37" t="e">
        <f>(CH101/CH100)*100</f>
        <v>#VALUE!</v>
      </c>
      <c r="CI102" s="37"/>
      <c r="CJ102" s="37"/>
      <c r="CK102" s="37"/>
      <c r="CL102" s="37"/>
      <c r="CM102" s="37"/>
      <c r="CN102" s="37"/>
      <c r="CO102" s="37"/>
      <c r="CP102" s="37">
        <f>(CP101/CP100)*100</f>
        <v>72.268254105445919</v>
      </c>
      <c r="CQ102" s="37">
        <f>(CQ101/CQ100)*100</f>
        <v>67.66894684159513</v>
      </c>
      <c r="CR102" s="37">
        <f>(CR101/CR100)*100</f>
        <v>67.66894684159513</v>
      </c>
      <c r="CS102" s="37">
        <f>(CS101/CS100)*100</f>
        <v>67.66894684159513</v>
      </c>
      <c r="CT102" s="37" t="e">
        <f>(CT101/CT100)*100</f>
        <v>#VALUE!</v>
      </c>
      <c r="CU102" s="37"/>
      <c r="CV102" s="37"/>
      <c r="CW102" s="37"/>
      <c r="CX102" s="37"/>
      <c r="CY102" s="37"/>
      <c r="CZ102" s="37"/>
      <c r="DA102" s="37"/>
      <c r="DB102" s="37">
        <f>(DB101/DB100)*100</f>
        <v>29.855753151234115</v>
      </c>
      <c r="DC102" s="37">
        <f>(DC101/DC100)*100</f>
        <v>49.049054678661335</v>
      </c>
      <c r="DD102" s="37">
        <f>(DD101/DD100)*100</f>
        <v>49.049054678661335</v>
      </c>
      <c r="DE102" s="37">
        <f>(DE101/DE100)*100</f>
        <v>59.649654239952262</v>
      </c>
      <c r="DF102" s="37" t="e">
        <f>(DF101/DF100)*100</f>
        <v>#VALUE!</v>
      </c>
      <c r="DG102" s="37"/>
      <c r="DH102" s="37"/>
      <c r="DI102" s="37"/>
      <c r="DJ102" s="37"/>
      <c r="DK102" s="37"/>
      <c r="DL102" s="37"/>
      <c r="DM102" s="37"/>
      <c r="DN102" s="37">
        <f>(DN101/DN100)*100</f>
        <v>29.396299741422709</v>
      </c>
      <c r="DO102" s="37">
        <f>(DO101/DO100)*100</f>
        <v>29.974520908637292</v>
      </c>
      <c r="DP102" s="37">
        <f>(DP101/DP100)*100</f>
        <v>29.974520908637292</v>
      </c>
      <c r="DQ102" s="37">
        <f>(DQ101/DQ100)*100</f>
        <v>31.769951442839005</v>
      </c>
      <c r="DR102" s="37">
        <f>(DR101/DR100)*100</f>
        <v>31.769951442839005</v>
      </c>
      <c r="DS102" s="37"/>
      <c r="DT102" s="37"/>
      <c r="DU102" s="37"/>
      <c r="DV102" s="37"/>
      <c r="DW102" s="37"/>
      <c r="DX102" s="37"/>
      <c r="DY102" s="37"/>
      <c r="DZ102" s="37">
        <f>(DZ101/DZ100)*100</f>
        <v>37.966907636085203</v>
      </c>
      <c r="EA102" s="37">
        <f>(EA101/EA100)*100</f>
        <v>75.095611278288445</v>
      </c>
      <c r="EB102" s="37">
        <f>(EB101/EB100)*100</f>
        <v>75.095611278288445</v>
      </c>
      <c r="EC102" s="37">
        <f>(EC101/EC100)*100</f>
        <v>75.095611278288445</v>
      </c>
      <c r="ED102" s="37">
        <f>(ED101/ED100)*100</f>
        <v>75.095611278288445</v>
      </c>
      <c r="EE102" s="37"/>
      <c r="EF102" s="37"/>
      <c r="EG102" s="37"/>
      <c r="EH102" s="37"/>
      <c r="EI102" s="37"/>
      <c r="EJ102" s="37"/>
      <c r="EK102" s="37"/>
      <c r="EL102" s="37">
        <f>(EL101/EL100)*100</f>
        <v>81.010481761370201</v>
      </c>
      <c r="EM102" s="37">
        <f>(EM101/EM100)*100</f>
        <v>108.41800052079331</v>
      </c>
      <c r="EN102" s="37">
        <f>(EN101/EN100)*100</f>
        <v>108.41800052079331</v>
      </c>
      <c r="EO102" s="37">
        <f>(EO101/EO100)*100</f>
        <v>119.99451759479199</v>
      </c>
      <c r="EP102" s="37">
        <f>(EP101/EP100)*100</f>
        <v>119.99451759479199</v>
      </c>
      <c r="EQ102" s="37"/>
      <c r="ER102" s="37"/>
      <c r="ES102" s="37"/>
      <c r="ET102" s="37"/>
      <c r="EU102" s="37"/>
      <c r="EV102" s="37"/>
      <c r="EW102" s="37"/>
      <c r="EX102" s="37"/>
      <c r="EY102" s="37"/>
      <c r="EZ102" s="37"/>
      <c r="FA102" s="37"/>
      <c r="FB102" s="37"/>
      <c r="FC102" s="37"/>
      <c r="FD102" s="37"/>
      <c r="FE102" s="37"/>
      <c r="FF102" s="37">
        <f>(FF101/FF100)*100</f>
        <v>101.42647344682896</v>
      </c>
      <c r="FG102" s="37">
        <f>(FG101/FG100)*100</f>
        <v>131.50496580801766</v>
      </c>
      <c r="FH102" s="37">
        <f>(FH101/FH100)*100</f>
        <v>131.50496580801766</v>
      </c>
      <c r="FI102" s="37">
        <f>(FI101/FI100)*100</f>
        <v>131.50496580801766</v>
      </c>
      <c r="FJ102" s="37">
        <f>(FJ101/FJ100)*100</f>
        <v>131.50496580801766</v>
      </c>
      <c r="FK102" s="37"/>
      <c r="FL102" s="37"/>
      <c r="FM102" s="37"/>
      <c r="FN102" s="37"/>
      <c r="FO102" s="37"/>
      <c r="FP102" s="37"/>
      <c r="FQ102" s="37"/>
      <c r="FR102" s="37">
        <f>(FR101/FR100)*100</f>
        <v>92.957028400717007</v>
      </c>
      <c r="FS102" s="37">
        <f>(FS101/FS100)*100</f>
        <v>133.36313966956166</v>
      </c>
      <c r="FT102" s="37">
        <f>(FT101/FT100)*100</f>
        <v>133.36313966956166</v>
      </c>
      <c r="FU102" s="37">
        <f>(FU101/FU100)*100</f>
        <v>133.36313966956166</v>
      </c>
      <c r="FV102" s="37">
        <f>(FV101/FV100)*100</f>
        <v>133.36313966956166</v>
      </c>
      <c r="FW102" s="37"/>
      <c r="FX102" s="37"/>
      <c r="FY102" s="37"/>
      <c r="FZ102" s="37"/>
      <c r="GA102" s="37"/>
      <c r="GB102" s="37"/>
      <c r="GC102" s="37"/>
      <c r="GD102" s="37"/>
      <c r="GE102" s="37"/>
      <c r="GF102" s="37"/>
      <c r="GG102" s="37"/>
      <c r="GH102" s="37"/>
      <c r="GI102" s="37"/>
      <c r="GJ102" s="37"/>
      <c r="GK102" s="37"/>
      <c r="GL102" s="37"/>
      <c r="GM102" s="37"/>
      <c r="GN102" s="37"/>
      <c r="GO102" s="37"/>
      <c r="GP102" s="37"/>
      <c r="GQ102" s="37"/>
      <c r="GR102" s="37"/>
      <c r="GS102" s="37"/>
      <c r="GT102" s="37"/>
      <c r="GU102" s="37">
        <f>(GU101/GU100)*100</f>
        <v>98.84962881121902</v>
      </c>
      <c r="GV102" s="37">
        <f>(GV101/GV100)*100</f>
        <v>132.34194758953618</v>
      </c>
      <c r="GW102" s="37">
        <f>(GW101/GW100)*100</f>
        <v>132.34194758953618</v>
      </c>
      <c r="GX102" s="37">
        <f>(GX101/GX100)*100</f>
        <v>132.34194758953618</v>
      </c>
      <c r="GY102" s="37">
        <f>(GY101/GY100)*100</f>
        <v>132.34194758953618</v>
      </c>
      <c r="GZ102" s="37"/>
      <c r="HA102" s="37"/>
      <c r="HB102" s="37"/>
      <c r="HC102" s="37"/>
      <c r="HD102" s="37"/>
      <c r="HE102" s="37"/>
      <c r="HF102" s="37"/>
      <c r="HG102" s="37">
        <f>(HG101/HG100)*100</f>
        <v>101.88035129290651</v>
      </c>
      <c r="HH102" s="39">
        <f>(HH101/HH100)*100</f>
        <v>156.14519893631478</v>
      </c>
      <c r="HI102" s="39">
        <f>(HI101/HI100)*100</f>
        <v>156.14519893631478</v>
      </c>
      <c r="HJ102" s="39">
        <f>(HJ101/HJ100)*100</f>
        <v>156.14519893631478</v>
      </c>
      <c r="HK102" s="39">
        <f>(HK101/HK100)*100</f>
        <v>156.14519893631478</v>
      </c>
      <c r="HL102" s="37"/>
      <c r="HM102" s="37"/>
      <c r="HN102" s="37"/>
      <c r="HO102" s="37"/>
      <c r="HP102" s="37"/>
      <c r="HQ102" s="37"/>
      <c r="HR102" s="37"/>
      <c r="HS102" s="37">
        <f>(HS101/HS100)*100</f>
        <v>107.38635048117354</v>
      </c>
      <c r="HT102" s="37">
        <f>(HT101/HT100)*100</f>
        <v>150.80867186478508</v>
      </c>
      <c r="HU102" s="37">
        <f>(HU101/HU100)*100</f>
        <v>129.00705857262759</v>
      </c>
      <c r="HV102" s="37">
        <f>(HV101/HV100)*100</f>
        <v>129.00705857262759</v>
      </c>
      <c r="HW102" s="37" t="e">
        <f>(HW101/HW100)*100</f>
        <v>#VALUE!</v>
      </c>
      <c r="HX102" s="37"/>
      <c r="HY102" s="37"/>
      <c r="HZ102" s="37"/>
      <c r="IA102" s="37"/>
      <c r="IB102" s="37"/>
      <c r="IC102" s="37"/>
      <c r="ID102" s="37"/>
      <c r="IE102" s="37">
        <f>(IE101/IE100)*100</f>
        <v>105.91455265017441</v>
      </c>
      <c r="IF102" s="37">
        <f>(IF101/IF100)*100</f>
        <v>148.53401517764132</v>
      </c>
      <c r="IG102" s="37">
        <f>(IG101/IG100)*100</f>
        <v>148.53401517764132</v>
      </c>
      <c r="IH102" s="37">
        <f>(IH101/IH100)*100</f>
        <v>148.53401517764132</v>
      </c>
      <c r="II102" s="37">
        <f>(II101/II100)*100</f>
        <v>148.53401517764132</v>
      </c>
      <c r="IJ102" s="37"/>
      <c r="IK102" s="37"/>
      <c r="IL102" s="37"/>
      <c r="IM102" s="37"/>
      <c r="IN102" s="37"/>
      <c r="IO102" s="37"/>
      <c r="IP102" s="37"/>
      <c r="IQ102" s="37">
        <f>(IQ101/IQ100)*100</f>
        <v>110.22983545883007</v>
      </c>
      <c r="IR102" s="37">
        <f>(IR101/IR100)*100</f>
        <v>151.04818275536257</v>
      </c>
      <c r="IS102" s="37">
        <f>(IS101/IS100)*100</f>
        <v>151.04818275536257</v>
      </c>
      <c r="IT102" s="37">
        <f>(IT101/IT100)*100</f>
        <v>151.04818275536257</v>
      </c>
      <c r="IU102" s="37">
        <f>(IU101/IU100)*100</f>
        <v>151.04818275536257</v>
      </c>
      <c r="IV102" s="37"/>
      <c r="IW102" s="37"/>
      <c r="IX102" s="37"/>
      <c r="IY102" s="37"/>
      <c r="IZ102" s="37"/>
      <c r="JA102" s="37"/>
      <c r="JB102" s="37"/>
      <c r="JC102" s="37">
        <f>(JC101/JC100)*100</f>
        <v>107.28221025432092</v>
      </c>
      <c r="JD102" s="37">
        <f>(JD101/JD100)*100</f>
        <v>147.79415804122036</v>
      </c>
      <c r="JE102" s="37">
        <f>(JE101/JE100)*100</f>
        <v>147.79415804122036</v>
      </c>
      <c r="JF102" s="37">
        <f>(JF101/JF100)*100</f>
        <v>169.47735688419698</v>
      </c>
      <c r="JG102" s="37">
        <f>(JG101/JG100)*100</f>
        <v>169.47735688419698</v>
      </c>
      <c r="JH102" s="37"/>
      <c r="JI102" s="37"/>
      <c r="JJ102" s="37"/>
      <c r="JK102" s="37"/>
      <c r="JL102" s="37"/>
      <c r="JM102" s="37"/>
      <c r="JN102" s="37"/>
      <c r="JO102" s="37">
        <f>(JO101/JO100)*100</f>
        <v>105.12802219867497</v>
      </c>
      <c r="JP102" s="37">
        <f>(JP101/JP100)*100</f>
        <v>145.19555510455143</v>
      </c>
      <c r="JQ102" s="37">
        <f>(JQ101/JQ100)*100</f>
        <v>145.19555510455143</v>
      </c>
      <c r="JR102" s="37">
        <f>(JR101/JR100)*100</f>
        <v>145.19555510455143</v>
      </c>
      <c r="JS102" s="37">
        <f>(JS101/JS100)*100</f>
        <v>145.19555510455143</v>
      </c>
      <c r="JT102" s="37"/>
      <c r="JU102" s="37"/>
      <c r="JV102" s="37"/>
      <c r="JW102" s="37"/>
    </row>
    <row r="103" spans="1:283" s="38" customFormat="1" x14ac:dyDescent="0.2">
      <c r="A103" s="33"/>
      <c r="B103" s="33"/>
      <c r="C103" s="41"/>
      <c r="D103" s="35" t="s">
        <v>184</v>
      </c>
      <c r="E103" s="33"/>
      <c r="F103" s="33"/>
      <c r="G103" s="36"/>
      <c r="H103" s="37"/>
      <c r="I103" s="37"/>
      <c r="J103" s="37"/>
      <c r="L103" s="37"/>
      <c r="M103" s="37"/>
      <c r="N103" s="37"/>
      <c r="O103" s="37"/>
      <c r="P103" s="37"/>
      <c r="R103" s="37"/>
      <c r="S103" s="37"/>
      <c r="T103" s="37"/>
      <c r="U103" s="37"/>
      <c r="V103" s="37"/>
      <c r="W103" s="37"/>
      <c r="X103" s="37"/>
      <c r="Z103" s="37"/>
      <c r="AA103" s="37"/>
      <c r="AB103" s="37"/>
      <c r="AC103" s="37"/>
      <c r="AD103" s="37"/>
      <c r="AE103" s="37"/>
      <c r="AF103" s="37"/>
      <c r="AH103" s="37"/>
      <c r="AI103" s="37"/>
      <c r="AJ103" s="37"/>
      <c r="AK103" s="37"/>
      <c r="AL103" s="37"/>
      <c r="AM103" s="37"/>
      <c r="AN103" s="37"/>
      <c r="AP103" s="37"/>
      <c r="AQ103" s="37"/>
      <c r="AR103" s="37"/>
      <c r="AS103" s="37"/>
      <c r="AT103" s="37"/>
      <c r="AU103" s="37"/>
      <c r="AV103" s="37"/>
      <c r="AX103" s="37"/>
      <c r="AY103" s="37"/>
      <c r="AZ103" s="37"/>
      <c r="BA103" s="37"/>
      <c r="BB103" s="37"/>
      <c r="BC103" s="37"/>
      <c r="BD103" s="37"/>
      <c r="BE103" s="37"/>
      <c r="BF103" s="37">
        <f>_xlfn.CONFIDENCE.NORM(0.05,BF101,7)</f>
        <v>9.5278945837834002</v>
      </c>
      <c r="BG103" s="37">
        <f>_xlfn.CONFIDENCE.NORM(0.05,BG101,7)</f>
        <v>175.44342289379483</v>
      </c>
      <c r="BH103" s="37">
        <f>_xlfn.CONFIDENCE.NORM(0.05,BH101,7)</f>
        <v>175.67195161190941</v>
      </c>
      <c r="BI103" s="37">
        <f>_xlfn.CONFIDENCE.NORM(0.05,BI101,7)</f>
        <v>177.2191877787082</v>
      </c>
      <c r="BJ103" s="37" t="e">
        <f>_xlfn.CONFIDENCE.NORM(0.05,BJ101,7)</f>
        <v>#VALUE!</v>
      </c>
      <c r="BK103" s="37"/>
      <c r="BL103" s="37"/>
      <c r="BM103" s="37"/>
      <c r="BN103" s="37"/>
      <c r="BO103" s="37"/>
      <c r="BP103" s="37"/>
      <c r="BQ103" s="37"/>
      <c r="BR103" s="37">
        <f>_xlfn.CONFIDENCE.NORM(0.05,BR101,7)</f>
        <v>25.007013007961657</v>
      </c>
      <c r="BS103" s="37">
        <f>_xlfn.CONFIDENCE.NORM(0.05,BS101,7)</f>
        <v>144.79497610922289</v>
      </c>
      <c r="BT103" s="37">
        <f>_xlfn.CONFIDENCE.NORM(0.05,BT101,7)</f>
        <v>144.79497610922289</v>
      </c>
      <c r="BU103" s="37">
        <f>_xlfn.CONFIDENCE.NORM(0.05,BU101,7)</f>
        <v>144.79497610922289</v>
      </c>
      <c r="BV103" s="37">
        <f>_xlfn.CONFIDENCE.NORM(0.05,BV101,7)</f>
        <v>36.198744027305722</v>
      </c>
      <c r="BW103" s="37"/>
      <c r="BX103" s="37"/>
      <c r="BY103" s="37"/>
      <c r="BZ103" s="37"/>
      <c r="CA103" s="37"/>
      <c r="CB103" s="37"/>
      <c r="CC103" s="37"/>
      <c r="CD103" s="37">
        <f>_xlfn.CONFIDENCE.NORM(0.05,CD101,7)</f>
        <v>6.4345583750613002</v>
      </c>
      <c r="CE103" s="37">
        <f>_xlfn.CONFIDENCE.NORM(0.05,CE101,7)</f>
        <v>67.034903055989844</v>
      </c>
      <c r="CF103" s="37">
        <f>_xlfn.CONFIDENCE.NORM(0.05,CF101,7)</f>
        <v>67.034903055989844</v>
      </c>
      <c r="CG103" s="37">
        <f>_xlfn.CONFIDENCE.NORM(0.05,CG101,7)</f>
        <v>99.04734156445538</v>
      </c>
      <c r="CH103" s="37" t="e">
        <f>_xlfn.CONFIDENCE.NORM(0.05,CH101,7)</f>
        <v>#VALUE!</v>
      </c>
      <c r="CI103" s="37"/>
      <c r="CJ103" s="37"/>
      <c r="CK103" s="37"/>
      <c r="CL103" s="37"/>
      <c r="CM103" s="37"/>
      <c r="CN103" s="37"/>
      <c r="CO103" s="37"/>
      <c r="CP103" s="37">
        <f>_xlfn.CONFIDENCE.NORM(0.05,CP101,7)</f>
        <v>16.759176973908048</v>
      </c>
      <c r="CQ103" s="37">
        <f>_xlfn.CONFIDENCE.NORM(0.05,CQ101,7)</f>
        <v>120.09351751634908</v>
      </c>
      <c r="CR103" s="37">
        <f>_xlfn.CONFIDENCE.NORM(0.05,CR101,7)</f>
        <v>120.09351751634908</v>
      </c>
      <c r="CS103" s="37">
        <f>_xlfn.CONFIDENCE.NORM(0.05,CS101,7)</f>
        <v>120.09351751634908</v>
      </c>
      <c r="CT103" s="37" t="e">
        <f>_xlfn.CONFIDENCE.NORM(0.05,CT101,7)</f>
        <v>#VALUE!</v>
      </c>
      <c r="CU103" s="37"/>
      <c r="CV103" s="37"/>
      <c r="CW103" s="37"/>
      <c r="CX103" s="37"/>
      <c r="CY103" s="37"/>
      <c r="CZ103" s="37"/>
      <c r="DA103" s="37"/>
      <c r="DB103" s="37">
        <f>_xlfn.CONFIDENCE.NORM(0.05,DB101,7)</f>
        <v>9.7773462220069902</v>
      </c>
      <c r="DC103" s="37">
        <f>_xlfn.CONFIDENCE.NORM(0.05,DC101,7)</f>
        <v>116.46087455152744</v>
      </c>
      <c r="DD103" s="37">
        <f>_xlfn.CONFIDENCE.NORM(0.05,DD101,7)</f>
        <v>116.46087455152744</v>
      </c>
      <c r="DE103" s="37">
        <f>_xlfn.CONFIDENCE.NORM(0.05,DE101,7)</f>
        <v>130.03262873287488</v>
      </c>
      <c r="DF103" s="37" t="e">
        <f>_xlfn.CONFIDENCE.NORM(0.05,DF101,7)</f>
        <v>#VALUE!</v>
      </c>
      <c r="DG103" s="37"/>
      <c r="DH103" s="37"/>
      <c r="DI103" s="37"/>
      <c r="DJ103" s="37"/>
      <c r="DK103" s="37"/>
      <c r="DL103" s="37"/>
      <c r="DM103" s="37"/>
      <c r="DN103" s="37">
        <f>_xlfn.CONFIDENCE.NORM(0.05,DN101,7)</f>
        <v>13.257379581191453</v>
      </c>
      <c r="DO103" s="37">
        <f>_xlfn.CONFIDENCE.NORM(0.05,DO101,7)</f>
        <v>78.133937907029875</v>
      </c>
      <c r="DP103" s="37">
        <f>_xlfn.CONFIDENCE.NORM(0.05,DP101,7)</f>
        <v>78.133937907029875</v>
      </c>
      <c r="DQ103" s="37">
        <f>_xlfn.CONFIDENCE.NORM(0.05,DQ101,7)</f>
        <v>76.06902544228241</v>
      </c>
      <c r="DR103" s="37">
        <f>_xlfn.CONFIDENCE.NORM(0.05,DR101,7)</f>
        <v>19.017256360570602</v>
      </c>
      <c r="DS103" s="37"/>
      <c r="DT103" s="37"/>
      <c r="DU103" s="37"/>
      <c r="DV103" s="37"/>
      <c r="DW103" s="37"/>
      <c r="DX103" s="37"/>
      <c r="DY103" s="37"/>
      <c r="DZ103" s="37">
        <f>_xlfn.CONFIDENCE.NORM(0.05,DZ101,7)</f>
        <v>107.60922892348965</v>
      </c>
      <c r="EA103" s="37">
        <f>_xlfn.CONFIDENCE.NORM(0.05,EA101,7)</f>
        <v>1363.4909071964282</v>
      </c>
      <c r="EB103" s="37">
        <f>_xlfn.CONFIDENCE.NORM(0.05,EB101,7)</f>
        <v>1363.4909071964282</v>
      </c>
      <c r="EC103" s="37">
        <f>_xlfn.CONFIDENCE.NORM(0.05,EC101,7)</f>
        <v>1363.4909071964282</v>
      </c>
      <c r="ED103" s="37">
        <f>_xlfn.CONFIDENCE.NORM(0.05,ED101,7)</f>
        <v>340.87272679910706</v>
      </c>
      <c r="EE103" s="37"/>
      <c r="EF103" s="37"/>
      <c r="EG103" s="37"/>
      <c r="EH103" s="37"/>
      <c r="EI103" s="37"/>
      <c r="EJ103" s="37"/>
      <c r="EK103" s="37"/>
      <c r="EL103" s="37">
        <f>_xlfn.CONFIDENCE.NORM(0.05,EL101,7)</f>
        <v>41.164100210042484</v>
      </c>
      <c r="EM103" s="37">
        <f>_xlfn.CONFIDENCE.NORM(0.05,EM101,7)</f>
        <v>418.02188884319054</v>
      </c>
      <c r="EN103" s="37">
        <f>_xlfn.CONFIDENCE.NORM(0.05,EN101,7)</f>
        <v>418.02188884319054</v>
      </c>
      <c r="EO103" s="37">
        <f>_xlfn.CONFIDENCE.NORM(0.05,EO101,7)</f>
        <v>434.54447511705121</v>
      </c>
      <c r="EP103" s="37">
        <f>_xlfn.CONFIDENCE.NORM(0.05,EP101,7)</f>
        <v>108.6361187792628</v>
      </c>
      <c r="EQ103" s="37"/>
      <c r="ER103" s="37"/>
      <c r="ES103" s="37"/>
      <c r="ET103" s="37"/>
      <c r="EU103" s="37"/>
      <c r="EV103" s="37"/>
      <c r="EW103" s="37"/>
      <c r="EX103" s="37"/>
      <c r="EY103" s="37"/>
      <c r="EZ103" s="37"/>
      <c r="FA103" s="37"/>
      <c r="FB103" s="37"/>
      <c r="FC103" s="37"/>
      <c r="FD103" s="37"/>
      <c r="FE103" s="37"/>
      <c r="FF103" s="37">
        <f>_xlfn.CONFIDENCE.NORM(0.05,FF101,7)</f>
        <v>364.25689231335792</v>
      </c>
      <c r="FG103" s="37">
        <f>_xlfn.CONFIDENCE.NORM(0.05,FG101,7)</f>
        <v>3542.5860488762396</v>
      </c>
      <c r="FH103" s="37">
        <f>_xlfn.CONFIDENCE.NORM(0.05,FH101,7)</f>
        <v>3542.5860488762396</v>
      </c>
      <c r="FI103" s="37">
        <f>_xlfn.CONFIDENCE.NORM(0.05,FI101,7)</f>
        <v>3542.5860488762396</v>
      </c>
      <c r="FJ103" s="37">
        <f>_xlfn.CONFIDENCE.NORM(0.05,FJ101,7)</f>
        <v>885.6465122190599</v>
      </c>
      <c r="FK103" s="37"/>
      <c r="FL103" s="37"/>
      <c r="FM103" s="37"/>
      <c r="FN103" s="37"/>
      <c r="FO103" s="37"/>
      <c r="FP103" s="37"/>
      <c r="FQ103" s="37"/>
      <c r="FR103" s="37">
        <f>_xlfn.CONFIDENCE.NORM(0.05,FR101,7)</f>
        <v>281.86925839091361</v>
      </c>
      <c r="FS103" s="37">
        <f>_xlfn.CONFIDENCE.NORM(0.05,FS101,7)</f>
        <v>2738.6994582288016</v>
      </c>
      <c r="FT103" s="37">
        <f>_xlfn.CONFIDENCE.NORM(0.05,FT101,7)</f>
        <v>2738.6994582288016</v>
      </c>
      <c r="FU103" s="37">
        <f>_xlfn.CONFIDENCE.NORM(0.05,FU101,7)</f>
        <v>2738.6994582288016</v>
      </c>
      <c r="FV103" s="37">
        <f>_xlfn.CONFIDENCE.NORM(0.05,FV101,7)</f>
        <v>684.67486455720041</v>
      </c>
      <c r="FW103" s="37"/>
      <c r="FX103" s="37"/>
      <c r="FY103" s="37"/>
      <c r="FZ103" s="37"/>
      <c r="GA103" s="37"/>
      <c r="GB103" s="37"/>
      <c r="GC103" s="37"/>
      <c r="GD103" s="37"/>
      <c r="GE103" s="37"/>
      <c r="GF103" s="37"/>
      <c r="GG103" s="37"/>
      <c r="GH103" s="37"/>
      <c r="GI103" s="37"/>
      <c r="GJ103" s="37"/>
      <c r="GK103" s="37"/>
      <c r="GL103" s="37"/>
      <c r="GM103" s="37"/>
      <c r="GN103" s="37"/>
      <c r="GO103" s="37"/>
      <c r="GP103" s="37"/>
      <c r="GQ103" s="37"/>
      <c r="GR103" s="37"/>
      <c r="GS103" s="37"/>
      <c r="GT103" s="37"/>
      <c r="GU103" s="37">
        <f>_xlfn.CONFIDENCE.NORM(0.05,GU101,7)</f>
        <v>61.015327735954742</v>
      </c>
      <c r="GV103" s="37">
        <f>_xlfn.CONFIDENCE.NORM(0.05,GV101,7)</f>
        <v>560.31386440353606</v>
      </c>
      <c r="GW103" s="37">
        <f>_xlfn.CONFIDENCE.NORM(0.05,GW101,7)</f>
        <v>560.31386440353606</v>
      </c>
      <c r="GX103" s="37">
        <f>_xlfn.CONFIDENCE.NORM(0.05,GX101,7)</f>
        <v>560.31386440353606</v>
      </c>
      <c r="GY103" s="37">
        <f>_xlfn.CONFIDENCE.NORM(0.05,GY101,7)</f>
        <v>140.07846610088401</v>
      </c>
      <c r="GZ103" s="37"/>
      <c r="HA103" s="37"/>
      <c r="HB103" s="37"/>
      <c r="HC103" s="37"/>
      <c r="HD103" s="37"/>
      <c r="HE103" s="37"/>
      <c r="HF103" s="37"/>
      <c r="HG103" s="37">
        <f>_xlfn.CONFIDENCE.NORM(0.05,HG101,7)</f>
        <v>249.00722866534443</v>
      </c>
      <c r="HH103" s="39">
        <f>_xlfn.CONFIDENCE.NORM(0.05,HH101,7)</f>
        <v>2376.5256087053367</v>
      </c>
      <c r="HI103" s="39">
        <f>_xlfn.CONFIDENCE.NORM(0.05,HI101,7)</f>
        <v>2376.5256087053367</v>
      </c>
      <c r="HJ103" s="39">
        <f>_xlfn.CONFIDENCE.NORM(0.05,HJ101,7)</f>
        <v>2376.5256087053367</v>
      </c>
      <c r="HK103" s="39">
        <f>_xlfn.CONFIDENCE.NORM(0.05,HK101,7)</f>
        <v>594.13140217633418</v>
      </c>
      <c r="HL103" s="37"/>
      <c r="HM103" s="37"/>
      <c r="HN103" s="37"/>
      <c r="HO103" s="37"/>
      <c r="HP103" s="37"/>
      <c r="HQ103" s="37"/>
      <c r="HR103" s="37"/>
      <c r="HS103" s="37">
        <f>_xlfn.CONFIDENCE.NORM(0.05,HS101,7)</f>
        <v>270.52538395872102</v>
      </c>
      <c r="HT103" s="37">
        <f>_xlfn.CONFIDENCE.NORM(0.05,HT101,7)</f>
        <v>3315.0217040975713</v>
      </c>
      <c r="HU103" s="37">
        <f>_xlfn.CONFIDENCE.NORM(0.05,HU101,7)</f>
        <v>2020.0369356017484</v>
      </c>
      <c r="HV103" s="37">
        <f>_xlfn.CONFIDENCE.NORM(0.05,HV101,7)</f>
        <v>2020.0369356017484</v>
      </c>
      <c r="HW103" s="37" t="e">
        <f>_xlfn.CONFIDENCE.NORM(0.05,HW101,7)</f>
        <v>#VALUE!</v>
      </c>
      <c r="HX103" s="37"/>
      <c r="HY103" s="37"/>
      <c r="HZ103" s="37"/>
      <c r="IA103" s="37"/>
      <c r="IB103" s="37"/>
      <c r="IC103" s="37"/>
      <c r="ID103" s="37"/>
      <c r="IE103" s="37">
        <f>_xlfn.CONFIDENCE.NORM(0.05,IE101,7)</f>
        <v>175.6961024429697</v>
      </c>
      <c r="IF103" s="37">
        <f>_xlfn.CONFIDENCE.NORM(0.05,IF101,7)</f>
        <v>1954.977151798427</v>
      </c>
      <c r="IG103" s="37">
        <f>_xlfn.CONFIDENCE.NORM(0.05,IG101,7)</f>
        <v>1954.977151798427</v>
      </c>
      <c r="IH103" s="37">
        <f>_xlfn.CONFIDENCE.NORM(0.05,IH101,7)</f>
        <v>1954.977151798427</v>
      </c>
      <c r="II103" s="37">
        <f>_xlfn.CONFIDENCE.NORM(0.05,II101,7)</f>
        <v>488.74428794960676</v>
      </c>
      <c r="IJ103" s="37"/>
      <c r="IK103" s="37"/>
      <c r="IL103" s="37"/>
      <c r="IM103" s="37"/>
      <c r="IN103" s="37"/>
      <c r="IO103" s="37"/>
      <c r="IP103" s="37"/>
      <c r="IQ103" s="37">
        <f>_xlfn.CONFIDENCE.NORM(0.05,IQ101,7)</f>
        <v>254.71874822173118</v>
      </c>
      <c r="IR103" s="37">
        <f>_xlfn.CONFIDENCE.NORM(0.05,IR101,7)</f>
        <v>2659.4633998841659</v>
      </c>
      <c r="IS103" s="37">
        <f>_xlfn.CONFIDENCE.NORM(0.05,IS101,7)</f>
        <v>2659.4633998841659</v>
      </c>
      <c r="IT103" s="37">
        <f>_xlfn.CONFIDENCE.NORM(0.05,IT101,7)</f>
        <v>2659.4633998841659</v>
      </c>
      <c r="IU103" s="37">
        <f>_xlfn.CONFIDENCE.NORM(0.05,IU101,7)</f>
        <v>664.86584997104148</v>
      </c>
      <c r="IV103" s="37"/>
      <c r="IW103" s="37"/>
      <c r="IX103" s="37"/>
      <c r="IY103" s="37"/>
      <c r="IZ103" s="37"/>
      <c r="JA103" s="37"/>
      <c r="JB103" s="37"/>
      <c r="JC103" s="37">
        <f>_xlfn.CONFIDENCE.NORM(0.05,JC101,7)</f>
        <v>50.558895205898125</v>
      </c>
      <c r="JD103" s="37">
        <f>_xlfn.CONFIDENCE.NORM(0.05,JD101,7)</f>
        <v>566.04965022855743</v>
      </c>
      <c r="JE103" s="37">
        <f>_xlfn.CONFIDENCE.NORM(0.05,JE101,7)</f>
        <v>566.04965022855743</v>
      </c>
      <c r="JF103" s="37">
        <f>_xlfn.CONFIDENCE.NORM(0.05,JF101,7)</f>
        <v>580.99375723805838</v>
      </c>
      <c r="JG103" s="37">
        <f>_xlfn.CONFIDENCE.NORM(0.05,JG101,7)</f>
        <v>145.24843930951459</v>
      </c>
      <c r="JH103" s="37"/>
      <c r="JI103" s="37"/>
      <c r="JJ103" s="37"/>
      <c r="JK103" s="37"/>
      <c r="JL103" s="37"/>
      <c r="JM103" s="37"/>
      <c r="JN103" s="37"/>
      <c r="JO103" s="37">
        <f>_xlfn.CONFIDENCE.NORM(0.05,JO101,7)</f>
        <v>309.66929934638301</v>
      </c>
      <c r="JP103" s="37">
        <f>_xlfn.CONFIDENCE.NORM(0.05,JP101,7)</f>
        <v>3335.2362005192367</v>
      </c>
      <c r="JQ103" s="37">
        <f>_xlfn.CONFIDENCE.NORM(0.05,JQ101,7)</f>
        <v>3335.2362005192367</v>
      </c>
      <c r="JR103" s="37">
        <f>_xlfn.CONFIDENCE.NORM(0.05,JR101,7)</f>
        <v>3335.2362005192367</v>
      </c>
      <c r="JS103" s="37">
        <f>_xlfn.CONFIDENCE.NORM(0.05,JS101,7)</f>
        <v>833.80905012980918</v>
      </c>
      <c r="JT103" s="37"/>
      <c r="JU103" s="37"/>
      <c r="JV103" s="37"/>
      <c r="JW103" s="37"/>
    </row>
    <row r="104" spans="1:283" x14ac:dyDescent="0.2">
      <c r="A104" s="2"/>
      <c r="B104" s="2"/>
      <c r="C104" s="2"/>
      <c r="D104" s="6"/>
      <c r="E104" s="2"/>
      <c r="F104" s="2"/>
      <c r="G104" s="3"/>
      <c r="H104" s="4"/>
      <c r="I104" s="4"/>
      <c r="J104" s="4"/>
      <c r="L104" s="4"/>
      <c r="M104" s="4"/>
      <c r="N104" s="4"/>
      <c r="O104" s="4"/>
      <c r="P104" s="4"/>
      <c r="R104" s="4"/>
      <c r="S104" s="4"/>
      <c r="T104" s="4"/>
      <c r="U104" s="4"/>
      <c r="V104" s="4"/>
      <c r="W104" s="4"/>
      <c r="X104" s="4"/>
      <c r="Z104" s="4"/>
      <c r="AA104" s="4"/>
      <c r="AB104" s="4"/>
      <c r="AC104" s="4"/>
      <c r="AD104" s="4"/>
      <c r="AE104" s="4"/>
      <c r="AF104" s="4"/>
      <c r="AH104" s="4"/>
      <c r="AI104" s="4"/>
      <c r="AJ104" s="4"/>
      <c r="AK104" s="4"/>
      <c r="AL104" s="4"/>
      <c r="AM104" s="4"/>
      <c r="AN104" s="4"/>
      <c r="AP104" s="4"/>
      <c r="AQ104" s="4"/>
      <c r="AR104" s="4"/>
      <c r="AS104" s="4"/>
      <c r="AT104" s="4"/>
      <c r="AU104" s="4"/>
      <c r="AV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15"/>
      <c r="HI104" s="15"/>
      <c r="HJ104" s="15"/>
      <c r="HK104" s="15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</row>
    <row r="105" spans="1:283" s="45" customFormat="1" x14ac:dyDescent="0.2">
      <c r="A105" s="42"/>
      <c r="B105" s="42"/>
      <c r="C105" s="42" t="s">
        <v>117</v>
      </c>
      <c r="D105" s="42" t="s">
        <v>15</v>
      </c>
      <c r="E105" s="42" t="s">
        <v>97</v>
      </c>
      <c r="F105" s="42" t="s">
        <v>51</v>
      </c>
      <c r="G105" s="43">
        <v>42564.630555555603</v>
      </c>
      <c r="H105" s="44">
        <v>4.2685166666666703</v>
      </c>
      <c r="I105" s="44">
        <v>29981.589203227399</v>
      </c>
      <c r="J105" s="44">
        <v>1.3834771919453899E-2</v>
      </c>
      <c r="K105" s="45">
        <f>(J105/J$12)*100</f>
        <v>2.0134299501226196E-3</v>
      </c>
      <c r="L105" s="44">
        <v>4.91658333333333</v>
      </c>
      <c r="M105" s="44">
        <v>2167118.4301252202</v>
      </c>
      <c r="N105" s="44">
        <v>5.9903666666666702</v>
      </c>
      <c r="O105" s="44">
        <v>460020.60935423902</v>
      </c>
      <c r="P105" s="44">
        <v>0.186759225379594</v>
      </c>
      <c r="Q105" s="45">
        <f>(P105/P$12)*100</f>
        <v>23.023968100838513</v>
      </c>
      <c r="R105" s="44"/>
      <c r="S105" s="44" t="s">
        <v>51</v>
      </c>
      <c r="T105" s="44">
        <v>8.1767000000000003</v>
      </c>
      <c r="U105" s="44">
        <v>2463174.7557275002</v>
      </c>
      <c r="V105" s="44">
        <v>8.2332833333333308</v>
      </c>
      <c r="W105" s="44">
        <v>690837.26295667503</v>
      </c>
      <c r="X105" s="44">
        <v>0.28046619970844699</v>
      </c>
      <c r="Y105" s="45">
        <f>(X105/X$12)*100</f>
        <v>28.04388955314807</v>
      </c>
      <c r="Z105" s="44"/>
      <c r="AA105" s="44" t="s">
        <v>51</v>
      </c>
      <c r="AB105" s="44">
        <v>8.1767000000000003</v>
      </c>
      <c r="AC105" s="44">
        <v>2463174.7557275002</v>
      </c>
      <c r="AD105" s="44">
        <v>9.6745000000000001</v>
      </c>
      <c r="AE105" s="44">
        <v>766352.77241215599</v>
      </c>
      <c r="AF105" s="44">
        <v>0.31112399582294797</v>
      </c>
      <c r="AG105" s="45">
        <f>(AF105/AF$12)*100</f>
        <v>30.911557170342281</v>
      </c>
      <c r="AH105" s="44"/>
      <c r="AI105" s="44" t="s">
        <v>51</v>
      </c>
      <c r="AJ105" s="44">
        <v>8.1767000000000003</v>
      </c>
      <c r="AK105" s="44">
        <v>2463174.7557275002</v>
      </c>
      <c r="AL105" s="44">
        <v>11.36295</v>
      </c>
      <c r="AM105" s="44">
        <v>3082371.93774598</v>
      </c>
      <c r="AN105" s="44">
        <v>0.99787618125773903</v>
      </c>
      <c r="AO105" s="45">
        <f>(AN105/AN$12)*100</f>
        <v>100.31487864781732</v>
      </c>
      <c r="AP105" s="44"/>
      <c r="AQ105" s="44" t="s">
        <v>51</v>
      </c>
      <c r="AR105" s="44">
        <v>11.36295</v>
      </c>
      <c r="AS105" s="44">
        <v>3088932.2699945699</v>
      </c>
      <c r="AT105" s="44">
        <v>9.8857833333333307</v>
      </c>
      <c r="AU105" s="44">
        <v>527433.49456060003</v>
      </c>
      <c r="AV105" s="44">
        <v>0.17074945271024899</v>
      </c>
      <c r="AW105" s="45">
        <f>(AV105/AV$12)*100</f>
        <v>17.37820106153077</v>
      </c>
      <c r="AX105" s="44"/>
      <c r="AY105" s="44"/>
      <c r="AZ105" s="44" t="s">
        <v>51</v>
      </c>
      <c r="BA105" s="44">
        <v>11.36295</v>
      </c>
      <c r="BB105" s="44">
        <v>3088932.2699945699</v>
      </c>
      <c r="BC105" s="44">
        <v>4.9356499999999999</v>
      </c>
      <c r="BD105" s="44">
        <v>47620.684890386401</v>
      </c>
      <c r="BE105" s="44">
        <v>2.1974195885378901E-2</v>
      </c>
      <c r="BF105" s="44">
        <v>27.920191976406102</v>
      </c>
      <c r="BG105" s="44">
        <f>(BF105/Q105)*100</f>
        <v>121.2657690200208</v>
      </c>
      <c r="BH105" s="44">
        <f>IF(BF105&lt;BL$34,"LOW",IF(BF105&gt;BL$35,"HIGH",BG105))</f>
        <v>121.2657690200208</v>
      </c>
      <c r="BI105" s="44" t="str">
        <f>IF(BH105&lt;184.86,"&lt;LOQ",IF(BH105&lt;58.1085,"&lt;MDL",BH105))</f>
        <v>&lt;LOQ</v>
      </c>
      <c r="BJ105" s="44" t="str">
        <f>IF(BI105="&lt;MDL","&lt;MDL",IF(BI105="&lt;LOQ","&lt;LOQ",(BI105*0.25)))</f>
        <v>&lt;LOQ</v>
      </c>
      <c r="BK105" s="44"/>
      <c r="BL105" s="44" t="s">
        <v>51</v>
      </c>
      <c r="BM105" s="44">
        <v>4.91658333333333</v>
      </c>
      <c r="BN105" s="44">
        <v>2167118.4301252202</v>
      </c>
      <c r="BO105" s="44">
        <v>5.6154999999999999</v>
      </c>
      <c r="BP105" s="44">
        <v>20241.314665416401</v>
      </c>
      <c r="BQ105" s="44">
        <v>9.3401977409452702E-3</v>
      </c>
      <c r="BR105" s="44">
        <v>16.4438972281894</v>
      </c>
      <c r="BS105" s="44">
        <f>(BR105/Q105)*100</f>
        <v>71.420778365265932</v>
      </c>
      <c r="BT105" s="44">
        <f>IF(BR105&lt;BX$34,"LOW",IF(BR105&gt;BX$35,"HIGH",BS105))</f>
        <v>71.420778365265932</v>
      </c>
      <c r="BU105" s="44">
        <f>IF(BT105&lt;16.03,"&lt;LOQ",IF(BT105&lt;5.038,"&lt;MDL",BT105))</f>
        <v>71.420778365265932</v>
      </c>
      <c r="BV105" s="44">
        <f>IF(BU105="&lt;MDL","&lt;MDL",IF(BU105="&lt;LOQ","&lt;LOQ",(BU105*0.25)))</f>
        <v>17.855194591316483</v>
      </c>
      <c r="BW105" s="44"/>
      <c r="BX105" s="44" t="s">
        <v>51</v>
      </c>
      <c r="BY105" s="44">
        <v>4.91658333333333</v>
      </c>
      <c r="BZ105" s="44">
        <v>2167118.4301252202</v>
      </c>
      <c r="CA105" s="44">
        <v>5.7171666666666701</v>
      </c>
      <c r="CB105" s="44">
        <v>13689.580343326401</v>
      </c>
      <c r="CC105" s="44">
        <v>6.3169507273007804E-3</v>
      </c>
      <c r="CD105" s="44">
        <v>12.7130264124613</v>
      </c>
      <c r="CE105" s="44">
        <f>(CD105/Q105)*100</f>
        <v>55.216487257026316</v>
      </c>
      <c r="CF105" s="44">
        <f t="shared" si="12"/>
        <v>55.216487257026316</v>
      </c>
      <c r="CG105" s="44" t="str">
        <f>IF(CF105&lt;265.875,"&lt;LOQ",IF(CF105&lt;83.56,"&lt;MDL",CF105))</f>
        <v>&lt;LOQ</v>
      </c>
      <c r="CH105" s="44" t="str">
        <f>IF(CG105="&lt;MDL","&lt;MDL",IF(CG105="&lt;LOQ","&lt;LOQ",(CG105*0.25)))</f>
        <v>&lt;LOQ</v>
      </c>
      <c r="CI105" s="44"/>
      <c r="CJ105" s="44" t="s">
        <v>51</v>
      </c>
      <c r="CK105" s="44">
        <v>4.91658333333333</v>
      </c>
      <c r="CL105" s="44">
        <v>2167118.4301252202</v>
      </c>
      <c r="CM105" s="44">
        <v>6.5240833333333299</v>
      </c>
      <c r="CN105" s="44">
        <v>7283.8085000001902</v>
      </c>
      <c r="CO105" s="44">
        <v>5.4038791083067996E-3</v>
      </c>
      <c r="CP105" s="44">
        <v>3.93899093653885</v>
      </c>
      <c r="CQ105" s="44">
        <f>(CP105/Q105)*100</f>
        <v>17.108219223059969</v>
      </c>
      <c r="CR105" s="44">
        <f t="shared" ref="CR105:CR118" si="41">IF(CP105&lt;CV$34,"LOW",IF(CP105&gt;CV$35,"HIGH",CQ105))</f>
        <v>17.108219223059969</v>
      </c>
      <c r="CS105" s="44">
        <f>IF(CR105&lt;11.93,"&lt;LOQ",IF(CR105&lt;3.75,"&lt;MDL",CR105))</f>
        <v>17.108219223059969</v>
      </c>
      <c r="CT105" s="44">
        <f>IF(CS105="&lt;MDL","&lt;MDL",IF(CS105="&lt;LOQ","&lt;LOQ",(CS105*0.25)))</f>
        <v>4.2770548057649922</v>
      </c>
      <c r="CU105" s="44"/>
      <c r="CV105" s="44" t="s">
        <v>51</v>
      </c>
      <c r="CW105" s="44">
        <v>6.6702166666666702</v>
      </c>
      <c r="CX105" s="44">
        <v>1347885.1680459599</v>
      </c>
      <c r="CY105" s="44">
        <v>6.7019833333333301</v>
      </c>
      <c r="CZ105" s="44">
        <v>23751.9658740093</v>
      </c>
      <c r="DA105" s="44">
        <v>1.7621653859759199E-2</v>
      </c>
      <c r="DB105" s="44">
        <v>19.607679538450999</v>
      </c>
      <c r="DC105" s="44">
        <f>(DB105/Q105)*100</f>
        <v>85.162033983781043</v>
      </c>
      <c r="DD105" s="44">
        <f>IF(DB105&lt;DH$34,"LOW",IF(DB105&gt;DH$35,"HIGH",DC105))</f>
        <v>85.162033983781043</v>
      </c>
      <c r="DE105" s="44" t="str">
        <f>IF(DD105&lt;125.128,"&lt;LOQ",IF(DD105&lt;7.897,"&lt;MDL",DD105))</f>
        <v>&lt;LOQ</v>
      </c>
      <c r="DF105" s="44" t="str">
        <f>IF(DE105="&lt;MDL","&lt;MDL",IF(DE105="&lt;LOQ","&lt;LOQ",(DE105*0.25)))</f>
        <v>&lt;LOQ</v>
      </c>
      <c r="DG105" s="44"/>
      <c r="DH105" s="44" t="s">
        <v>51</v>
      </c>
      <c r="DI105" s="44">
        <v>6.6702166666666702</v>
      </c>
      <c r="DJ105" s="44">
        <v>1347885.1680459599</v>
      </c>
      <c r="DK105" s="44">
        <v>7.22298333333333</v>
      </c>
      <c r="DL105" s="44">
        <v>28567.493640778499</v>
      </c>
      <c r="DM105" s="44">
        <v>2.1194308178487501E-2</v>
      </c>
      <c r="DN105" s="44">
        <v>19.255049113226001</v>
      </c>
      <c r="DO105" s="44">
        <f>(DN105/Y105)*100</f>
        <v>68.660408452737343</v>
      </c>
      <c r="DP105" s="44">
        <f>IF(DN105&lt;DT$34,"LOW",IF(DN105&gt;DT$35,"HIGH",DO105))</f>
        <v>68.660408452737343</v>
      </c>
      <c r="DQ105" s="44">
        <f>IF(DP105&lt;59.59,"&lt;LOQ",IF(DP105&lt;18.73,"&lt;MDL",DP105))</f>
        <v>68.660408452737343</v>
      </c>
      <c r="DR105" s="44">
        <f>IF(DQ105="&lt;MDL","&lt;MDL",IF(DQ105="&lt;LOQ","&lt;LOQ",(DQ105*0.25)))</f>
        <v>17.165102113184336</v>
      </c>
      <c r="DS105" s="44"/>
      <c r="DT105" s="44" t="s">
        <v>51</v>
      </c>
      <c r="DU105" s="44">
        <v>6.6702166666666702</v>
      </c>
      <c r="DV105" s="44">
        <v>1347885.1680459599</v>
      </c>
      <c r="DW105" s="44">
        <v>8.19933333333333</v>
      </c>
      <c r="DX105" s="44">
        <v>248947.88621986099</v>
      </c>
      <c r="DY105" s="44">
        <v>0.10106789444841199</v>
      </c>
      <c r="DZ105" s="44">
        <v>114.922537039866</v>
      </c>
      <c r="EA105" s="44">
        <f>(DZ105/Y105)*100</f>
        <v>409.79528471636468</v>
      </c>
      <c r="EB105" s="44">
        <f>IF(DZ105&lt;EF$34,"LOW",IF(DZ105&gt;EF$35,"HIGH",EA105))</f>
        <v>409.79528471636468</v>
      </c>
      <c r="EC105" s="44">
        <f>IF(EB105&lt;16.09,"&lt;LOQ",IF(EB105&lt;5.06,"&lt;MDL",EB105))</f>
        <v>409.79528471636468</v>
      </c>
      <c r="ED105" s="44">
        <f>IF(EC105="&lt;MDL","&lt;MDL",IF(EC105="&lt;LOQ","&lt;LOQ",(EC105*0.25)))</f>
        <v>102.44882117909117</v>
      </c>
      <c r="EE105" s="44"/>
      <c r="EF105" s="44" t="s">
        <v>51</v>
      </c>
      <c r="EG105" s="44">
        <v>8.1767000000000003</v>
      </c>
      <c r="EH105" s="44">
        <v>2463174.7557275002</v>
      </c>
      <c r="EI105" s="44">
        <v>8.2521500000000003</v>
      </c>
      <c r="EJ105" s="44">
        <v>40459.104892262701</v>
      </c>
      <c r="EK105" s="44">
        <v>1.6425592539946701E-2</v>
      </c>
      <c r="EL105" s="44">
        <v>22.155942941745199</v>
      </c>
      <c r="EM105" s="44">
        <f>(EL105/Y105)*100</f>
        <v>79.004529310229302</v>
      </c>
      <c r="EN105" s="44">
        <f>IF(EL105&lt;ER$34,"LOW",IF(EL105&gt;ER$35,"HIGH",EM105))</f>
        <v>79.004529310229302</v>
      </c>
      <c r="EO105" s="44">
        <f>IF(EN105&lt;56.77,"&lt;LOQ",IF(EN105&lt;17.84,"&lt;MDL",EN105))</f>
        <v>79.004529310229302</v>
      </c>
      <c r="EP105" s="44">
        <f>IF(EO105="&lt;MDL","&lt;MDL",IF(EO105="&lt;LOQ","&lt;LOQ",(EO105*0.25)))</f>
        <v>19.751132327557325</v>
      </c>
      <c r="EQ105" s="44"/>
      <c r="ER105" s="44" t="s">
        <v>51</v>
      </c>
      <c r="ES105" s="44">
        <v>8.1767000000000003</v>
      </c>
      <c r="ET105" s="44">
        <v>2463174.7557275002</v>
      </c>
      <c r="EU105" s="44">
        <v>8.7501666666666704</v>
      </c>
      <c r="EV105" s="44">
        <v>4245.0730606204497</v>
      </c>
      <c r="EW105" s="44">
        <v>1.72341530001052E-3</v>
      </c>
      <c r="EX105" s="44">
        <v>851.82699018129597</v>
      </c>
      <c r="EY105" s="44">
        <v>851.82699018129597</v>
      </c>
      <c r="EZ105" s="44" t="s">
        <v>51</v>
      </c>
      <c r="FA105" s="44">
        <v>8.1767000000000003</v>
      </c>
      <c r="FB105" s="44">
        <v>2463174.7557275002</v>
      </c>
      <c r="FC105" s="44">
        <v>9.4368166666666706</v>
      </c>
      <c r="FD105" s="44">
        <v>430873.42968762101</v>
      </c>
      <c r="FE105" s="44">
        <v>0.13948943907675199</v>
      </c>
      <c r="FF105" s="44">
        <v>174.096633342774</v>
      </c>
      <c r="FG105" s="44">
        <f>(FF105/AG105)*100</f>
        <v>563.20887486641698</v>
      </c>
      <c r="FH105" s="44">
        <f>IF(FF105&lt;FL$34,"LOW",IF(FF105&gt;FL$35,"HIGH",FG105))</f>
        <v>563.20887486641698</v>
      </c>
      <c r="FI105" s="44">
        <f>IF(FH105&lt;12.39,"&lt;LOQ",IF(FH105&lt;3.9,"&lt;MDL",FH105))</f>
        <v>563.20887486641698</v>
      </c>
      <c r="FJ105" s="44">
        <f>IF(FI105="&lt;MDL","&lt;MDL",IF(FI105="&lt;LOQ","&lt;LOQ",(FI105*0.25)))</f>
        <v>140.80221871660424</v>
      </c>
      <c r="FK105" s="44"/>
      <c r="FL105" s="44" t="s">
        <v>51</v>
      </c>
      <c r="FM105" s="44">
        <v>11.36295</v>
      </c>
      <c r="FN105" s="44">
        <v>3088932.2699945699</v>
      </c>
      <c r="FO105" s="44">
        <v>9.6971333333333298</v>
      </c>
      <c r="FP105" s="44">
        <v>376353.41862589202</v>
      </c>
      <c r="FQ105" s="44">
        <v>0.12183932366589401</v>
      </c>
      <c r="FR105" s="44">
        <v>145.60209809187799</v>
      </c>
      <c r="FS105" s="44">
        <f>(FR105/Y105)*100</f>
        <v>519.19366540057354</v>
      </c>
      <c r="FT105" s="44">
        <f>IF(FR105&lt;FX$34,"LOW",IF(FR105&gt;FX$35,"HIGH",FS105))</f>
        <v>519.19366540057354</v>
      </c>
      <c r="FU105" s="44">
        <f>IF(FT105&lt;17.42,"&lt;LOQ",IF(FT105&lt;5.48,"&lt;MDL",FT105))</f>
        <v>519.19366540057354</v>
      </c>
      <c r="FV105" s="44">
        <f>IF(FU105="&lt;MDL","&lt;MDL",IF(FU105="&lt;LOQ","&lt;LOQ",(FU105*0.25)))</f>
        <v>129.79841635014338</v>
      </c>
      <c r="FW105" s="44"/>
      <c r="FX105" s="44" t="s">
        <v>51</v>
      </c>
      <c r="FY105" s="44">
        <v>11.36295</v>
      </c>
      <c r="FZ105" s="44">
        <v>3088932.2699945699</v>
      </c>
      <c r="GA105" s="44">
        <v>9.8857833333333307</v>
      </c>
      <c r="GB105" s="44">
        <v>5153.8874176596901</v>
      </c>
      <c r="GC105" s="44">
        <v>2.0923758680441201E-3</v>
      </c>
      <c r="GD105" s="44">
        <v>10852.710060048301</v>
      </c>
      <c r="GE105" s="44">
        <v>10852.710060048301</v>
      </c>
      <c r="GF105" s="44"/>
      <c r="GG105" s="44" t="s">
        <v>51</v>
      </c>
      <c r="GH105" s="44">
        <v>8.1767000000000003</v>
      </c>
      <c r="GI105" s="44">
        <v>2463174.7557275002</v>
      </c>
      <c r="GJ105" s="44" t="s">
        <v>51</v>
      </c>
      <c r="GK105" s="44" t="s">
        <v>51</v>
      </c>
      <c r="GL105" s="44" t="s">
        <v>51</v>
      </c>
      <c r="GM105" s="44" t="s">
        <v>51</v>
      </c>
      <c r="GN105" s="44" t="s">
        <v>51</v>
      </c>
      <c r="GO105" s="44" t="s">
        <v>51</v>
      </c>
      <c r="GP105" s="44">
        <v>8.1767000000000003</v>
      </c>
      <c r="GQ105" s="44">
        <v>2463174.7557275002</v>
      </c>
      <c r="GR105" s="44">
        <v>11.349600000000001</v>
      </c>
      <c r="GS105" s="44">
        <v>83209.924007734793</v>
      </c>
      <c r="GT105" s="44">
        <v>2.6938086281795101E-2</v>
      </c>
      <c r="GU105" s="44">
        <v>31.584490839935</v>
      </c>
      <c r="GV105" s="44">
        <f>(GU105/AG105)*100</f>
        <v>102.17696464103841</v>
      </c>
      <c r="GW105" s="44">
        <f>IF(GU105&lt;HA$34,"LOW",IF(GU105&gt;HA$35,"HIGH",GV105))</f>
        <v>102.17696464103841</v>
      </c>
      <c r="GX105" s="44">
        <f>IF(GW105&lt;13.381,"&lt;LOQ",IF(GW105&lt;4.21,"&lt;MDL",GW105))</f>
        <v>102.17696464103841</v>
      </c>
      <c r="GY105" s="44">
        <f>IF(GX105="&lt;MDL","&lt;MDL",IF(GX105="&lt;LOQ","&lt;LOQ",(GX105*0.25)))</f>
        <v>25.544241160259602</v>
      </c>
      <c r="GZ105" s="44"/>
      <c r="HA105" s="44" t="s">
        <v>51</v>
      </c>
      <c r="HB105" s="44">
        <v>11.36295</v>
      </c>
      <c r="HC105" s="44">
        <v>3088932.2699945699</v>
      </c>
      <c r="HD105" s="44">
        <v>11.403033333333299</v>
      </c>
      <c r="HE105" s="44">
        <v>322546.16272532201</v>
      </c>
      <c r="HF105" s="44">
        <v>0.10441995308815499</v>
      </c>
      <c r="HG105" s="44">
        <v>125.546567124319</v>
      </c>
      <c r="HH105" s="46">
        <v>20.722194376254471</v>
      </c>
      <c r="HI105" s="46">
        <f>IF(HG105&lt;HM$34,"LOW",IF(HG105&gt;HM$35,"HIGH",HH105))</f>
        <v>20.722194376254471</v>
      </c>
      <c r="HJ105" s="46">
        <f>IF(HI105&lt;19.57,"&lt;LOQ",IF(HI105&lt;6.15,"&lt;MDL",HI105))</f>
        <v>20.722194376254471</v>
      </c>
      <c r="HK105" s="46">
        <f>IF(HJ105="&lt;MDL","&lt;MDL",IF(HJ105="&lt;LOQ","&lt;LOQ",(HJ105*0.25)))</f>
        <v>5.1805485940636178</v>
      </c>
      <c r="HL105" s="44"/>
      <c r="HM105" s="44" t="s">
        <v>51</v>
      </c>
      <c r="HN105" s="44">
        <v>11.36295</v>
      </c>
      <c r="HO105" s="44">
        <v>3088932.2699945699</v>
      </c>
      <c r="HP105" s="44">
        <v>13.2201166666667</v>
      </c>
      <c r="HQ105" s="44">
        <v>587811.78569608799</v>
      </c>
      <c r="HR105" s="44">
        <v>0.190283264830129</v>
      </c>
      <c r="HS105" s="44">
        <v>136.30720010341801</v>
      </c>
      <c r="HT105" s="44">
        <f>(HS105/AW105)*100</f>
        <v>784.35736599431016</v>
      </c>
      <c r="HU105" s="44">
        <f>IF(HS105&lt;HY$34,"LOW",IF(HS105&gt;HY$35,"HIGH",HT105))</f>
        <v>784.35736599431016</v>
      </c>
      <c r="HV105" s="44">
        <f>IF(HU105&lt;26.06,"&lt;LOQ",IF(HU105&lt;8.19,"&lt;MDL",HU105))</f>
        <v>784.35736599431016</v>
      </c>
      <c r="HW105" s="44">
        <f>IF(HV105="&lt;MDL","&lt;MDL",IF(HV105="&lt;LOQ","&lt;LOQ",(HV105*0.25)))</f>
        <v>196.08934149857754</v>
      </c>
      <c r="HX105" s="44"/>
      <c r="HY105" s="44" t="s">
        <v>51</v>
      </c>
      <c r="HZ105" s="44">
        <v>13.9148833333333</v>
      </c>
      <c r="IA105" s="44">
        <v>3089140.74088882</v>
      </c>
      <c r="IB105" s="44">
        <v>13.8113333333333</v>
      </c>
      <c r="IC105" s="44">
        <v>160806.76450233601</v>
      </c>
      <c r="ID105" s="44">
        <v>5.2055499567840197E-2</v>
      </c>
      <c r="IE105" s="44">
        <v>87.716971798486796</v>
      </c>
      <c r="IF105" s="44">
        <f>(IE105/AW105)*100</f>
        <v>504.75288833354188</v>
      </c>
      <c r="IG105" s="44">
        <f>IF(IE105&lt;IK$34,"LOW",IF(IE105&gt;IK$35,"HIGH",IF105))</f>
        <v>504.75288833354188</v>
      </c>
      <c r="IH105" s="44">
        <f>IF(IG105&lt;18.87,"&lt;LOQ",IF(IG105&lt;5.93,"&lt;MDL",IG105))</f>
        <v>504.75288833354188</v>
      </c>
      <c r="II105" s="44">
        <f>IF(IH105="&lt;MDL","&lt;MDL",IF(IH105="&lt;LOQ","&lt;LOQ",(IH105*0.25)))</f>
        <v>126.18822208338547</v>
      </c>
      <c r="IJ105" s="44"/>
      <c r="IK105" s="44" t="s">
        <v>51</v>
      </c>
      <c r="IL105" s="44">
        <v>13.9148833333333</v>
      </c>
      <c r="IM105" s="44">
        <v>3089140.74088882</v>
      </c>
      <c r="IN105" s="44">
        <v>15.6284166666667</v>
      </c>
      <c r="IO105" s="44">
        <v>300454.62381624401</v>
      </c>
      <c r="IP105" s="44">
        <v>9.7261552327264994E-2</v>
      </c>
      <c r="IQ105" s="44">
        <v>126.750119940082</v>
      </c>
      <c r="IR105" s="44">
        <f>(IQ105/AW105)*100</f>
        <v>729.36271994609513</v>
      </c>
      <c r="IS105" s="44">
        <f>IF(IQ105&lt;IW$34,"LOW",IF(IQ105&gt;IW$35,"HIGH",IR105))</f>
        <v>729.36271994609513</v>
      </c>
      <c r="IT105" s="44">
        <f>IF(IS105&lt;22.673,"&lt;LOQ",IF(IS105&lt;7.126,"&lt;MDL",IS105))</f>
        <v>729.36271994609513</v>
      </c>
      <c r="IU105" s="44">
        <f>IF(IT105="&lt;MDL","&lt;MDL",IF(IT105="&lt;LOQ","&lt;LOQ",(IT105*0.25)))</f>
        <v>182.34067998652378</v>
      </c>
      <c r="IV105" s="44"/>
      <c r="IW105" s="44" t="s">
        <v>51</v>
      </c>
      <c r="IX105" s="44">
        <v>13.9148833333333</v>
      </c>
      <c r="IY105" s="44">
        <v>3089140.74088882</v>
      </c>
      <c r="IZ105" s="44">
        <v>15.678516666666701</v>
      </c>
      <c r="JA105" s="44">
        <v>79702.976225256396</v>
      </c>
      <c r="JB105" s="44">
        <v>2.58010181181722E-2</v>
      </c>
      <c r="JC105" s="44">
        <v>37.220811132233699</v>
      </c>
      <c r="JD105" s="44">
        <f>(JC105/AW105)*100</f>
        <v>214.18103634804578</v>
      </c>
      <c r="JE105" s="44">
        <f>IF(JC105&lt;JI$34,"LOW",IF(JC105&gt;JI$35,"HIGH",JD105))</f>
        <v>214.18103634804578</v>
      </c>
      <c r="JF105" s="44">
        <f>IF(JE105&lt;201.126,"&lt;LOQ",IF(JE105&lt;63.21,"&lt;MDL",JE105))</f>
        <v>214.18103634804578</v>
      </c>
      <c r="JG105" s="44">
        <f>IF(JF105="&lt;MDL","&lt;MDL",IF(JF105="&lt;LOQ","&lt;LOQ",(JF105*0.25)))</f>
        <v>53.545259087011445</v>
      </c>
      <c r="JH105" s="44"/>
      <c r="JI105" s="44" t="s">
        <v>51</v>
      </c>
      <c r="JJ105" s="44">
        <v>13.9148833333333</v>
      </c>
      <c r="JK105" s="44">
        <v>3089140.74088882</v>
      </c>
      <c r="JL105" s="44">
        <v>16.039249999999999</v>
      </c>
      <c r="JM105" s="44">
        <v>354494.72245791898</v>
      </c>
      <c r="JN105" s="44">
        <v>0.114755121955344</v>
      </c>
      <c r="JO105" s="44">
        <v>163.77929060092899</v>
      </c>
      <c r="JP105" s="44">
        <f>(JO105/AW105)*100</f>
        <v>942.44099271862365</v>
      </c>
      <c r="JQ105" s="44">
        <f>IF(JO105&lt;JU$34,"LOW",IF(JO105&gt;JU$35,"HIGH",JP105))</f>
        <v>942.44099271862365</v>
      </c>
      <c r="JR105" s="44">
        <f>IF(JQ105&lt;25.511,"&lt;LOQ",IF(JQ105&lt;8.018,"&lt;MDL",JQ105))</f>
        <v>942.44099271862365</v>
      </c>
      <c r="JS105" s="44">
        <f>IF(JR105="&lt;MDL","&lt;MDL",IF(JR105="&lt;LOQ","&lt;LOQ",(JR105*0.25)))</f>
        <v>235.61024817965591</v>
      </c>
      <c r="JT105" s="44"/>
      <c r="JU105" s="44" t="s">
        <v>51</v>
      </c>
      <c r="JV105" s="44">
        <v>13.9148833333333</v>
      </c>
      <c r="JW105" s="44">
        <v>3089140.74088882</v>
      </c>
    </row>
    <row r="106" spans="1:283" s="45" customFormat="1" x14ac:dyDescent="0.2">
      <c r="A106" s="42"/>
      <c r="B106" s="42"/>
      <c r="C106" s="42" t="s">
        <v>81</v>
      </c>
      <c r="D106" s="42" t="s">
        <v>152</v>
      </c>
      <c r="E106" s="42" t="s">
        <v>97</v>
      </c>
      <c r="F106" s="42" t="s">
        <v>51</v>
      </c>
      <c r="G106" s="43">
        <v>42564.988194444399</v>
      </c>
      <c r="H106" s="44">
        <v>4.2684333333333297</v>
      </c>
      <c r="I106" s="44">
        <v>37908.448932827399</v>
      </c>
      <c r="J106" s="44">
        <v>1.2511160876494299E-2</v>
      </c>
      <c r="K106" s="45">
        <f>(J106/J$12)*100</f>
        <v>1.8207995163342255E-3</v>
      </c>
      <c r="L106" s="44">
        <v>4.9228666666666703</v>
      </c>
      <c r="M106" s="44">
        <v>3029970.5444639302</v>
      </c>
      <c r="N106" s="44">
        <v>5.9966499999999998</v>
      </c>
      <c r="O106" s="44">
        <v>656323.85979393497</v>
      </c>
      <c r="P106" s="44">
        <v>0.18895962995930801</v>
      </c>
      <c r="Q106" s="45">
        <f>(P106/P$12)*100</f>
        <v>23.295237403596129</v>
      </c>
      <c r="R106" s="44"/>
      <c r="S106" s="44" t="s">
        <v>51</v>
      </c>
      <c r="T106" s="44">
        <v>8.1879500000000007</v>
      </c>
      <c r="U106" s="44">
        <v>3473354.9167897501</v>
      </c>
      <c r="V106" s="44">
        <v>8.2445333333333295</v>
      </c>
      <c r="W106" s="44">
        <v>1018549.13963626</v>
      </c>
      <c r="X106" s="44">
        <v>0.29324649050770202</v>
      </c>
      <c r="Y106" s="45">
        <f>(X106/X$12)*100</f>
        <v>29.321794213331721</v>
      </c>
      <c r="Z106" s="44"/>
      <c r="AA106" s="44" t="s">
        <v>51</v>
      </c>
      <c r="AB106" s="44">
        <v>8.1879500000000007</v>
      </c>
      <c r="AC106" s="44">
        <v>3473354.9167897501</v>
      </c>
      <c r="AD106" s="44">
        <v>9.6895166666666697</v>
      </c>
      <c r="AE106" s="44">
        <v>1072725.8984955</v>
      </c>
      <c r="AF106" s="44">
        <v>0.30884430880071601</v>
      </c>
      <c r="AG106" s="45">
        <f>(AF106/AF$12)*100</f>
        <v>30.685060093085941</v>
      </c>
      <c r="AH106" s="44"/>
      <c r="AI106" s="44" t="s">
        <v>51</v>
      </c>
      <c r="AJ106" s="44">
        <v>8.1879500000000007</v>
      </c>
      <c r="AK106" s="44">
        <v>3473354.9167897501</v>
      </c>
      <c r="AL106" s="44">
        <v>11.379583333333301</v>
      </c>
      <c r="AM106" s="44">
        <v>4052419.01003592</v>
      </c>
      <c r="AN106" s="44">
        <v>0.99741058287463502</v>
      </c>
      <c r="AO106" s="45">
        <f>(AN106/AN$12)*100</f>
        <v>100.26807279537095</v>
      </c>
      <c r="AP106" s="44"/>
      <c r="AQ106" s="44" t="s">
        <v>51</v>
      </c>
      <c r="AR106" s="44">
        <v>11.379583333333301</v>
      </c>
      <c r="AS106" s="44">
        <v>4062939.6555593498</v>
      </c>
      <c r="AT106" s="44">
        <v>9.8970333333333294</v>
      </c>
      <c r="AU106" s="44">
        <v>721927.52551574004</v>
      </c>
      <c r="AV106" s="44">
        <v>0.177686007353794</v>
      </c>
      <c r="AW106" s="45">
        <f>(AV106/AV$12)*100</f>
        <v>18.084176040404508</v>
      </c>
      <c r="AX106" s="44"/>
      <c r="AY106" s="44"/>
      <c r="AZ106" s="44" t="s">
        <v>51</v>
      </c>
      <c r="BA106" s="44">
        <v>11.379583333333301</v>
      </c>
      <c r="BB106" s="44">
        <v>4062939.6555593498</v>
      </c>
      <c r="BC106" s="44">
        <v>4.9419333333333304</v>
      </c>
      <c r="BD106" s="44">
        <v>71477.242493279002</v>
      </c>
      <c r="BE106" s="44">
        <v>2.3590078333888601E-2</v>
      </c>
      <c r="BF106" s="44">
        <v>30.0526320406412</v>
      </c>
      <c r="BG106" s="44">
        <f>(BF106/Q106)*100</f>
        <v>129.0076229744794</v>
      </c>
      <c r="BH106" s="44">
        <f>IF(BF106&lt;BL$34,"LOW",IF(BF106&gt;BL$35,"HIGH",BG106))</f>
        <v>129.0076229744794</v>
      </c>
      <c r="BI106" s="44" t="str">
        <f>IF(BH106&lt;184.86,"&lt;LOQ",IF(BH106&lt;58.1085,"&lt;MDL",BH106))</f>
        <v>&lt;LOQ</v>
      </c>
      <c r="BJ106" s="44" t="str">
        <f>IF(BI106="&lt;MDL","&lt;MDL",IF(BI106="&lt;LOQ","&lt;LOQ",(BI106*0.25)))</f>
        <v>&lt;LOQ</v>
      </c>
      <c r="BK106" s="44"/>
      <c r="BL106" s="44" t="s">
        <v>51</v>
      </c>
      <c r="BM106" s="44">
        <v>4.9228666666666703</v>
      </c>
      <c r="BN106" s="44">
        <v>3029970.5444639302</v>
      </c>
      <c r="BO106" s="44">
        <v>5.6217833333333296</v>
      </c>
      <c r="BP106" s="44">
        <v>31675.116093140499</v>
      </c>
      <c r="BQ106" s="44">
        <v>1.04539353199371E-2</v>
      </c>
      <c r="BR106" s="44">
        <v>18.471842022381601</v>
      </c>
      <c r="BS106" s="44">
        <f>(BR106/Q106)*100</f>
        <v>79.294499997368845</v>
      </c>
      <c r="BT106" s="44">
        <f>IF(BR106&lt;BX$34,"LOW",IF(BR106&gt;BX$35,"HIGH",BS106))</f>
        <v>79.294499997368845</v>
      </c>
      <c r="BU106" s="44">
        <f>IF(BT106&lt;16.03,"&lt;LOQ",IF(BT106&lt;5.038,"&lt;MDL",BT106))</f>
        <v>79.294499997368845</v>
      </c>
      <c r="BV106" s="44">
        <f>IF(BU106="&lt;MDL","&lt;MDL",IF(BU106="&lt;LOQ","&lt;LOQ",(BU106*0.25)))</f>
        <v>19.823624999342211</v>
      </c>
      <c r="BW106" s="44"/>
      <c r="BX106" s="44" t="s">
        <v>51</v>
      </c>
      <c r="BY106" s="44">
        <v>4.9228666666666703</v>
      </c>
      <c r="BZ106" s="44">
        <v>3029970.5444639302</v>
      </c>
      <c r="CA106" s="44">
        <v>5.7234333333333298</v>
      </c>
      <c r="CB106" s="44">
        <v>16068.643112531599</v>
      </c>
      <c r="CC106" s="44">
        <v>5.3032340997145001E-3</v>
      </c>
      <c r="CD106" s="44">
        <v>10.5932646230427</v>
      </c>
      <c r="CE106" s="44">
        <f>(CD106/Q106)*100</f>
        <v>45.473950059025356</v>
      </c>
      <c r="CF106" s="44">
        <f t="shared" si="12"/>
        <v>45.473950059025356</v>
      </c>
      <c r="CG106" s="44" t="str">
        <f>IF(CF106&lt;265.875,"&lt;LOQ",IF(CF106&lt;83.56,"&lt;MDL",CF106))</f>
        <v>&lt;LOQ</v>
      </c>
      <c r="CH106" s="44" t="str">
        <f>IF(CG106="&lt;MDL","&lt;MDL",IF(CG106="&lt;LOQ","&lt;LOQ",(CG106*0.25)))</f>
        <v>&lt;LOQ</v>
      </c>
      <c r="CI106" s="44"/>
      <c r="CJ106" s="44" t="s">
        <v>51</v>
      </c>
      <c r="CK106" s="44">
        <v>4.9228666666666703</v>
      </c>
      <c r="CL106" s="44">
        <v>3029970.5444639302</v>
      </c>
      <c r="CM106" s="44">
        <v>6.5303666666666702</v>
      </c>
      <c r="CN106" s="44">
        <v>14328.340590208099</v>
      </c>
      <c r="CO106" s="44">
        <v>7.4320550617417496E-3</v>
      </c>
      <c r="CP106" s="44">
        <v>5.4675843692530499</v>
      </c>
      <c r="CQ106" s="44">
        <f>(CP106/Q106)*100</f>
        <v>23.470824849413248</v>
      </c>
      <c r="CR106" s="44">
        <f t="shared" si="41"/>
        <v>23.470824849413248</v>
      </c>
      <c r="CS106" s="44">
        <f>IF(CR106&lt;11.93,"&lt;LOQ",IF(CR106&lt;3.75,"&lt;MDL",CR106))</f>
        <v>23.470824849413248</v>
      </c>
      <c r="CT106" s="44">
        <f>IF(CS106="&lt;MDL","&lt;MDL",IF(CS106="&lt;LOQ","&lt;LOQ",(CS106*0.25)))</f>
        <v>5.8677062123533119</v>
      </c>
      <c r="CU106" s="44"/>
      <c r="CV106" s="44" t="s">
        <v>51</v>
      </c>
      <c r="CW106" s="44">
        <v>6.6764999999999999</v>
      </c>
      <c r="CX106" s="44">
        <v>1927910.98440143</v>
      </c>
      <c r="CY106" s="44">
        <v>6.7082666666666704</v>
      </c>
      <c r="CZ106" s="44">
        <v>24711.519289644901</v>
      </c>
      <c r="DA106" s="44">
        <v>1.28177698501559E-2</v>
      </c>
      <c r="DB106" s="44">
        <v>14.1708416139703</v>
      </c>
      <c r="DC106" s="44">
        <f>(DB106/Q106)*100</f>
        <v>60.831496878339266</v>
      </c>
      <c r="DD106" s="44">
        <f>IF(DB106&lt;DH$34,"LOW",IF(DB106&gt;DH$35,"HIGH",DC106))</f>
        <v>60.831496878339266</v>
      </c>
      <c r="DE106" s="44" t="str">
        <f>IF(DD106&lt;125.128,"&lt;LOQ",IF(DD106&lt;7.897,"&lt;MDL",DD106))</f>
        <v>&lt;LOQ</v>
      </c>
      <c r="DF106" s="44" t="str">
        <f>IF(DE106="&lt;MDL","&lt;MDL",IF(DE106="&lt;LOQ","&lt;LOQ",(DE106*0.25)))</f>
        <v>&lt;LOQ</v>
      </c>
      <c r="DG106" s="44"/>
      <c r="DH106" s="44" t="s">
        <v>51</v>
      </c>
      <c r="DI106" s="44">
        <v>6.6764999999999999</v>
      </c>
      <c r="DJ106" s="44">
        <v>1927910.98440143</v>
      </c>
      <c r="DK106" s="44">
        <v>7.2356333333333298</v>
      </c>
      <c r="DL106" s="44">
        <v>43407.958940496297</v>
      </c>
      <c r="DM106" s="44">
        <v>2.2515541065799501E-2</v>
      </c>
      <c r="DN106" s="44">
        <v>20.4689556370929</v>
      </c>
      <c r="DO106" s="44">
        <f>(DN106/Y106)*100</f>
        <v>69.807991585270372</v>
      </c>
      <c r="DP106" s="44">
        <f>IF(DN106&lt;DT$34,"LOW",IF(DN106&gt;DT$35,"HIGH",DO106))</f>
        <v>69.807991585270372</v>
      </c>
      <c r="DQ106" s="44">
        <f>IF(DP106&lt;59.59,"&lt;LOQ",IF(DP106&lt;18.73,"&lt;MDL",DP106))</f>
        <v>69.807991585270372</v>
      </c>
      <c r="DR106" s="44">
        <f>IF(DQ106="&lt;MDL","&lt;MDL",IF(DQ106="&lt;LOQ","&lt;LOQ",(DQ106*0.25)))</f>
        <v>17.451997896317593</v>
      </c>
      <c r="DS106" s="44"/>
      <c r="DT106" s="44" t="s">
        <v>51</v>
      </c>
      <c r="DU106" s="44">
        <v>6.6764999999999999</v>
      </c>
      <c r="DV106" s="44">
        <v>1927910.98440143</v>
      </c>
      <c r="DW106" s="44">
        <v>8.2105833333333305</v>
      </c>
      <c r="DX106" s="44">
        <v>355206.72021297301</v>
      </c>
      <c r="DY106" s="44">
        <v>0.10226617455531201</v>
      </c>
      <c r="DZ106" s="44">
        <v>116.29167426148901</v>
      </c>
      <c r="EA106" s="44">
        <f>(DZ106/Y106)*100</f>
        <v>396.60490560504223</v>
      </c>
      <c r="EB106" s="44">
        <f>IF(DZ106&lt;EF$34,"LOW",IF(DZ106&gt;EF$35,"HIGH",EA106))</f>
        <v>396.60490560504223</v>
      </c>
      <c r="EC106" s="44">
        <f>IF(EB106&lt;16.09,"&lt;LOQ",IF(EB106&lt;5.06,"&lt;MDL",EB106))</f>
        <v>396.60490560504223</v>
      </c>
      <c r="ED106" s="44">
        <f>IF(EC106="&lt;MDL","&lt;MDL",IF(EC106="&lt;LOQ","&lt;LOQ",(EC106*0.25)))</f>
        <v>99.151226401260558</v>
      </c>
      <c r="EE106" s="44"/>
      <c r="EF106" s="44" t="s">
        <v>51</v>
      </c>
      <c r="EG106" s="44">
        <v>8.1879500000000007</v>
      </c>
      <c r="EH106" s="44">
        <v>3473354.9167897501</v>
      </c>
      <c r="EI106" s="44">
        <v>8.2634000000000007</v>
      </c>
      <c r="EJ106" s="44">
        <v>60037.229073856499</v>
      </c>
      <c r="EK106" s="44">
        <v>1.72850833019235E-2</v>
      </c>
      <c r="EL106" s="44">
        <v>23.3455701858575</v>
      </c>
      <c r="EM106" s="44">
        <f>(EL106/Y106)*100</f>
        <v>79.618491337896998</v>
      </c>
      <c r="EN106" s="44">
        <f>IF(EL106&lt;ER$34,"LOW",IF(EL106&gt;ER$35,"HIGH",EM106))</f>
        <v>79.618491337896998</v>
      </c>
      <c r="EO106" s="44">
        <f>IF(EN106&lt;56.77,"&lt;LOQ",IF(EN106&lt;17.84,"&lt;MDL",EN106))</f>
        <v>79.618491337896998</v>
      </c>
      <c r="EP106" s="44">
        <f>IF(EO106="&lt;MDL","&lt;MDL",IF(EO106="&lt;LOQ","&lt;LOQ",(EO106*0.25)))</f>
        <v>19.90462283447425</v>
      </c>
      <c r="EQ106" s="44"/>
      <c r="ER106" s="44" t="s">
        <v>51</v>
      </c>
      <c r="ES106" s="44">
        <v>8.1879500000000007</v>
      </c>
      <c r="ET106" s="44">
        <v>3473354.9167897501</v>
      </c>
      <c r="EU106" s="44">
        <v>8.7727333333333295</v>
      </c>
      <c r="EV106" s="44">
        <v>6409.8985509659096</v>
      </c>
      <c r="EW106" s="44">
        <v>1.84544876769756E-3</v>
      </c>
      <c r="EX106" s="44">
        <v>588.49493208708805</v>
      </c>
      <c r="EY106" s="44">
        <v>588.49493208708805</v>
      </c>
      <c r="EZ106" s="44" t="s">
        <v>51</v>
      </c>
      <c r="FA106" s="44">
        <v>8.1879500000000007</v>
      </c>
      <c r="FB106" s="44">
        <v>3473354.9167897501</v>
      </c>
      <c r="FC106" s="44">
        <v>9.4480666666666693</v>
      </c>
      <c r="FD106" s="44">
        <v>604996.52269363799</v>
      </c>
      <c r="FE106" s="44">
        <v>0.148906105919101</v>
      </c>
      <c r="FF106" s="44">
        <v>185.832944945496</v>
      </c>
      <c r="FG106" s="44">
        <f>(FF106/AG106)*100</f>
        <v>605.61375595079414</v>
      </c>
      <c r="FH106" s="44">
        <f>IF(FF106&lt;FL$34,"LOW",IF(FF106&gt;FL$35,"HIGH",FG106))</f>
        <v>605.61375595079414</v>
      </c>
      <c r="FI106" s="44">
        <f>IF(FH106&lt;12.39,"&lt;LOQ",IF(FH106&lt;3.9,"&lt;MDL",FH106))</f>
        <v>605.61375595079414</v>
      </c>
      <c r="FJ106" s="44">
        <f>IF(FI106="&lt;MDL","&lt;MDL",IF(FI106="&lt;LOQ","&lt;LOQ",(FI106*0.25)))</f>
        <v>151.40343898769854</v>
      </c>
      <c r="FK106" s="44"/>
      <c r="FL106" s="44" t="s">
        <v>51</v>
      </c>
      <c r="FM106" s="44">
        <v>11.379583333333301</v>
      </c>
      <c r="FN106" s="44">
        <v>4062939.6555593498</v>
      </c>
      <c r="FO106" s="44">
        <v>9.7083833333333303</v>
      </c>
      <c r="FP106" s="44">
        <v>522285.51342735399</v>
      </c>
      <c r="FQ106" s="44">
        <v>0.12854867600918099</v>
      </c>
      <c r="FR106" s="44">
        <v>153.60430938802301</v>
      </c>
      <c r="FS106" s="44">
        <f>(FR106/Y106)*100</f>
        <v>523.85712917316573</v>
      </c>
      <c r="FT106" s="44">
        <f>IF(FR106&lt;FX$34,"LOW",IF(FR106&gt;FX$35,"HIGH",FS106))</f>
        <v>523.85712917316573</v>
      </c>
      <c r="FU106" s="44">
        <f>IF(FT106&lt;17.42,"&lt;LOQ",IF(FT106&lt;5.48,"&lt;MDL",FT106))</f>
        <v>523.85712917316573</v>
      </c>
      <c r="FV106" s="44">
        <f>IF(FU106="&lt;MDL","&lt;MDL",IF(FU106="&lt;LOQ","&lt;LOQ",(FU106*0.25)))</f>
        <v>130.96428229329143</v>
      </c>
      <c r="FW106" s="44"/>
      <c r="FX106" s="44" t="s">
        <v>51</v>
      </c>
      <c r="FY106" s="44">
        <v>11.379583333333301</v>
      </c>
      <c r="FZ106" s="44">
        <v>4062939.6555593498</v>
      </c>
      <c r="GA106" s="44">
        <v>10.0404</v>
      </c>
      <c r="GB106" s="44">
        <v>1283.1188525599</v>
      </c>
      <c r="GC106" s="44">
        <v>3.6941771955335497E-4</v>
      </c>
      <c r="GD106" s="44">
        <v>1840.03669637808</v>
      </c>
      <c r="GE106" s="44">
        <v>1840.03669637808</v>
      </c>
      <c r="GF106" s="44"/>
      <c r="GG106" s="44" t="s">
        <v>51</v>
      </c>
      <c r="GH106" s="44">
        <v>8.1879500000000007</v>
      </c>
      <c r="GI106" s="44">
        <v>3473354.9167897501</v>
      </c>
      <c r="GJ106" s="44" t="s">
        <v>51</v>
      </c>
      <c r="GK106" s="44" t="s">
        <v>51</v>
      </c>
      <c r="GL106" s="44" t="s">
        <v>51</v>
      </c>
      <c r="GM106" s="44" t="s">
        <v>51</v>
      </c>
      <c r="GN106" s="44" t="s">
        <v>51</v>
      </c>
      <c r="GO106" s="44" t="s">
        <v>51</v>
      </c>
      <c r="GP106" s="44">
        <v>8.1879500000000007</v>
      </c>
      <c r="GQ106" s="44">
        <v>3473354.9167897501</v>
      </c>
      <c r="GR106" s="44">
        <v>11.362883333333301</v>
      </c>
      <c r="GS106" s="44">
        <v>132825.04318512799</v>
      </c>
      <c r="GT106" s="44">
        <v>3.2691857237747299E-2</v>
      </c>
      <c r="GU106" s="44">
        <v>38.594080541999197</v>
      </c>
      <c r="GV106" s="44">
        <f>(GU106/AG106)*100</f>
        <v>125.77482470270718</v>
      </c>
      <c r="GW106" s="44">
        <f>IF(GU106&lt;HA$34,"LOW",IF(GU106&gt;HA$35,"HIGH",GV106))</f>
        <v>125.77482470270718</v>
      </c>
      <c r="GX106" s="44">
        <f>IF(GW106&lt;13.381,"&lt;LOQ",IF(GW106&lt;4.21,"&lt;MDL",GW106))</f>
        <v>125.77482470270718</v>
      </c>
      <c r="GY106" s="44">
        <f>IF(GX106="&lt;MDL","&lt;MDL",IF(GX106="&lt;LOQ","&lt;LOQ",(GX106*0.25)))</f>
        <v>31.443706175676795</v>
      </c>
      <c r="GZ106" s="44"/>
      <c r="HA106" s="44" t="s">
        <v>51</v>
      </c>
      <c r="HB106" s="44">
        <v>11.379583333333301</v>
      </c>
      <c r="HC106" s="44">
        <v>4062939.6555593498</v>
      </c>
      <c r="HD106" s="44">
        <v>11.4196666666667</v>
      </c>
      <c r="HE106" s="44">
        <v>434376.73640875501</v>
      </c>
      <c r="HF106" s="44">
        <v>0.10691193402648599</v>
      </c>
      <c r="HG106" s="44">
        <v>128.535319682877</v>
      </c>
      <c r="HH106" s="46">
        <v>20.722194376254471</v>
      </c>
      <c r="HI106" s="46">
        <f>IF(HG106&lt;HM$34,"LOW",IF(HG106&gt;HM$35,"HIGH",HH106))</f>
        <v>20.722194376254471</v>
      </c>
      <c r="HJ106" s="46">
        <f>IF(HI106&lt;19.57,"&lt;LOQ",IF(HI106&lt;6.15,"&lt;MDL",HI106))</f>
        <v>20.722194376254471</v>
      </c>
      <c r="HK106" s="46">
        <f>IF(HJ106="&lt;MDL","&lt;MDL",IF(HJ106="&lt;LOQ","&lt;LOQ",(HJ106*0.25)))</f>
        <v>5.1805485940636178</v>
      </c>
      <c r="HL106" s="44"/>
      <c r="HM106" s="44" t="s">
        <v>51</v>
      </c>
      <c r="HN106" s="44">
        <v>11.379583333333301</v>
      </c>
      <c r="HO106" s="44">
        <v>4062939.6555593498</v>
      </c>
      <c r="HP106" s="44">
        <v>13.2434166666667</v>
      </c>
      <c r="HQ106" s="44">
        <v>777113.48494252795</v>
      </c>
      <c r="HR106" s="44">
        <v>0.19256380101270301</v>
      </c>
      <c r="HS106" s="44">
        <v>137.94574439467499</v>
      </c>
      <c r="HT106" s="44">
        <f>(HS106/AW106)*100</f>
        <v>762.79806216479085</v>
      </c>
      <c r="HU106" s="44">
        <f>IF(HS106&lt;HY$34,"LOW",IF(HS106&gt;HY$35,"HIGH",HT106))</f>
        <v>762.79806216479085</v>
      </c>
      <c r="HV106" s="44">
        <f>IF(HU106&lt;26.06,"&lt;LOQ",IF(HU106&lt;8.19,"&lt;MDL",HU106))</f>
        <v>762.79806216479085</v>
      </c>
      <c r="HW106" s="44">
        <f>IF(HV106="&lt;MDL","&lt;MDL",IF(HV106="&lt;LOQ","&lt;LOQ",(HV106*0.25)))</f>
        <v>190.69951554119771</v>
      </c>
      <c r="HX106" s="44"/>
      <c r="HY106" s="44" t="s">
        <v>51</v>
      </c>
      <c r="HZ106" s="44">
        <v>13.934850000000001</v>
      </c>
      <c r="IA106" s="44">
        <v>4035615.62897933</v>
      </c>
      <c r="IB106" s="44">
        <v>13.83465</v>
      </c>
      <c r="IC106" s="44">
        <v>216564.455792197</v>
      </c>
      <c r="ID106" s="44">
        <v>5.3663300894433698E-2</v>
      </c>
      <c r="IE106" s="44">
        <v>90.414304140275306</v>
      </c>
      <c r="IF106" s="44">
        <f>(IE106/AW106)*100</f>
        <v>499.96363637617475</v>
      </c>
      <c r="IG106" s="44">
        <f>IF(IE106&lt;IK$34,"LOW",IF(IE106&gt;IK$35,"HIGH",IF106))</f>
        <v>499.96363637617475</v>
      </c>
      <c r="IH106" s="44">
        <f>IF(IG106&lt;18.87,"&lt;LOQ",IF(IG106&lt;5.93,"&lt;MDL",IG106))</f>
        <v>499.96363637617475</v>
      </c>
      <c r="II106" s="44">
        <f>IF(IH106="&lt;MDL","&lt;MDL",IF(IH106="&lt;LOQ","&lt;LOQ",(IH106*0.25)))</f>
        <v>124.99090909404369</v>
      </c>
      <c r="IJ106" s="44"/>
      <c r="IK106" s="44" t="s">
        <v>51</v>
      </c>
      <c r="IL106" s="44">
        <v>13.934850000000001</v>
      </c>
      <c r="IM106" s="44">
        <v>4035615.62897933</v>
      </c>
      <c r="IN106" s="44">
        <v>15.6550666666667</v>
      </c>
      <c r="IO106" s="44">
        <v>412121.26402062702</v>
      </c>
      <c r="IP106" s="44">
        <v>0.10212103973957</v>
      </c>
      <c r="IQ106" s="44">
        <v>133.07799939165099</v>
      </c>
      <c r="IR106" s="44">
        <f>(IQ106/AW106)*100</f>
        <v>735.88091099269286</v>
      </c>
      <c r="IS106" s="44">
        <f>IF(IQ106&lt;IW$34,"LOW",IF(IQ106&gt;IW$35,"HIGH",IR106))</f>
        <v>735.88091099269286</v>
      </c>
      <c r="IT106" s="44">
        <f>IF(IS106&lt;22.673,"&lt;LOQ",IF(IS106&lt;7.126,"&lt;MDL",IS106))</f>
        <v>735.88091099269286</v>
      </c>
      <c r="IU106" s="44">
        <f>IF(IT106="&lt;MDL","&lt;MDL",IF(IT106="&lt;LOQ","&lt;LOQ",(IT106*0.25)))</f>
        <v>183.97022774817322</v>
      </c>
      <c r="IV106" s="44"/>
      <c r="IW106" s="44" t="s">
        <v>51</v>
      </c>
      <c r="IX106" s="44">
        <v>13.934850000000001</v>
      </c>
      <c r="IY106" s="44">
        <v>4035615.62897933</v>
      </c>
      <c r="IZ106" s="44">
        <v>15.6984833333333</v>
      </c>
      <c r="JA106" s="44">
        <v>85624.427828786706</v>
      </c>
      <c r="JB106" s="44">
        <v>2.1217191056037799E-2</v>
      </c>
      <c r="JC106" s="44">
        <v>30.680675692032999</v>
      </c>
      <c r="JD106" s="44">
        <f>(JC106/AW106)*100</f>
        <v>169.65481658376254</v>
      </c>
      <c r="JE106" s="44">
        <f>IF(JC106&lt;JI$34,"LOW",IF(JC106&gt;JI$35,"HIGH",JD106))</f>
        <v>169.65481658376254</v>
      </c>
      <c r="JF106" s="44" t="str">
        <f>IF(JE106&lt;201.126,"&lt;LOQ",IF(JE106&lt;63.21,"&lt;MDL",JE106))</f>
        <v>&lt;LOQ</v>
      </c>
      <c r="JG106" s="44" t="str">
        <f>IF(JF106="&lt;MDL","&lt;MDL",IF(JF106="&lt;LOQ","&lt;LOQ",(JF106*0.25)))</f>
        <v>&lt;LOQ</v>
      </c>
      <c r="JH106" s="44"/>
      <c r="JI106" s="44" t="s">
        <v>51</v>
      </c>
      <c r="JJ106" s="44">
        <v>13.934850000000001</v>
      </c>
      <c r="JK106" s="44">
        <v>4035615.62897933</v>
      </c>
      <c r="JL106" s="44">
        <v>16.0759333333333</v>
      </c>
      <c r="JM106" s="44">
        <v>498473.56298041699</v>
      </c>
      <c r="JN106" s="44">
        <v>0.12351859265310899</v>
      </c>
      <c r="JO106" s="44">
        <v>176.321702398204</v>
      </c>
      <c r="JP106" s="44">
        <f>(JO106/AW106)*100</f>
        <v>975.00545230403566</v>
      </c>
      <c r="JQ106" s="44">
        <f>IF(JO106&lt;JU$34,"LOW",IF(JO106&gt;JU$35,"HIGH",JP106))</f>
        <v>975.00545230403566</v>
      </c>
      <c r="JR106" s="44">
        <f>IF(JQ106&lt;25.511,"&lt;LOQ",IF(JQ106&lt;8.018,"&lt;MDL",JQ106))</f>
        <v>975.00545230403566</v>
      </c>
      <c r="JS106" s="44">
        <f>IF(JR106="&lt;MDL","&lt;MDL",IF(JR106="&lt;LOQ","&lt;LOQ",(JR106*0.25)))</f>
        <v>243.75136307600891</v>
      </c>
      <c r="JT106" s="44"/>
      <c r="JU106" s="44" t="s">
        <v>51</v>
      </c>
      <c r="JV106" s="44">
        <v>13.934850000000001</v>
      </c>
      <c r="JW106" s="44">
        <v>4035615.62897933</v>
      </c>
    </row>
    <row r="107" spans="1:283" s="45" customFormat="1" x14ac:dyDescent="0.2">
      <c r="A107" s="42"/>
      <c r="B107" s="42"/>
      <c r="C107" s="42"/>
      <c r="D107" s="47" t="s">
        <v>168</v>
      </c>
      <c r="E107" s="42"/>
      <c r="F107" s="42"/>
      <c r="G107" s="43"/>
      <c r="H107" s="44"/>
      <c r="I107" s="44"/>
      <c r="J107" s="44"/>
      <c r="L107" s="44"/>
      <c r="M107" s="44"/>
      <c r="N107" s="44"/>
      <c r="O107" s="44"/>
      <c r="P107" s="44"/>
      <c r="R107" s="44"/>
      <c r="S107" s="44"/>
      <c r="T107" s="44"/>
      <c r="U107" s="44"/>
      <c r="V107" s="44"/>
      <c r="W107" s="44"/>
      <c r="X107" s="44"/>
      <c r="Z107" s="44"/>
      <c r="AA107" s="44"/>
      <c r="AB107" s="44"/>
      <c r="AC107" s="44"/>
      <c r="AD107" s="44"/>
      <c r="AE107" s="44"/>
      <c r="AF107" s="44"/>
      <c r="AH107" s="44"/>
      <c r="AI107" s="44"/>
      <c r="AJ107" s="44"/>
      <c r="AK107" s="44"/>
      <c r="AL107" s="44"/>
      <c r="AM107" s="44"/>
      <c r="AN107" s="44"/>
      <c r="AP107" s="44"/>
      <c r="AQ107" s="44"/>
      <c r="AR107" s="44"/>
      <c r="AS107" s="44"/>
      <c r="AT107" s="44"/>
      <c r="AU107" s="44"/>
      <c r="AV107" s="44"/>
      <c r="AX107" s="44"/>
      <c r="AY107" s="44"/>
      <c r="AZ107" s="44"/>
      <c r="BA107" s="44"/>
      <c r="BB107" s="44"/>
      <c r="BC107" s="44"/>
      <c r="BD107" s="44"/>
      <c r="BE107" s="44"/>
      <c r="BF107" s="44">
        <f>AVERAGE(BF105:BF106)</f>
        <v>28.986412008523651</v>
      </c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>
        <f>AVERAGE(BR105:BR106)</f>
        <v>17.4578696252855</v>
      </c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>
        <f>AVERAGE(CD105:CD106)</f>
        <v>11.653145517752</v>
      </c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>
        <f>AVERAGE(CP105:CP106)</f>
        <v>4.7032876528959502</v>
      </c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>
        <f>AVERAGE(DB105:DB106)</f>
        <v>16.889260576210649</v>
      </c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>
        <f>AVERAGE(DN105:DN106)</f>
        <v>19.862002375159449</v>
      </c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>
        <f>AVERAGE(DZ105:DZ106)</f>
        <v>115.60710565067751</v>
      </c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>
        <f>AVERAGE(EL105:EL106)</f>
        <v>22.75075656380135</v>
      </c>
      <c r="EM107" s="44"/>
      <c r="EN107" s="44"/>
      <c r="EO107" s="44"/>
      <c r="EP107" s="44"/>
      <c r="EQ107" s="44"/>
      <c r="ER107" s="44"/>
      <c r="ES107" s="44"/>
      <c r="ET107" s="44"/>
      <c r="EU107" s="44"/>
      <c r="EV107" s="44"/>
      <c r="EW107" s="44"/>
      <c r="EX107" s="44"/>
      <c r="EY107" s="44"/>
      <c r="EZ107" s="44"/>
      <c r="FA107" s="44"/>
      <c r="FB107" s="44"/>
      <c r="FC107" s="44"/>
      <c r="FD107" s="44"/>
      <c r="FE107" s="44"/>
      <c r="FF107" s="44">
        <f>AVERAGE(FF105:FF106)</f>
        <v>179.96478914413501</v>
      </c>
      <c r="FG107" s="44"/>
      <c r="FH107" s="44"/>
      <c r="FI107" s="44"/>
      <c r="FJ107" s="44"/>
      <c r="FK107" s="44"/>
      <c r="FL107" s="44"/>
      <c r="FM107" s="44"/>
      <c r="FN107" s="44"/>
      <c r="FO107" s="44"/>
      <c r="FP107" s="44"/>
      <c r="FQ107" s="44"/>
      <c r="FR107" s="44">
        <f>AVERAGE(FR105:FR106)</f>
        <v>149.60320373995052</v>
      </c>
      <c r="FS107" s="44"/>
      <c r="FT107" s="44"/>
      <c r="FU107" s="44"/>
      <c r="FV107" s="44"/>
      <c r="FW107" s="44"/>
      <c r="FX107" s="44"/>
      <c r="FY107" s="44"/>
      <c r="FZ107" s="44"/>
      <c r="GA107" s="44"/>
      <c r="GB107" s="44"/>
      <c r="GC107" s="44"/>
      <c r="GD107" s="44"/>
      <c r="GE107" s="44"/>
      <c r="GF107" s="44"/>
      <c r="GG107" s="44"/>
      <c r="GH107" s="44"/>
      <c r="GI107" s="44"/>
      <c r="GJ107" s="44"/>
      <c r="GK107" s="44"/>
      <c r="GL107" s="44"/>
      <c r="GM107" s="44"/>
      <c r="GN107" s="44"/>
      <c r="GO107" s="44"/>
      <c r="GP107" s="44"/>
      <c r="GQ107" s="44"/>
      <c r="GR107" s="44"/>
      <c r="GS107" s="44"/>
      <c r="GT107" s="44"/>
      <c r="GU107" s="44">
        <f>AVERAGE(GU105:GU106)</f>
        <v>35.089285690967102</v>
      </c>
      <c r="GV107" s="44"/>
      <c r="GW107" s="44"/>
      <c r="GX107" s="44"/>
      <c r="GY107" s="44"/>
      <c r="GZ107" s="44"/>
      <c r="HA107" s="44"/>
      <c r="HB107" s="44"/>
      <c r="HC107" s="44"/>
      <c r="HD107" s="44"/>
      <c r="HE107" s="44"/>
      <c r="HF107" s="44"/>
      <c r="HG107" s="44">
        <f>AVERAGE(HG105:HG106)</f>
        <v>127.04094340359799</v>
      </c>
      <c r="HH107" s="46"/>
      <c r="HI107" s="46"/>
      <c r="HJ107" s="46"/>
      <c r="HK107" s="46"/>
      <c r="HL107" s="44"/>
      <c r="HM107" s="44"/>
      <c r="HN107" s="44"/>
      <c r="HO107" s="44"/>
      <c r="HP107" s="44"/>
      <c r="HQ107" s="44"/>
      <c r="HR107" s="44"/>
      <c r="HS107" s="44">
        <f>AVERAGE(HS105:HS106)</f>
        <v>137.12647224904651</v>
      </c>
      <c r="HT107" s="44"/>
      <c r="HU107" s="44"/>
      <c r="HV107" s="44"/>
      <c r="HW107" s="44"/>
      <c r="HX107" s="44"/>
      <c r="HY107" s="44"/>
      <c r="HZ107" s="44"/>
      <c r="IA107" s="44"/>
      <c r="IB107" s="44"/>
      <c r="IC107" s="44"/>
      <c r="ID107" s="44"/>
      <c r="IE107" s="44">
        <f>AVERAGE(IE105:IE106)</f>
        <v>89.065637969381044</v>
      </c>
      <c r="IF107" s="44"/>
      <c r="IG107" s="44"/>
      <c r="IH107" s="44"/>
      <c r="II107" s="44"/>
      <c r="IJ107" s="44"/>
      <c r="IK107" s="44"/>
      <c r="IL107" s="44"/>
      <c r="IM107" s="44"/>
      <c r="IN107" s="44"/>
      <c r="IO107" s="44"/>
      <c r="IP107" s="44"/>
      <c r="IQ107" s="44">
        <f>AVERAGE(IQ105:IQ106)</f>
        <v>129.91405966586649</v>
      </c>
      <c r="IR107" s="44"/>
      <c r="IS107" s="44"/>
      <c r="IT107" s="44"/>
      <c r="IU107" s="44"/>
      <c r="IV107" s="44"/>
      <c r="IW107" s="44"/>
      <c r="IX107" s="44"/>
      <c r="IY107" s="44"/>
      <c r="IZ107" s="44"/>
      <c r="JA107" s="44"/>
      <c r="JB107" s="44"/>
      <c r="JC107" s="44">
        <f>AVERAGE(JC105:JC106)</f>
        <v>33.950743412133349</v>
      </c>
      <c r="JD107" s="44"/>
      <c r="JE107" s="44"/>
      <c r="JF107" s="44"/>
      <c r="JG107" s="44"/>
      <c r="JH107" s="44"/>
      <c r="JI107" s="44"/>
      <c r="JJ107" s="44"/>
      <c r="JK107" s="44"/>
      <c r="JL107" s="44"/>
      <c r="JM107" s="44"/>
      <c r="JN107" s="44"/>
      <c r="JO107" s="44">
        <f>AVERAGE(JO105:JO106)</f>
        <v>170.05049649956649</v>
      </c>
      <c r="JP107" s="44"/>
      <c r="JQ107" s="44"/>
      <c r="JR107" s="44"/>
      <c r="JS107" s="44"/>
      <c r="JT107" s="44"/>
      <c r="JU107" s="44"/>
      <c r="JV107" s="44"/>
      <c r="JW107" s="44"/>
    </row>
    <row r="108" spans="1:283" s="45" customFormat="1" x14ac:dyDescent="0.2">
      <c r="A108" s="42"/>
      <c r="B108" s="42"/>
      <c r="C108" s="42"/>
      <c r="D108" s="47" t="s">
        <v>170</v>
      </c>
      <c r="E108" s="42"/>
      <c r="F108" s="42"/>
      <c r="G108" s="43"/>
      <c r="H108" s="44"/>
      <c r="I108" s="44"/>
      <c r="J108" s="44"/>
      <c r="L108" s="44"/>
      <c r="M108" s="44"/>
      <c r="N108" s="44"/>
      <c r="O108" s="44"/>
      <c r="P108" s="44"/>
      <c r="R108" s="44"/>
      <c r="S108" s="44"/>
      <c r="T108" s="44"/>
      <c r="U108" s="44"/>
      <c r="V108" s="44"/>
      <c r="W108" s="44"/>
      <c r="X108" s="44"/>
      <c r="Z108" s="44"/>
      <c r="AA108" s="44"/>
      <c r="AB108" s="44"/>
      <c r="AC108" s="44"/>
      <c r="AD108" s="44"/>
      <c r="AE108" s="44"/>
      <c r="AF108" s="44"/>
      <c r="AH108" s="44"/>
      <c r="AI108" s="44"/>
      <c r="AJ108" s="44"/>
      <c r="AK108" s="44"/>
      <c r="AL108" s="44"/>
      <c r="AM108" s="44"/>
      <c r="AN108" s="44"/>
      <c r="AP108" s="44"/>
      <c r="AQ108" s="44"/>
      <c r="AR108" s="44"/>
      <c r="AS108" s="44"/>
      <c r="AT108" s="44"/>
      <c r="AU108" s="44"/>
      <c r="AV108" s="44"/>
      <c r="AX108" s="44"/>
      <c r="AY108" s="44"/>
      <c r="AZ108" s="44"/>
      <c r="BA108" s="44"/>
      <c r="BB108" s="44"/>
      <c r="BC108" s="44"/>
      <c r="BD108" s="44"/>
      <c r="BE108" s="44"/>
      <c r="BF108" s="44">
        <f>((_xlfn.STDEV.P(BF105:BF106))/BF107)*100</f>
        <v>3.678344293885079</v>
      </c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>
        <f>((_xlfn.STDEV.P(BR105:BR106))/BR107)*100</f>
        <v>5.8081107194631061</v>
      </c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>
        <f>((_xlfn.STDEV.P(CD105:CD106))/CD107)*100</f>
        <v>9.0952343562063493</v>
      </c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>
        <f>((_xlfn.STDEV.P(CP105:CP106))/CP107)*100</f>
        <v>16.250265192402168</v>
      </c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>
        <f>((_xlfn.STDEV.P(DB105:DB106))/DB107)*100</f>
        <v>16.095547522485301</v>
      </c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>
        <f>((_xlfn.STDEV.P(DN105:DN106))/DN107)*100</f>
        <v>3.0558513208745768</v>
      </c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>
        <f>((_xlfn.STDEV.P(DZ105:DZ106))/DZ107)*100</f>
        <v>0.59215098151494228</v>
      </c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>
        <f>((_xlfn.STDEV.P(EL105:EL106))/EL107)*100</f>
        <v>2.6144784257529121</v>
      </c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  <c r="FD108" s="44"/>
      <c r="FE108" s="44"/>
      <c r="FF108" s="44">
        <f>((_xlfn.STDEV.P(FF105:FF106))/FF107)*100</f>
        <v>3.2607244057398099</v>
      </c>
      <c r="FG108" s="44"/>
      <c r="FH108" s="44"/>
      <c r="FI108" s="44"/>
      <c r="FJ108" s="44"/>
      <c r="FK108" s="44"/>
      <c r="FL108" s="44"/>
      <c r="FM108" s="44"/>
      <c r="FN108" s="44"/>
      <c r="FO108" s="44"/>
      <c r="FP108" s="44"/>
      <c r="FQ108" s="44"/>
      <c r="FR108" s="44">
        <f>((_xlfn.STDEV.P(FR105:FR106))/FR107)*100</f>
        <v>2.6744785860518592</v>
      </c>
      <c r="FS108" s="44"/>
      <c r="FT108" s="44"/>
      <c r="FU108" s="44"/>
      <c r="FV108" s="44"/>
      <c r="FW108" s="44"/>
      <c r="FX108" s="44"/>
      <c r="FY108" s="44"/>
      <c r="FZ108" s="44"/>
      <c r="GA108" s="44"/>
      <c r="GB108" s="44"/>
      <c r="GC108" s="44"/>
      <c r="GD108" s="44"/>
      <c r="GE108" s="44"/>
      <c r="GF108" s="44"/>
      <c r="GG108" s="44"/>
      <c r="GH108" s="44"/>
      <c r="GI108" s="44"/>
      <c r="GJ108" s="44"/>
      <c r="GK108" s="44"/>
      <c r="GL108" s="44"/>
      <c r="GM108" s="44"/>
      <c r="GN108" s="44"/>
      <c r="GO108" s="44"/>
      <c r="GP108" s="44"/>
      <c r="GQ108" s="44"/>
      <c r="GR108" s="44"/>
      <c r="GS108" s="44"/>
      <c r="GT108" s="44"/>
      <c r="GU108" s="44">
        <f>((_xlfn.STDEV.P(GU105:GU106))/GU107)*100</f>
        <v>9.9882194294263567</v>
      </c>
      <c r="GV108" s="44"/>
      <c r="GW108" s="44"/>
      <c r="GX108" s="44"/>
      <c r="GY108" s="44"/>
      <c r="GZ108" s="44"/>
      <c r="HA108" s="44"/>
      <c r="HB108" s="44"/>
      <c r="HC108" s="44"/>
      <c r="HD108" s="44"/>
      <c r="HE108" s="44"/>
      <c r="HF108" s="44"/>
      <c r="HG108" s="44">
        <f>((_xlfn.STDEV.P(HG105:HG106))/HG107)*100</f>
        <v>1.1762950110748938</v>
      </c>
      <c r="HH108" s="46"/>
      <c r="HI108" s="46"/>
      <c r="HJ108" s="46"/>
      <c r="HK108" s="46"/>
      <c r="HL108" s="44"/>
      <c r="HM108" s="44"/>
      <c r="HN108" s="44"/>
      <c r="HO108" s="44"/>
      <c r="HP108" s="44"/>
      <c r="HQ108" s="44"/>
      <c r="HR108" s="44"/>
      <c r="HS108" s="44">
        <f>((_xlfn.STDEV.P(HS105:HS106))/HS107)*100</f>
        <v>0.59745731964907689</v>
      </c>
      <c r="HT108" s="44"/>
      <c r="HU108" s="44"/>
      <c r="HV108" s="44"/>
      <c r="HW108" s="44"/>
      <c r="HX108" s="44"/>
      <c r="HY108" s="44"/>
      <c r="HZ108" s="44"/>
      <c r="IA108" s="44"/>
      <c r="IB108" s="44"/>
      <c r="IC108" s="44"/>
      <c r="ID108" s="44"/>
      <c r="IE108" s="44">
        <f>((_xlfn.STDEV.P(IE105:IE106))/IE107)*100</f>
        <v>1.514238489323906</v>
      </c>
      <c r="IF108" s="44"/>
      <c r="IG108" s="44"/>
      <c r="IH108" s="44"/>
      <c r="II108" s="44"/>
      <c r="IJ108" s="44"/>
      <c r="IK108" s="44"/>
      <c r="IL108" s="44"/>
      <c r="IM108" s="44"/>
      <c r="IN108" s="44"/>
      <c r="IO108" s="44"/>
      <c r="IP108" s="44"/>
      <c r="IQ108" s="44">
        <f>((_xlfn.STDEV.P(IQ105:IQ106))/IQ107)*100</f>
        <v>2.4354097885340624</v>
      </c>
      <c r="IR108" s="44"/>
      <c r="IS108" s="44"/>
      <c r="IT108" s="44"/>
      <c r="IU108" s="44"/>
      <c r="IV108" s="44"/>
      <c r="IW108" s="44"/>
      <c r="IX108" s="44"/>
      <c r="IY108" s="44"/>
      <c r="IZ108" s="44"/>
      <c r="JA108" s="44"/>
      <c r="JB108" s="44"/>
      <c r="JC108" s="44">
        <f>((_xlfn.STDEV.P(JC105:JC106))/JC107)*100</f>
        <v>9.6318000475114491</v>
      </c>
      <c r="JD108" s="44"/>
      <c r="JE108" s="44"/>
      <c r="JF108" s="44"/>
      <c r="JG108" s="44"/>
      <c r="JH108" s="44"/>
      <c r="JI108" s="44"/>
      <c r="JJ108" s="44"/>
      <c r="JK108" s="44"/>
      <c r="JL108" s="44"/>
      <c r="JM108" s="44"/>
      <c r="JN108" s="44"/>
      <c r="JO108" s="44">
        <f>((_xlfn.STDEV.P(JO105:JO106))/JO107)*100</f>
        <v>3.6878492140441894</v>
      </c>
      <c r="JP108" s="44"/>
      <c r="JQ108" s="44"/>
      <c r="JR108" s="44"/>
      <c r="JS108" s="44"/>
      <c r="JT108" s="44"/>
      <c r="JU108" s="44"/>
      <c r="JV108" s="44"/>
      <c r="JW108" s="44"/>
    </row>
    <row r="109" spans="1:283" s="45" customFormat="1" x14ac:dyDescent="0.2">
      <c r="A109" s="42"/>
      <c r="B109" s="42"/>
      <c r="C109" s="42" t="s">
        <v>46</v>
      </c>
      <c r="D109" s="42" t="s">
        <v>101</v>
      </c>
      <c r="E109" s="42" t="s">
        <v>97</v>
      </c>
      <c r="F109" s="42" t="s">
        <v>51</v>
      </c>
      <c r="G109" s="43">
        <v>42564.734722222202</v>
      </c>
      <c r="H109" s="44">
        <v>4.2684499999999996</v>
      </c>
      <c r="I109" s="44">
        <v>20179.771854896699</v>
      </c>
      <c r="J109" s="44">
        <v>1.0424801915622599E-2</v>
      </c>
      <c r="K109" s="45">
        <f>(J109/J$12)*100</f>
        <v>1.5171633130789425E-3</v>
      </c>
      <c r="L109" s="44">
        <v>4.9228833333333304</v>
      </c>
      <c r="M109" s="44">
        <v>1935746.3113668701</v>
      </c>
      <c r="N109" s="44">
        <v>5.9903166666666703</v>
      </c>
      <c r="O109" s="44">
        <v>277151.45345841901</v>
      </c>
      <c r="P109" s="44">
        <v>0.12928129323264101</v>
      </c>
      <c r="Q109" s="45">
        <f>(P109/P$12)*100</f>
        <v>15.9379991289507</v>
      </c>
      <c r="R109" s="44"/>
      <c r="S109" s="44" t="s">
        <v>51</v>
      </c>
      <c r="T109" s="44">
        <v>8.1804166666666696</v>
      </c>
      <c r="U109" s="44">
        <v>2143786.2085714601</v>
      </c>
      <c r="V109" s="44">
        <v>8.2370000000000001</v>
      </c>
      <c r="W109" s="44">
        <v>417349.41278508602</v>
      </c>
      <c r="X109" s="44">
        <v>0.19467865364391601</v>
      </c>
      <c r="Y109" s="45">
        <f>(X109/X$12)*100</f>
        <v>19.465970112694187</v>
      </c>
      <c r="Z109" s="44"/>
      <c r="AA109" s="44" t="s">
        <v>51</v>
      </c>
      <c r="AB109" s="44">
        <v>8.1804166666666696</v>
      </c>
      <c r="AC109" s="44">
        <v>2143786.2085714601</v>
      </c>
      <c r="AD109" s="44">
        <v>9.6819833333333296</v>
      </c>
      <c r="AE109" s="44">
        <v>382476.39373773203</v>
      </c>
      <c r="AF109" s="44">
        <v>0.17841163088393999</v>
      </c>
      <c r="AG109" s="45">
        <f>(AF109/AF$12)*100</f>
        <v>17.72599157238048</v>
      </c>
      <c r="AH109" s="44"/>
      <c r="AI109" s="44" t="s">
        <v>51</v>
      </c>
      <c r="AJ109" s="44">
        <v>8.1804166666666696</v>
      </c>
      <c r="AK109" s="44">
        <v>2143786.2085714601</v>
      </c>
      <c r="AL109" s="44">
        <v>11.372916666666701</v>
      </c>
      <c r="AM109" s="44">
        <v>2554661.1884971801</v>
      </c>
      <c r="AN109" s="44">
        <v>0.99731082852791997</v>
      </c>
      <c r="AO109" s="45">
        <f>(AN109/AN$12)*100</f>
        <v>100.25804465222727</v>
      </c>
      <c r="AP109" s="44"/>
      <c r="AQ109" s="44" t="s">
        <v>51</v>
      </c>
      <c r="AR109" s="44">
        <v>11.372916666666701</v>
      </c>
      <c r="AS109" s="44">
        <v>2561549.63469913</v>
      </c>
      <c r="AT109" s="44">
        <v>9.8932666666666709</v>
      </c>
      <c r="AU109" s="44">
        <v>281463.44110162603</v>
      </c>
      <c r="AV109" s="44">
        <v>0.109880143366687</v>
      </c>
      <c r="AW109" s="45">
        <f>(AV109/AV$12)*100</f>
        <v>11.183164536031905</v>
      </c>
      <c r="AX109" s="44"/>
      <c r="AY109" s="44"/>
      <c r="AZ109" s="44" t="s">
        <v>51</v>
      </c>
      <c r="BA109" s="44">
        <v>11.372916666666701</v>
      </c>
      <c r="BB109" s="44">
        <v>2561549.63469913</v>
      </c>
      <c r="BC109" s="44">
        <v>4.9419500000000003</v>
      </c>
      <c r="BD109" s="44">
        <v>54758.259191165103</v>
      </c>
      <c r="BE109" s="44">
        <v>2.82879315691421E-2</v>
      </c>
      <c r="BF109" s="44">
        <v>36.252272654344601</v>
      </c>
      <c r="BG109" s="44">
        <f>(BF109/Q109)*100</f>
        <v>227.45811667472034</v>
      </c>
      <c r="BH109" s="44">
        <f>IF(BF109&lt;BL$34,"LOW",IF(BF109&gt;BL$35,"HIGH",BG109))</f>
        <v>227.45811667472034</v>
      </c>
      <c r="BI109" s="44">
        <f>IF(BH109&lt;184.86,"&lt;LOQ",IF(BH109&lt;58.1085,"&lt;MDL",BH109))</f>
        <v>227.45811667472034</v>
      </c>
      <c r="BJ109" s="44">
        <f>IF(BI109="&lt;MDL","&lt;MDL",IF(BI109="&lt;LOQ","&lt;LOQ",(BI109*0.25)))</f>
        <v>56.864529168680086</v>
      </c>
      <c r="BK109" s="44"/>
      <c r="BL109" s="44" t="s">
        <v>51</v>
      </c>
      <c r="BM109" s="44">
        <v>4.9228833333333304</v>
      </c>
      <c r="BN109" s="44">
        <v>1935746.3113668701</v>
      </c>
      <c r="BO109" s="44">
        <v>5.6218000000000004</v>
      </c>
      <c r="BP109" s="44">
        <v>43139.503006384999</v>
      </c>
      <c r="BQ109" s="44">
        <v>2.2285721405261701E-2</v>
      </c>
      <c r="BR109" s="44">
        <v>40.015704284305599</v>
      </c>
      <c r="BS109" s="44">
        <f>(BR109/Q109)*100</f>
        <v>251.0710658254383</v>
      </c>
      <c r="BT109" s="44">
        <f>IF(BR109&lt;BX$34,"LOW",IF(BR109&gt;BX$35,"HIGH",BS109))</f>
        <v>251.0710658254383</v>
      </c>
      <c r="BU109" s="44">
        <f>IF(BT109&lt;16.03,"&lt;LOQ",IF(BT109&lt;5.038,"&lt;MDL",BT109))</f>
        <v>251.0710658254383</v>
      </c>
      <c r="BV109" s="44">
        <f>IF(BU109="&lt;MDL","&lt;MDL",IF(BU109="&lt;LOQ","&lt;LOQ",(BU109*0.25)))</f>
        <v>62.767766456359574</v>
      </c>
      <c r="BW109" s="44"/>
      <c r="BX109" s="44" t="s">
        <v>51</v>
      </c>
      <c r="BY109" s="44">
        <v>4.9228833333333304</v>
      </c>
      <c r="BZ109" s="44">
        <v>1935746.3113668701</v>
      </c>
      <c r="CA109" s="44">
        <v>5.7171000000000003</v>
      </c>
      <c r="CB109" s="44">
        <v>25624.048157336401</v>
      </c>
      <c r="CC109" s="44">
        <v>1.32372966472258E-2</v>
      </c>
      <c r="CD109" s="44">
        <v>27.1840180598461</v>
      </c>
      <c r="CE109" s="44">
        <f>(CD109/Q109)*100</f>
        <v>170.56104621355814</v>
      </c>
      <c r="CF109" s="44">
        <f t="shared" si="12"/>
        <v>170.56104621355814</v>
      </c>
      <c r="CG109" s="44" t="str">
        <f>IF(CF109&lt;265.875,"&lt;LOQ",IF(CF109&lt;83.56,"&lt;MDL",CF109))</f>
        <v>&lt;LOQ</v>
      </c>
      <c r="CH109" s="44" t="str">
        <f>IF(CG109="&lt;MDL","&lt;MDL",IF(CG109="&lt;LOQ","&lt;LOQ",(CG109*0.25)))</f>
        <v>&lt;LOQ</v>
      </c>
      <c r="CI109" s="44"/>
      <c r="CJ109" s="44" t="s">
        <v>51</v>
      </c>
      <c r="CK109" s="44">
        <v>4.9228833333333304</v>
      </c>
      <c r="CL109" s="44">
        <v>1935746.3113668701</v>
      </c>
      <c r="CM109" s="44">
        <v>6.5303833333333303</v>
      </c>
      <c r="CN109" s="44">
        <v>18131.641912037001</v>
      </c>
      <c r="CO109" s="44">
        <v>1.4761106981401101E-2</v>
      </c>
      <c r="CP109" s="44">
        <v>10.991336198298701</v>
      </c>
      <c r="CQ109" s="44">
        <f>(CP109/Q109)*100</f>
        <v>68.963086955710793</v>
      </c>
      <c r="CR109" s="44">
        <f t="shared" si="41"/>
        <v>68.963086955710793</v>
      </c>
      <c r="CS109" s="44">
        <f>IF(CR109&lt;11.93,"&lt;LOQ",IF(CR109&lt;3.75,"&lt;MDL",CR109))</f>
        <v>68.963086955710793</v>
      </c>
      <c r="CT109" s="44">
        <f>IF(CS109="&lt;MDL","&lt;MDL",IF(CS109="&lt;LOQ","&lt;LOQ",(CS109*0.25)))</f>
        <v>17.240771738927698</v>
      </c>
      <c r="CU109" s="44"/>
      <c r="CV109" s="44" t="s">
        <v>51</v>
      </c>
      <c r="CW109" s="44">
        <v>6.6701499999999996</v>
      </c>
      <c r="CX109" s="44">
        <v>1228338.8999810601</v>
      </c>
      <c r="CY109" s="44">
        <v>6.7019333333333302</v>
      </c>
      <c r="CZ109" s="44">
        <v>60974.442933463099</v>
      </c>
      <c r="DA109" s="44">
        <v>4.9639755717582001E-2</v>
      </c>
      <c r="DB109" s="44">
        <v>55.844447558349998</v>
      </c>
      <c r="DC109" s="44">
        <f>(DB109/Q109)*100</f>
        <v>350.38556036128102</v>
      </c>
      <c r="DD109" s="44">
        <f>IF(DB109&lt;DH$34,"LOW",IF(DB109&gt;DH$35,"HIGH",DC109))</f>
        <v>350.38556036128102</v>
      </c>
      <c r="DE109" s="44">
        <f>IF(DD109&lt;125.128,"&lt;LOQ",IF(DD109&lt;7.897,"&lt;MDL",DD109))</f>
        <v>350.38556036128102</v>
      </c>
      <c r="DF109" s="44">
        <f>IF(DE109="&lt;MDL","&lt;MDL",IF(DE109="&lt;LOQ","&lt;LOQ",(DE109*0.25)))</f>
        <v>87.596390090320256</v>
      </c>
      <c r="DG109" s="44"/>
      <c r="DH109" s="44" t="s">
        <v>51</v>
      </c>
      <c r="DI109" s="44">
        <v>6.6701499999999996</v>
      </c>
      <c r="DJ109" s="44">
        <v>1228338.8999810601</v>
      </c>
      <c r="DK109" s="44">
        <v>7.2292833333333304</v>
      </c>
      <c r="DL109" s="44">
        <v>86042.681893736502</v>
      </c>
      <c r="DM109" s="44">
        <v>7.0047998882933199E-2</v>
      </c>
      <c r="DN109" s="44">
        <v>64.140257792637001</v>
      </c>
      <c r="DO109" s="44">
        <f>(DN109/Y109)*100</f>
        <v>329.4994157563703</v>
      </c>
      <c r="DP109" s="44">
        <f>IF(DN109&lt;DT$34,"LOW",IF(DN109&gt;DT$35,"HIGH",DO109))</f>
        <v>329.4994157563703</v>
      </c>
      <c r="DQ109" s="44">
        <f>IF(DP109&lt;59.59,"&lt;LOQ",IF(DP109&lt;18.73,"&lt;MDL",DP109))</f>
        <v>329.4994157563703</v>
      </c>
      <c r="DR109" s="44">
        <f>IF(DQ109="&lt;MDL","&lt;MDL",IF(DQ109="&lt;LOQ","&lt;LOQ",(DQ109*0.25)))</f>
        <v>82.374853939092574</v>
      </c>
      <c r="DS109" s="44"/>
      <c r="DT109" s="44" t="s">
        <v>51</v>
      </c>
      <c r="DU109" s="44">
        <v>6.6701499999999996</v>
      </c>
      <c r="DV109" s="44">
        <v>1228338.8999810601</v>
      </c>
      <c r="DW109" s="44">
        <v>8.2030499999999993</v>
      </c>
      <c r="DX109" s="44">
        <v>520564.86821405799</v>
      </c>
      <c r="DY109" s="44">
        <v>0.24282499165853999</v>
      </c>
      <c r="DZ109" s="44">
        <v>276.892110849804</v>
      </c>
      <c r="EA109" s="44">
        <f>(DZ109/Y109)*100</f>
        <v>1422.4418780404712</v>
      </c>
      <c r="EB109" s="44">
        <f>IF(DZ109&lt;EF$34,"LOW",IF(DZ109&gt;EF$35,"HIGH",EA109))</f>
        <v>1422.4418780404712</v>
      </c>
      <c r="EC109" s="44">
        <f>IF(EB109&lt;16.09,"&lt;LOQ",IF(EB109&lt;5.06,"&lt;MDL",EB109))</f>
        <v>1422.4418780404712</v>
      </c>
      <c r="ED109" s="44">
        <f>IF(EC109="&lt;MDL","&lt;MDL",IF(EC109="&lt;LOQ","&lt;LOQ",(EC109*0.25)))</f>
        <v>355.61046951011781</v>
      </c>
      <c r="EE109" s="44"/>
      <c r="EF109" s="44" t="s">
        <v>51</v>
      </c>
      <c r="EG109" s="44">
        <v>8.1804166666666696</v>
      </c>
      <c r="EH109" s="44">
        <v>2143786.2085714601</v>
      </c>
      <c r="EI109" s="44">
        <v>8.2558666666666696</v>
      </c>
      <c r="EJ109" s="44">
        <v>28348.011269540901</v>
      </c>
      <c r="EK109" s="44">
        <v>1.3223338762138499E-2</v>
      </c>
      <c r="EL109" s="44">
        <v>17.723680833563499</v>
      </c>
      <c r="EM109" s="44">
        <f>(EL109/Y109)*100</f>
        <v>91.049563576620812</v>
      </c>
      <c r="EN109" s="44">
        <f>IF(EL109&lt;ER$34,"LOW",IF(EL109&gt;ER$35,"HIGH",EM109))</f>
        <v>91.049563576620812</v>
      </c>
      <c r="EO109" s="44">
        <f>IF(EN109&lt;56.77,"&lt;LOQ",IF(EN109&lt;17.84,"&lt;MDL",EN109))</f>
        <v>91.049563576620812</v>
      </c>
      <c r="EP109" s="44">
        <f>IF(EO109="&lt;MDL","&lt;MDL",IF(EO109="&lt;LOQ","&lt;LOQ",(EO109*0.25)))</f>
        <v>22.762390894155203</v>
      </c>
      <c r="EQ109" s="44"/>
      <c r="ER109" s="44" t="s">
        <v>51</v>
      </c>
      <c r="ES109" s="44">
        <v>8.1804166666666696</v>
      </c>
      <c r="ET109" s="44">
        <v>2143786.2085714601</v>
      </c>
      <c r="EU109" s="44">
        <v>8.7576499999999999</v>
      </c>
      <c r="EV109" s="44">
        <v>23799.2751586665</v>
      </c>
      <c r="EW109" s="44">
        <v>1.1101515190045701E-2</v>
      </c>
      <c r="EX109" s="44">
        <v>0</v>
      </c>
      <c r="EY109" s="44">
        <v>0</v>
      </c>
      <c r="EZ109" s="44" t="s">
        <v>51</v>
      </c>
      <c r="FA109" s="44">
        <v>8.1804166666666696</v>
      </c>
      <c r="FB109" s="44">
        <v>2143786.2085714601</v>
      </c>
      <c r="FC109" s="44">
        <v>9.4443000000000001</v>
      </c>
      <c r="FD109" s="44">
        <v>79504.820856507693</v>
      </c>
      <c r="FE109" s="44">
        <v>3.1037782668554802E-2</v>
      </c>
      <c r="FF109" s="44">
        <v>38.929651782613</v>
      </c>
      <c r="FG109" s="44">
        <f>(FF109/AG109)*100</f>
        <v>219.61903583024784</v>
      </c>
      <c r="FH109" s="44">
        <f>IF(FF109&lt;FL$34,"LOW",IF(FF109&gt;FL$35,"HIGH",FG109))</f>
        <v>219.61903583024784</v>
      </c>
      <c r="FI109" s="44">
        <f>IF(FH109&lt;12.39,"&lt;LOQ",IF(FH109&lt;3.9,"&lt;MDL",FH109))</f>
        <v>219.61903583024784</v>
      </c>
      <c r="FJ109" s="44">
        <f>IF(FI109="&lt;MDL","&lt;MDL",IF(FI109="&lt;LOQ","&lt;LOQ",(FI109*0.25)))</f>
        <v>54.90475895756196</v>
      </c>
      <c r="FK109" s="44"/>
      <c r="FL109" s="44" t="s">
        <v>51</v>
      </c>
      <c r="FM109" s="44">
        <v>11.372916666666701</v>
      </c>
      <c r="FN109" s="44">
        <v>2561549.63469913</v>
      </c>
      <c r="FO109" s="44">
        <v>9.70461666666667</v>
      </c>
      <c r="FP109" s="44">
        <v>123877.567436222</v>
      </c>
      <c r="FQ109" s="44">
        <v>4.8360400969068802E-2</v>
      </c>
      <c r="FR109" s="44">
        <v>57.964151066874201</v>
      </c>
      <c r="FS109" s="44">
        <f>(FR109/Y109)*100</f>
        <v>297.77170483311545</v>
      </c>
      <c r="FT109" s="44">
        <f>IF(FR109&lt;FX$34,"LOW",IF(FR109&gt;FX$35,"HIGH",FS109))</f>
        <v>297.77170483311545</v>
      </c>
      <c r="FU109" s="44">
        <f>IF(FT109&lt;17.42,"&lt;LOQ",IF(FT109&lt;5.48,"&lt;MDL",FT109))</f>
        <v>297.77170483311545</v>
      </c>
      <c r="FV109" s="44">
        <f>IF(FU109="&lt;MDL","&lt;MDL",IF(FU109="&lt;LOQ","&lt;LOQ",(FU109*0.25)))</f>
        <v>74.442926208278863</v>
      </c>
      <c r="FW109" s="44"/>
      <c r="FX109" s="44" t="s">
        <v>51</v>
      </c>
      <c r="FY109" s="44">
        <v>11.372916666666701</v>
      </c>
      <c r="FZ109" s="44">
        <v>2561549.63469913</v>
      </c>
      <c r="GA109" s="44">
        <v>9.8895</v>
      </c>
      <c r="GB109" s="44">
        <v>107629.859704874</v>
      </c>
      <c r="GC109" s="44">
        <v>5.0205500564626901E-2</v>
      </c>
      <c r="GD109" s="44">
        <v>262529.09452456702</v>
      </c>
      <c r="GE109" s="44">
        <v>262529.09452456702</v>
      </c>
      <c r="GF109" s="44"/>
      <c r="GG109" s="44" t="s">
        <v>51</v>
      </c>
      <c r="GH109" s="44">
        <v>8.1804166666666696</v>
      </c>
      <c r="GI109" s="44">
        <v>2143786.2085714601</v>
      </c>
      <c r="GJ109" s="44" t="s">
        <v>51</v>
      </c>
      <c r="GK109" s="44" t="s">
        <v>51</v>
      </c>
      <c r="GL109" s="44" t="s">
        <v>51</v>
      </c>
      <c r="GM109" s="44" t="s">
        <v>51</v>
      </c>
      <c r="GN109" s="44" t="s">
        <v>51</v>
      </c>
      <c r="GO109" s="44" t="s">
        <v>51</v>
      </c>
      <c r="GP109" s="44">
        <v>8.1804166666666696</v>
      </c>
      <c r="GQ109" s="44">
        <v>2143786.2085714601</v>
      </c>
      <c r="GR109" s="44">
        <v>11.3963</v>
      </c>
      <c r="GS109" s="44">
        <v>167858.22830825599</v>
      </c>
      <c r="GT109" s="44">
        <v>6.5529953444751904E-2</v>
      </c>
      <c r="GU109" s="44">
        <v>78.599423606601604</v>
      </c>
      <c r="GV109" s="44">
        <f>(GU109/AG109)*100</f>
        <v>443.41340954415358</v>
      </c>
      <c r="GW109" s="44">
        <f>IF(GU109&lt;HA$34,"LOW",IF(GU109&gt;HA$35,"HIGH",GV109))</f>
        <v>443.41340954415358</v>
      </c>
      <c r="GX109" s="44">
        <f>IF(GW109&lt;13.381,"&lt;LOQ",IF(GW109&lt;4.21,"&lt;MDL",GW109))</f>
        <v>443.41340954415358</v>
      </c>
      <c r="GY109" s="44">
        <f>IF(GX109="&lt;MDL","&lt;MDL",IF(GX109="&lt;LOQ","&lt;LOQ",(GX109*0.25)))</f>
        <v>110.8533523860384</v>
      </c>
      <c r="GZ109" s="44"/>
      <c r="HA109" s="44" t="s">
        <v>51</v>
      </c>
      <c r="HB109" s="44">
        <v>11.372916666666701</v>
      </c>
      <c r="HC109" s="44">
        <v>2561549.63469913</v>
      </c>
      <c r="HD109" s="44">
        <v>11.3963</v>
      </c>
      <c r="HE109" s="44">
        <v>46683.479964194499</v>
      </c>
      <c r="HF109" s="44">
        <v>1.8224702473773301E-2</v>
      </c>
      <c r="HG109" s="44">
        <v>22.168458629668301</v>
      </c>
      <c r="HH109" s="46">
        <v>20.722194376254471</v>
      </c>
      <c r="HI109" s="46">
        <f>IF(HG109&lt;HM$34,"LOW",IF(HG109&gt;HM$35,"HIGH",HH109))</f>
        <v>20.722194376254471</v>
      </c>
      <c r="HJ109" s="46">
        <f>IF(HI109&lt;19.57,"&lt;LOQ",IF(HI109&lt;6.15,"&lt;MDL",HI109))</f>
        <v>20.722194376254471</v>
      </c>
      <c r="HK109" s="46">
        <f>IF(HJ109="&lt;MDL","&lt;MDL",IF(HJ109="&lt;LOQ","&lt;LOQ",(HJ109*0.25)))</f>
        <v>5.1805485940636178</v>
      </c>
      <c r="HL109" s="44"/>
      <c r="HM109" s="44" t="s">
        <v>51</v>
      </c>
      <c r="HN109" s="44">
        <v>11.372916666666701</v>
      </c>
      <c r="HO109" s="44">
        <v>2561549.63469913</v>
      </c>
      <c r="HP109" s="44">
        <v>13.233416666666701</v>
      </c>
      <c r="HQ109" s="44">
        <v>29732.452648899201</v>
      </c>
      <c r="HR109" s="44">
        <v>1.15037222717017E-2</v>
      </c>
      <c r="HS109" s="44">
        <v>7.8557415862814297</v>
      </c>
      <c r="HT109" s="44">
        <f>(HS109/AW109)*100</f>
        <v>70.246141518980664</v>
      </c>
      <c r="HU109" s="44">
        <f>IF(HS109&lt;HY$34,"LOW",IF(HS109&gt;HY$35,"HIGH",HT109))</f>
        <v>70.246141518980664</v>
      </c>
      <c r="HV109" s="44">
        <f>IF(HU109&lt;26.06,"&lt;LOQ",IF(HU109&lt;8.19,"&lt;MDL",HU109))</f>
        <v>70.246141518980664</v>
      </c>
      <c r="HW109" s="44">
        <f>IF(HV109="&lt;MDL","&lt;MDL",IF(HV109="&lt;LOQ","&lt;LOQ",(HV109*0.25)))</f>
        <v>17.561535379745166</v>
      </c>
      <c r="HX109" s="44"/>
      <c r="HY109" s="44" t="s">
        <v>51</v>
      </c>
      <c r="HZ109" s="44">
        <v>13.928183333333299</v>
      </c>
      <c r="IA109" s="44">
        <v>2584594.0945600499</v>
      </c>
      <c r="IB109" s="44">
        <v>13.824633333333299</v>
      </c>
      <c r="IC109" s="44">
        <v>5061.7808254674101</v>
      </c>
      <c r="ID109" s="44">
        <v>1.9584432372267801E-3</v>
      </c>
      <c r="IE109" s="44">
        <v>3.6715067065629099</v>
      </c>
      <c r="IF109" s="44">
        <f>(IE109/AW109)*100</f>
        <v>32.830659825610162</v>
      </c>
      <c r="IG109" s="44">
        <f>IF(IE109&lt;IK$34,"LOW",IF(IE109&gt;IK$35,"HIGH",IF109))</f>
        <v>32.830659825610162</v>
      </c>
      <c r="IH109" s="44">
        <f>IF(IG109&lt;18.87,"&lt;LOQ",IF(IG109&lt;5.93,"&lt;MDL",IG109))</f>
        <v>32.830659825610162</v>
      </c>
      <c r="II109" s="44">
        <f>IF(IH109="&lt;MDL","&lt;MDL",IF(IH109="&lt;LOQ","&lt;LOQ",(IH109*0.25)))</f>
        <v>8.2076649564025406</v>
      </c>
      <c r="IJ109" s="44"/>
      <c r="IK109" s="44" t="s">
        <v>51</v>
      </c>
      <c r="IL109" s="44">
        <v>13.928183333333299</v>
      </c>
      <c r="IM109" s="44">
        <v>2584594.0945600499</v>
      </c>
      <c r="IN109" s="44">
        <v>15.645049999999999</v>
      </c>
      <c r="IO109" s="44">
        <v>11780.339296121099</v>
      </c>
      <c r="IP109" s="44">
        <v>4.5579069150223197E-3</v>
      </c>
      <c r="IQ109" s="44">
        <v>6.0342001078180001</v>
      </c>
      <c r="IR109" s="44">
        <f>(IQ109/AW109)*100</f>
        <v>53.95789437216937</v>
      </c>
      <c r="IS109" s="44">
        <f>IF(IQ109&lt;IW$34,"LOW",IF(IQ109&gt;IW$35,"HIGH",IR109))</f>
        <v>53.95789437216937</v>
      </c>
      <c r="IT109" s="44">
        <f>IF(IS109&lt;22.673,"&lt;LOQ",IF(IS109&lt;7.126,"&lt;MDL",IS109))</f>
        <v>53.95789437216937</v>
      </c>
      <c r="IU109" s="44">
        <f>IF(IT109="&lt;MDL","&lt;MDL",IF(IT109="&lt;LOQ","&lt;LOQ",(IT109*0.25)))</f>
        <v>13.489473593042343</v>
      </c>
      <c r="IV109" s="44"/>
      <c r="IW109" s="44" t="s">
        <v>51</v>
      </c>
      <c r="IX109" s="44">
        <v>13.928183333333299</v>
      </c>
      <c r="IY109" s="44">
        <v>2584594.0945600499</v>
      </c>
      <c r="IZ109" s="44">
        <v>15.6918166666667</v>
      </c>
      <c r="JA109" s="44">
        <v>1921.2924816910299</v>
      </c>
      <c r="JB109" s="44">
        <v>7.4336333342820999E-4</v>
      </c>
      <c r="JC109" s="44">
        <v>1.4689265422184301</v>
      </c>
      <c r="JD109" s="44">
        <f>(JC109/AW109)*100</f>
        <v>13.135159886860126</v>
      </c>
      <c r="JE109" s="44">
        <f>IF(JC109&lt;JI$34,"LOW",IF(JC109&gt;JI$35,"HIGH",JD109))</f>
        <v>13.135159886860126</v>
      </c>
      <c r="JF109" s="44" t="str">
        <f>IF(JE109&lt;201.126,"&lt;LOQ",IF(JE109&lt;63.21,"&lt;MDL",JE109))</f>
        <v>&lt;LOQ</v>
      </c>
      <c r="JG109" s="44" t="str">
        <f>IF(JF109="&lt;MDL","&lt;MDL",IF(JF109="&lt;LOQ","&lt;LOQ",(JF109*0.25)))</f>
        <v>&lt;LOQ</v>
      </c>
      <c r="JH109" s="44"/>
      <c r="JI109" s="44" t="s">
        <v>51</v>
      </c>
      <c r="JJ109" s="44">
        <v>13.928183333333299</v>
      </c>
      <c r="JK109" s="44">
        <v>2584594.0945600499</v>
      </c>
      <c r="JL109" s="44">
        <v>16.059233333333299</v>
      </c>
      <c r="JM109" s="44">
        <v>16675.9284150981</v>
      </c>
      <c r="JN109" s="44">
        <v>6.4520492599580304E-3</v>
      </c>
      <c r="JO109" s="44">
        <v>8.7742950342389499</v>
      </c>
      <c r="JP109" s="44">
        <f>(JO109/AW109)*100</f>
        <v>78.459858173134876</v>
      </c>
      <c r="JQ109" s="44">
        <f>IF(JO109&lt;JU$34,"LOW",IF(JO109&gt;JU$35,"HIGH",JP109))</f>
        <v>78.459858173134876</v>
      </c>
      <c r="JR109" s="44">
        <f>IF(JQ109&lt;25.511,"&lt;LOQ",IF(JQ109&lt;8.018,"&lt;MDL",JQ109))</f>
        <v>78.459858173134876</v>
      </c>
      <c r="JS109" s="44">
        <f>IF(JR109="&lt;MDL","&lt;MDL",IF(JR109="&lt;LOQ","&lt;LOQ",(JR109*0.25)))</f>
        <v>19.614964543283719</v>
      </c>
      <c r="JT109" s="44"/>
      <c r="JU109" s="44" t="s">
        <v>51</v>
      </c>
      <c r="JV109" s="44">
        <v>13.928183333333299</v>
      </c>
      <c r="JW109" s="44">
        <v>2584594.0945600499</v>
      </c>
    </row>
    <row r="110" spans="1:283" s="45" customFormat="1" x14ac:dyDescent="0.2">
      <c r="A110" s="42"/>
      <c r="B110" s="42"/>
      <c r="C110" s="42" t="s">
        <v>47</v>
      </c>
      <c r="D110" s="42" t="s">
        <v>134</v>
      </c>
      <c r="E110" s="42" t="s">
        <v>97</v>
      </c>
      <c r="F110" s="42" t="s">
        <v>51</v>
      </c>
      <c r="G110" s="43">
        <v>42565.002777777801</v>
      </c>
      <c r="H110" s="44">
        <v>4.2683666666666698</v>
      </c>
      <c r="I110" s="44">
        <v>34395.650576734603</v>
      </c>
      <c r="J110" s="44">
        <v>1.17933229264819E-2</v>
      </c>
      <c r="K110" s="45">
        <f>(J110/J$12)*100</f>
        <v>1.7163296749588689E-3</v>
      </c>
      <c r="L110" s="44">
        <v>4.9227999999999996</v>
      </c>
      <c r="M110" s="44">
        <v>2916535.9747335599</v>
      </c>
      <c r="N110" s="44">
        <v>5.9902166666666696</v>
      </c>
      <c r="O110" s="44">
        <v>407322.13010248099</v>
      </c>
      <c r="P110" s="44">
        <v>0.12740885740305599</v>
      </c>
      <c r="Q110" s="45">
        <f>(P110/P$12)*100</f>
        <v>15.707162324377281</v>
      </c>
      <c r="R110" s="44"/>
      <c r="S110" s="44" t="s">
        <v>51</v>
      </c>
      <c r="T110" s="44">
        <v>8.18786666666667</v>
      </c>
      <c r="U110" s="44">
        <v>3196968.7069237502</v>
      </c>
      <c r="V110" s="44">
        <v>8.2444666666666695</v>
      </c>
      <c r="W110" s="44">
        <v>625902.24651192897</v>
      </c>
      <c r="X110" s="44">
        <v>0.19577991024947999</v>
      </c>
      <c r="Y110" s="45">
        <f>(X110/X$12)*100</f>
        <v>19.576085052206381</v>
      </c>
      <c r="Z110" s="44"/>
      <c r="AA110" s="44" t="s">
        <v>51</v>
      </c>
      <c r="AB110" s="44">
        <v>8.18786666666667</v>
      </c>
      <c r="AC110" s="44">
        <v>3196968.7069237502</v>
      </c>
      <c r="AD110" s="44">
        <v>9.6894500000000008</v>
      </c>
      <c r="AE110" s="44">
        <v>585068.67627352895</v>
      </c>
      <c r="AF110" s="44">
        <v>0.18300732034268299</v>
      </c>
      <c r="AG110" s="45">
        <f>(AF110/AF$12)*100</f>
        <v>18.182593825335331</v>
      </c>
      <c r="AH110" s="44"/>
      <c r="AI110" s="44" t="s">
        <v>51</v>
      </c>
      <c r="AJ110" s="44">
        <v>8.18786666666667</v>
      </c>
      <c r="AK110" s="44">
        <v>3196968.7069237502</v>
      </c>
      <c r="AL110" s="44">
        <v>11.3861833333333</v>
      </c>
      <c r="AM110" s="44">
        <v>3904980.89057629</v>
      </c>
      <c r="AN110" s="44">
        <v>0.99427166903740405</v>
      </c>
      <c r="AO110" s="45">
        <f>(AN110/AN$12)*100</f>
        <v>99.952522863844479</v>
      </c>
      <c r="AP110" s="44"/>
      <c r="AQ110" s="44" t="s">
        <v>51</v>
      </c>
      <c r="AR110" s="44">
        <v>11.3861833333333</v>
      </c>
      <c r="AS110" s="44">
        <v>3927478.7889278401</v>
      </c>
      <c r="AT110" s="44">
        <v>9.9007333333333296</v>
      </c>
      <c r="AU110" s="44">
        <v>493922.29640337202</v>
      </c>
      <c r="AV110" s="44">
        <v>0.12576065281264201</v>
      </c>
      <c r="AW110" s="45">
        <f>(AV110/AV$12)*100</f>
        <v>12.799419708337822</v>
      </c>
      <c r="AX110" s="44"/>
      <c r="AY110" s="44"/>
      <c r="AZ110" s="44" t="s">
        <v>51</v>
      </c>
      <c r="BA110" s="44">
        <v>11.3861833333333</v>
      </c>
      <c r="BB110" s="44">
        <v>3927478.7889278401</v>
      </c>
      <c r="BC110" s="44">
        <v>4.9418666666666704</v>
      </c>
      <c r="BD110" s="44">
        <v>88784.384288065994</v>
      </c>
      <c r="BE110" s="44">
        <v>3.0441724380299101E-2</v>
      </c>
      <c r="BF110" s="44">
        <v>39.0945797075643</v>
      </c>
      <c r="BG110" s="44">
        <f>(BF110/Q110)*100</f>
        <v>248.89651548892508</v>
      </c>
      <c r="BH110" s="44">
        <f>IF(BF110&lt;BL$34,"LOW",IF(BF110&gt;BL$35,"HIGH",BG110))</f>
        <v>248.89651548892508</v>
      </c>
      <c r="BI110" s="44">
        <f>IF(BH110&lt;184.86,"&lt;LOQ",IF(BH110&lt;58.1085,"&lt;MDL",BH110))</f>
        <v>248.89651548892508</v>
      </c>
      <c r="BJ110" s="44">
        <f>IF(BI110="&lt;MDL","&lt;MDL",IF(BI110="&lt;LOQ","&lt;LOQ",(BI110*0.25)))</f>
        <v>62.224128872231269</v>
      </c>
      <c r="BK110" s="44"/>
      <c r="BL110" s="44" t="s">
        <v>51</v>
      </c>
      <c r="BM110" s="44">
        <v>4.9227999999999996</v>
      </c>
      <c r="BN110" s="44">
        <v>2916535.9747335599</v>
      </c>
      <c r="BO110" s="44">
        <v>5.6216999999999997</v>
      </c>
      <c r="BP110" s="44">
        <v>63756.679568157298</v>
      </c>
      <c r="BQ110" s="44">
        <v>2.1860412530650099E-2</v>
      </c>
      <c r="BR110" s="44">
        <v>39.241282253064597</v>
      </c>
      <c r="BS110" s="44">
        <f>(BR110/Q110)*100</f>
        <v>249.83050052371786</v>
      </c>
      <c r="BT110" s="44">
        <f>IF(BR110&lt;BX$34,"LOW",IF(BR110&gt;BX$35,"HIGH",BS110))</f>
        <v>249.83050052371786</v>
      </c>
      <c r="BU110" s="44">
        <f>IF(BT110&lt;16.03,"&lt;LOQ",IF(BT110&lt;5.038,"&lt;MDL",BT110))</f>
        <v>249.83050052371786</v>
      </c>
      <c r="BV110" s="44">
        <f>IF(BU110="&lt;MDL","&lt;MDL",IF(BU110="&lt;LOQ","&lt;LOQ",(BU110*0.25)))</f>
        <v>62.457625130929465</v>
      </c>
      <c r="BW110" s="44"/>
      <c r="BX110" s="44" t="s">
        <v>51</v>
      </c>
      <c r="BY110" s="44">
        <v>4.9227999999999996</v>
      </c>
      <c r="BZ110" s="44">
        <v>2916535.9747335599</v>
      </c>
      <c r="CA110" s="44">
        <v>5.7233666666666698</v>
      </c>
      <c r="CB110" s="44">
        <v>39118.395811197202</v>
      </c>
      <c r="CC110" s="44">
        <v>1.3412622422657E-2</v>
      </c>
      <c r="CD110" s="44">
        <v>27.550638148089199</v>
      </c>
      <c r="CE110" s="44">
        <f>(CD110/Q110)*100</f>
        <v>175.40175353845439</v>
      </c>
      <c r="CF110" s="44">
        <f t="shared" si="12"/>
        <v>175.40175353845439</v>
      </c>
      <c r="CG110" s="44" t="str">
        <f>IF(CF110&lt;265.875,"&lt;LOQ",IF(CF110&lt;83.56,"&lt;MDL",CF110))</f>
        <v>&lt;LOQ</v>
      </c>
      <c r="CH110" s="44" t="str">
        <f>IF(CG110="&lt;MDL","&lt;MDL",IF(CG110="&lt;LOQ","&lt;LOQ",(CG110*0.25)))</f>
        <v>&lt;LOQ</v>
      </c>
      <c r="CI110" s="44"/>
      <c r="CJ110" s="44" t="s">
        <v>51</v>
      </c>
      <c r="CK110" s="44">
        <v>4.9227999999999996</v>
      </c>
      <c r="CL110" s="44">
        <v>2916535.9747335599</v>
      </c>
      <c r="CM110" s="44">
        <v>6.5302833333333297</v>
      </c>
      <c r="CN110" s="44">
        <v>27627.767412675501</v>
      </c>
      <c r="CO110" s="44">
        <v>1.5186447041667901E-2</v>
      </c>
      <c r="CP110" s="44">
        <v>11.311906029379101</v>
      </c>
      <c r="CQ110" s="44">
        <f>(CP110/Q110)*100</f>
        <v>72.017502562020326</v>
      </c>
      <c r="CR110" s="44">
        <f t="shared" si="41"/>
        <v>72.017502562020326</v>
      </c>
      <c r="CS110" s="44">
        <f>IF(CR110&lt;11.93,"&lt;LOQ",IF(CR110&lt;3.75,"&lt;MDL",CR110))</f>
        <v>72.017502562020326</v>
      </c>
      <c r="CT110" s="44">
        <f>IF(CS110="&lt;MDL","&lt;MDL",IF(CS110="&lt;LOQ","&lt;LOQ",(CS110*0.25)))</f>
        <v>18.004375640505081</v>
      </c>
      <c r="CU110" s="44"/>
      <c r="CV110" s="44" t="s">
        <v>51</v>
      </c>
      <c r="CW110" s="44">
        <v>6.6764333333333301</v>
      </c>
      <c r="CX110" s="44">
        <v>1819238.38649499</v>
      </c>
      <c r="CY110" s="44">
        <v>6.7081999999999997</v>
      </c>
      <c r="CZ110" s="44">
        <v>88283.225406821803</v>
      </c>
      <c r="DA110" s="44">
        <v>4.8527573990405602E-2</v>
      </c>
      <c r="DB110" s="44">
        <v>54.5857261193771</v>
      </c>
      <c r="DC110" s="44">
        <f>(DB110/Q110)*100</f>
        <v>347.52124535353448</v>
      </c>
      <c r="DD110" s="44">
        <f>IF(DB110&lt;DH$34,"LOW",IF(DB110&gt;DH$35,"HIGH",DC110))</f>
        <v>347.52124535353448</v>
      </c>
      <c r="DE110" s="44">
        <f>IF(DD110&lt;125.128,"&lt;LOQ",IF(DD110&lt;7.897,"&lt;MDL",DD110))</f>
        <v>347.52124535353448</v>
      </c>
      <c r="DF110" s="44">
        <f>IF(DE110="&lt;MDL","&lt;MDL",IF(DE110="&lt;LOQ","&lt;LOQ",(DE110*0.25)))</f>
        <v>86.880311338383621</v>
      </c>
      <c r="DG110" s="44"/>
      <c r="DH110" s="44" t="s">
        <v>51</v>
      </c>
      <c r="DI110" s="44">
        <v>6.6764333333333301</v>
      </c>
      <c r="DJ110" s="44">
        <v>1819238.38649499</v>
      </c>
      <c r="DK110" s="44">
        <v>7.2291999999999996</v>
      </c>
      <c r="DL110" s="44">
        <v>127535.551561492</v>
      </c>
      <c r="DM110" s="44">
        <v>7.0103815150474397E-2</v>
      </c>
      <c r="DN110" s="44">
        <v>64.191539994250903</v>
      </c>
      <c r="DO110" s="44">
        <f>(DN110/Y110)*100</f>
        <v>327.90795413414901</v>
      </c>
      <c r="DP110" s="44">
        <f>IF(DN110&lt;DT$34,"LOW",IF(DN110&gt;DT$35,"HIGH",DO110))</f>
        <v>327.90795413414901</v>
      </c>
      <c r="DQ110" s="44">
        <f>IF(DP110&lt;59.59,"&lt;LOQ",IF(DP110&lt;18.73,"&lt;MDL",DP110))</f>
        <v>327.90795413414901</v>
      </c>
      <c r="DR110" s="44">
        <f>IF(DQ110="&lt;MDL","&lt;MDL",IF(DQ110="&lt;LOQ","&lt;LOQ",(DQ110*0.25)))</f>
        <v>81.976988533537252</v>
      </c>
      <c r="DS110" s="44"/>
      <c r="DT110" s="44" t="s">
        <v>51</v>
      </c>
      <c r="DU110" s="44">
        <v>6.6764333333333301</v>
      </c>
      <c r="DV110" s="44">
        <v>1819238.38649499</v>
      </c>
      <c r="DW110" s="44">
        <v>8.2104999999999997</v>
      </c>
      <c r="DX110" s="44">
        <v>772504.31077857595</v>
      </c>
      <c r="DY110" s="44">
        <v>0.24163649431586401</v>
      </c>
      <c r="DZ110" s="44">
        <v>275.53415127066398</v>
      </c>
      <c r="EA110" s="44">
        <f>(DZ110/Y110)*100</f>
        <v>1407.5038524600664</v>
      </c>
      <c r="EB110" s="44">
        <f>IF(DZ110&lt;EF$34,"LOW",IF(DZ110&gt;EF$35,"HIGH",EA110))</f>
        <v>1407.5038524600664</v>
      </c>
      <c r="EC110" s="44">
        <f>IF(EB110&lt;16.09,"&lt;LOQ",IF(EB110&lt;5.06,"&lt;MDL",EB110))</f>
        <v>1407.5038524600664</v>
      </c>
      <c r="ED110" s="44">
        <f>IF(EC110="&lt;MDL","&lt;MDL",IF(EC110="&lt;LOQ","&lt;LOQ",(EC110*0.25)))</f>
        <v>351.87596311501659</v>
      </c>
      <c r="EE110" s="44"/>
      <c r="EF110" s="44" t="s">
        <v>51</v>
      </c>
      <c r="EG110" s="44">
        <v>8.18786666666667</v>
      </c>
      <c r="EH110" s="44">
        <v>3196968.7069237502</v>
      </c>
      <c r="EI110" s="44">
        <v>8.2104999999999997</v>
      </c>
      <c r="EJ110" s="44">
        <v>773787.83067267097</v>
      </c>
      <c r="EK110" s="44">
        <v>0.242037974596642</v>
      </c>
      <c r="EL110" s="44">
        <v>334.42763703931598</v>
      </c>
      <c r="EM110" s="44">
        <f>(EL110/Y110)*100</f>
        <v>1708.3478956463939</v>
      </c>
      <c r="EN110" s="44">
        <f>IF(EL110&lt;ER$34,"LOW",IF(EL110&gt;ER$35,"HIGH",EM110))</f>
        <v>1708.3478956463939</v>
      </c>
      <c r="EO110" s="44">
        <f>IF(EN110&lt;56.77,"&lt;LOQ",IF(EN110&lt;17.84,"&lt;MDL",EN110))</f>
        <v>1708.3478956463939</v>
      </c>
      <c r="EP110" s="44">
        <f>IF(EO110="&lt;MDL","&lt;MDL",IF(EO110="&lt;LOQ","&lt;LOQ",(EO110*0.25)))</f>
        <v>427.08697391159848</v>
      </c>
      <c r="EQ110" s="44"/>
      <c r="ER110" s="44" t="s">
        <v>51</v>
      </c>
      <c r="ES110" s="44">
        <v>8.18786666666667</v>
      </c>
      <c r="ET110" s="44">
        <v>3196968.7069237502</v>
      </c>
      <c r="EU110" s="44">
        <v>8.7651166666666693</v>
      </c>
      <c r="EV110" s="44">
        <v>14648.594471926701</v>
      </c>
      <c r="EW110" s="44">
        <v>4.5820262300978803E-3</v>
      </c>
      <c r="EX110" s="44">
        <v>0</v>
      </c>
      <c r="EY110" s="44">
        <v>0</v>
      </c>
      <c r="EZ110" s="44" t="s">
        <v>51</v>
      </c>
      <c r="FA110" s="44">
        <v>8.18786666666667</v>
      </c>
      <c r="FB110" s="44">
        <v>3196968.7069237502</v>
      </c>
      <c r="FC110" s="44">
        <v>9.4517666666666695</v>
      </c>
      <c r="FD110" s="44">
        <v>113511.992632975</v>
      </c>
      <c r="FE110" s="44">
        <v>2.8902000171963298E-2</v>
      </c>
      <c r="FF110" s="44">
        <v>36.267753542472597</v>
      </c>
      <c r="FG110" s="44">
        <f>(FF110/AG110)*100</f>
        <v>199.46413526511105</v>
      </c>
      <c r="FH110" s="44">
        <f>IF(FF110&lt;FL$34,"LOW",IF(FF110&gt;FL$35,"HIGH",FG110))</f>
        <v>199.46413526511105</v>
      </c>
      <c r="FI110" s="44">
        <f>IF(FH110&lt;12.39,"&lt;LOQ",IF(FH110&lt;3.9,"&lt;MDL",FH110))</f>
        <v>199.46413526511105</v>
      </c>
      <c r="FJ110" s="44">
        <f>IF(FI110="&lt;MDL","&lt;MDL",IF(FI110="&lt;LOQ","&lt;LOQ",(FI110*0.25)))</f>
        <v>49.866033816277763</v>
      </c>
      <c r="FK110" s="44"/>
      <c r="FL110" s="44" t="s">
        <v>51</v>
      </c>
      <c r="FM110" s="44">
        <v>11.3861833333333</v>
      </c>
      <c r="FN110" s="44">
        <v>3927478.7889278401</v>
      </c>
      <c r="FO110" s="44">
        <v>9.7120833333333305</v>
      </c>
      <c r="FP110" s="44">
        <v>187650.54256265599</v>
      </c>
      <c r="FQ110" s="44">
        <v>4.7778881223158098E-2</v>
      </c>
      <c r="FR110" s="44">
        <v>57.270575347257399</v>
      </c>
      <c r="FS110" s="44">
        <f>(FR110/Y110)*100</f>
        <v>292.55377259817612</v>
      </c>
      <c r="FT110" s="44">
        <f>IF(FR110&lt;FX$34,"LOW",IF(FR110&gt;FX$35,"HIGH",FS110))</f>
        <v>292.55377259817612</v>
      </c>
      <c r="FU110" s="44">
        <f>IF(FT110&lt;17.42,"&lt;LOQ",IF(FT110&lt;5.48,"&lt;MDL",FT110))</f>
        <v>292.55377259817612</v>
      </c>
      <c r="FV110" s="44">
        <f>IF(FU110="&lt;MDL","&lt;MDL",IF(FU110="&lt;LOQ","&lt;LOQ",(FU110*0.25)))</f>
        <v>73.138443149544031</v>
      </c>
      <c r="FW110" s="44"/>
      <c r="FX110" s="44" t="s">
        <v>51</v>
      </c>
      <c r="FY110" s="44">
        <v>11.3861833333333</v>
      </c>
      <c r="FZ110" s="44">
        <v>3927478.7889278401</v>
      </c>
      <c r="GA110" s="44">
        <v>9.9007333333333296</v>
      </c>
      <c r="GB110" s="44">
        <v>342618.50389293802</v>
      </c>
      <c r="GC110" s="44">
        <v>0.107169802178833</v>
      </c>
      <c r="GD110" s="44">
        <v>560505.36532844603</v>
      </c>
      <c r="GE110" s="44">
        <v>560505.36532844603</v>
      </c>
      <c r="GF110" s="44"/>
      <c r="GG110" s="44" t="s">
        <v>51</v>
      </c>
      <c r="GH110" s="44">
        <v>8.18786666666667</v>
      </c>
      <c r="GI110" s="44">
        <v>3196968.7069237502</v>
      </c>
      <c r="GJ110" s="44" t="s">
        <v>51</v>
      </c>
      <c r="GK110" s="44" t="s">
        <v>51</v>
      </c>
      <c r="GL110" s="44" t="s">
        <v>51</v>
      </c>
      <c r="GM110" s="44" t="s">
        <v>51</v>
      </c>
      <c r="GN110" s="44" t="s">
        <v>51</v>
      </c>
      <c r="GO110" s="44" t="s">
        <v>51</v>
      </c>
      <c r="GP110" s="44">
        <v>8.18786666666667</v>
      </c>
      <c r="GQ110" s="44">
        <v>3196968.7069237502</v>
      </c>
      <c r="GR110" s="44">
        <v>11.419600000000001</v>
      </c>
      <c r="GS110" s="44">
        <v>83338.049076188399</v>
      </c>
      <c r="GT110" s="44">
        <v>2.12192232103534E-2</v>
      </c>
      <c r="GU110" s="44">
        <v>24.617428021484901</v>
      </c>
      <c r="GV110" s="44">
        <f>(GU110/AG110)*100</f>
        <v>135.39007832415734</v>
      </c>
      <c r="GW110" s="44">
        <f>IF(GU110&lt;HA$34,"LOW",IF(GU110&gt;HA$35,"HIGH",GV110))</f>
        <v>135.39007832415734</v>
      </c>
      <c r="GX110" s="44">
        <f>IF(GW110&lt;13.381,"&lt;LOQ",IF(GW110&lt;4.21,"&lt;MDL",GW110))</f>
        <v>135.39007832415734</v>
      </c>
      <c r="GY110" s="44">
        <f>IF(GX110="&lt;MDL","&lt;MDL",IF(GX110="&lt;LOQ","&lt;LOQ",(GX110*0.25)))</f>
        <v>33.847519581039336</v>
      </c>
      <c r="GZ110" s="44"/>
      <c r="HA110" s="44" t="s">
        <v>51</v>
      </c>
      <c r="HB110" s="44">
        <v>11.3861833333333</v>
      </c>
      <c r="HC110" s="44">
        <v>3927478.7889278401</v>
      </c>
      <c r="HD110" s="44">
        <v>11.419600000000001</v>
      </c>
      <c r="HE110" s="44">
        <v>83338.049076188399</v>
      </c>
      <c r="HF110" s="44">
        <v>2.12192232103534E-2</v>
      </c>
      <c r="HG110" s="44">
        <v>25.759931331343999</v>
      </c>
      <c r="HH110" s="46">
        <v>20.722194376254471</v>
      </c>
      <c r="HI110" s="46">
        <f>IF(HG110&lt;HM$34,"LOW",IF(HG110&gt;HM$35,"HIGH",HH110))</f>
        <v>20.722194376254471</v>
      </c>
      <c r="HJ110" s="46">
        <f>IF(HI110&lt;19.57,"&lt;LOQ",IF(HI110&lt;6.15,"&lt;MDL",HI110))</f>
        <v>20.722194376254471</v>
      </c>
      <c r="HK110" s="46">
        <f>IF(HJ110="&lt;MDL","&lt;MDL",IF(HJ110="&lt;LOQ","&lt;LOQ",(HJ110*0.25)))</f>
        <v>5.1805485940636178</v>
      </c>
      <c r="HL110" s="44"/>
      <c r="HM110" s="44" t="s">
        <v>51</v>
      </c>
      <c r="HN110" s="44">
        <v>11.3861833333333</v>
      </c>
      <c r="HO110" s="44">
        <v>3927478.7889278401</v>
      </c>
      <c r="HP110" s="44">
        <v>13.2567166666667</v>
      </c>
      <c r="HQ110" s="44">
        <v>43348.631384687404</v>
      </c>
      <c r="HR110" s="44">
        <v>1.08171778869443E-2</v>
      </c>
      <c r="HS110" s="44">
        <v>7.3624657545121099</v>
      </c>
      <c r="HT110" s="44">
        <f>(HS110/AW110)*100</f>
        <v>57.521871477626739</v>
      </c>
      <c r="HU110" s="44">
        <f>IF(HS110&lt;HY$34,"LOW",IF(HS110&gt;HY$35,"HIGH",HT110))</f>
        <v>57.521871477626739</v>
      </c>
      <c r="HV110" s="44">
        <f>IF(HU110&lt;26.06,"&lt;LOQ",IF(HU110&lt;8.19,"&lt;MDL",HU110))</f>
        <v>57.521871477626739</v>
      </c>
      <c r="HW110" s="44">
        <f>IF(HV110="&lt;MDL","&lt;MDL",IF(HV110="&lt;LOQ","&lt;LOQ",(HV110*0.25)))</f>
        <v>14.380467869406685</v>
      </c>
      <c r="HX110" s="44"/>
      <c r="HY110" s="44" t="s">
        <v>51</v>
      </c>
      <c r="HZ110" s="44">
        <v>13.944800000000001</v>
      </c>
      <c r="IA110" s="44">
        <v>4007388.2335804799</v>
      </c>
      <c r="IB110" s="44">
        <v>13.8479333333333</v>
      </c>
      <c r="IC110" s="44">
        <v>10057.6499589455</v>
      </c>
      <c r="ID110" s="44">
        <v>2.5097767854549299E-3</v>
      </c>
      <c r="IE110" s="44">
        <v>4.5964529584108398</v>
      </c>
      <c r="IF110" s="44">
        <f>(IE110/AW110)*100</f>
        <v>35.911416791939473</v>
      </c>
      <c r="IG110" s="44">
        <f>IF(IE110&lt;IK$34,"LOW",IF(IE110&gt;IK$35,"HIGH",IF110))</f>
        <v>35.911416791939473</v>
      </c>
      <c r="IH110" s="44">
        <f>IF(IG110&lt;18.87,"&lt;LOQ",IF(IG110&lt;5.93,"&lt;MDL",IG110))</f>
        <v>35.911416791939473</v>
      </c>
      <c r="II110" s="44">
        <f>IF(IH110="&lt;MDL","&lt;MDL",IF(IH110="&lt;LOQ","&lt;LOQ",(IH110*0.25)))</f>
        <v>8.9778541979848683</v>
      </c>
      <c r="IJ110" s="44"/>
      <c r="IK110" s="44" t="s">
        <v>51</v>
      </c>
      <c r="IL110" s="44">
        <v>13.944800000000001</v>
      </c>
      <c r="IM110" s="44">
        <v>4007388.2335804799</v>
      </c>
      <c r="IN110" s="44">
        <v>15.661666666666701</v>
      </c>
      <c r="IO110" s="44">
        <v>20740.745016213099</v>
      </c>
      <c r="IP110" s="44">
        <v>5.17562656954798E-3</v>
      </c>
      <c r="IQ110" s="44">
        <v>6.8385762028780697</v>
      </c>
      <c r="IR110" s="44">
        <f>(IQ110/AW110)*100</f>
        <v>53.428798794864676</v>
      </c>
      <c r="IS110" s="44">
        <f>IF(IQ110&lt;IW$34,"LOW",IF(IQ110&gt;IW$35,"HIGH",IR110))</f>
        <v>53.428798794864676</v>
      </c>
      <c r="IT110" s="44">
        <f>IF(IS110&lt;22.673,"&lt;LOQ",IF(IS110&lt;7.126,"&lt;MDL",IS110))</f>
        <v>53.428798794864676</v>
      </c>
      <c r="IU110" s="44">
        <f>IF(IT110="&lt;MDL","&lt;MDL",IF(IT110="&lt;LOQ","&lt;LOQ",(IT110*0.25)))</f>
        <v>13.357199698716169</v>
      </c>
      <c r="IV110" s="44"/>
      <c r="IW110" s="44" t="s">
        <v>51</v>
      </c>
      <c r="IX110" s="44">
        <v>13.944800000000001</v>
      </c>
      <c r="IY110" s="44">
        <v>4007388.2335804799</v>
      </c>
      <c r="IZ110" s="44">
        <v>15.5180333333333</v>
      </c>
      <c r="JA110" s="44">
        <v>6482.9275444703499</v>
      </c>
      <c r="JB110" s="44">
        <v>1.6177438188158899E-3</v>
      </c>
      <c r="JC110" s="44">
        <v>2.7164794544875601</v>
      </c>
      <c r="JD110" s="44">
        <f>(JC110/AW110)*100</f>
        <v>21.223457909720594</v>
      </c>
      <c r="JE110" s="44">
        <f>IF(JC110&lt;JI$34,"LOW",IF(JC110&gt;JI$35,"HIGH",JD110))</f>
        <v>21.223457909720594</v>
      </c>
      <c r="JF110" s="44" t="str">
        <f>IF(JE110&lt;201.126,"&lt;LOQ",IF(JE110&lt;63.21,"&lt;MDL",JE110))</f>
        <v>&lt;LOQ</v>
      </c>
      <c r="JG110" s="44" t="str">
        <f>IF(JF110="&lt;MDL","&lt;MDL",IF(JF110="&lt;LOQ","&lt;LOQ",(JF110*0.25)))</f>
        <v>&lt;LOQ</v>
      </c>
      <c r="JH110" s="44"/>
      <c r="JI110" s="44" t="s">
        <v>51</v>
      </c>
      <c r="JJ110" s="44">
        <v>13.944800000000001</v>
      </c>
      <c r="JK110" s="44">
        <v>4007388.2335804799</v>
      </c>
      <c r="JL110" s="44">
        <v>16.082533333333298</v>
      </c>
      <c r="JM110" s="44">
        <v>25265.7988453096</v>
      </c>
      <c r="JN110" s="44">
        <v>6.3048043694871403E-3</v>
      </c>
      <c r="JO110" s="44">
        <v>8.5635559201341191</v>
      </c>
      <c r="JP110" s="44">
        <f>(JO110/AW110)*100</f>
        <v>66.90581382025961</v>
      </c>
      <c r="JQ110" s="44">
        <f>IF(JO110&lt;JU$34,"LOW",IF(JO110&gt;JU$35,"HIGH",JP110))</f>
        <v>66.90581382025961</v>
      </c>
      <c r="JR110" s="44">
        <f>IF(JQ110&lt;25.511,"&lt;LOQ",IF(JQ110&lt;8.018,"&lt;MDL",JQ110))</f>
        <v>66.90581382025961</v>
      </c>
      <c r="JS110" s="44">
        <f>IF(JR110="&lt;MDL","&lt;MDL",IF(JR110="&lt;LOQ","&lt;LOQ",(JR110*0.25)))</f>
        <v>16.726453455064902</v>
      </c>
      <c r="JT110" s="44"/>
      <c r="JU110" s="44" t="s">
        <v>51</v>
      </c>
      <c r="JV110" s="44">
        <v>13.944800000000001</v>
      </c>
      <c r="JW110" s="44">
        <v>4007388.2335804799</v>
      </c>
    </row>
    <row r="111" spans="1:283" s="45" customFormat="1" x14ac:dyDescent="0.2">
      <c r="A111" s="42"/>
      <c r="B111" s="42"/>
      <c r="C111" s="42"/>
      <c r="D111" s="47" t="s">
        <v>168</v>
      </c>
      <c r="E111" s="42"/>
      <c r="F111" s="42"/>
      <c r="G111" s="43"/>
      <c r="H111" s="44"/>
      <c r="I111" s="44"/>
      <c r="J111" s="44"/>
      <c r="L111" s="44"/>
      <c r="M111" s="44"/>
      <c r="N111" s="44"/>
      <c r="O111" s="44"/>
      <c r="P111" s="44"/>
      <c r="R111" s="44"/>
      <c r="S111" s="44"/>
      <c r="T111" s="44"/>
      <c r="U111" s="44"/>
      <c r="V111" s="44"/>
      <c r="W111" s="44"/>
      <c r="X111" s="44"/>
      <c r="Z111" s="44"/>
      <c r="AA111" s="44"/>
      <c r="AB111" s="44"/>
      <c r="AC111" s="44"/>
      <c r="AD111" s="44"/>
      <c r="AE111" s="44"/>
      <c r="AF111" s="44"/>
      <c r="AH111" s="44"/>
      <c r="AI111" s="44"/>
      <c r="AJ111" s="44"/>
      <c r="AK111" s="44"/>
      <c r="AL111" s="44"/>
      <c r="AM111" s="44"/>
      <c r="AN111" s="44"/>
      <c r="AP111" s="44"/>
      <c r="AQ111" s="44"/>
      <c r="AR111" s="44"/>
      <c r="AS111" s="44"/>
      <c r="AT111" s="44"/>
      <c r="AU111" s="44"/>
      <c r="AV111" s="44"/>
      <c r="AX111" s="44"/>
      <c r="AY111" s="44"/>
      <c r="AZ111" s="44"/>
      <c r="BA111" s="44"/>
      <c r="BB111" s="44"/>
      <c r="BC111" s="44"/>
      <c r="BD111" s="44"/>
      <c r="BE111" s="44"/>
      <c r="BF111" s="44">
        <f>AVERAGE(BF109:BF110)</f>
        <v>37.673426180954451</v>
      </c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>
        <f>AVERAGE(BR109:BR110)</f>
        <v>39.628493268685098</v>
      </c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>
        <f>AVERAGE(CD109:CD110)</f>
        <v>27.367328103967651</v>
      </c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>
        <f>AVERAGE(CP109:CP110)</f>
        <v>11.1516211138389</v>
      </c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>
        <f>AVERAGE(DB109:DB110)</f>
        <v>55.215086838863549</v>
      </c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>
        <f>AVERAGE(DN109:DN110)</f>
        <v>64.165898893443952</v>
      </c>
      <c r="DO111" s="44"/>
      <c r="DP111" s="44"/>
      <c r="DQ111" s="44"/>
      <c r="DR111" s="44"/>
      <c r="DS111" s="44"/>
      <c r="DT111" s="44"/>
      <c r="DU111" s="44"/>
      <c r="DV111" s="44"/>
      <c r="DW111" s="44"/>
      <c r="DX111" s="44"/>
      <c r="DY111" s="44"/>
      <c r="DZ111" s="44">
        <f>AVERAGE(DZ109:DZ110)</f>
        <v>276.21313106023399</v>
      </c>
      <c r="EA111" s="44"/>
      <c r="EB111" s="44"/>
      <c r="EC111" s="44"/>
      <c r="ED111" s="44"/>
      <c r="EE111" s="44"/>
      <c r="EF111" s="44"/>
      <c r="EG111" s="44"/>
      <c r="EH111" s="44"/>
      <c r="EI111" s="44"/>
      <c r="EJ111" s="44"/>
      <c r="EK111" s="44"/>
      <c r="EL111" s="44">
        <f>AVERAGE(EL109:EL110)</f>
        <v>176.07565893643974</v>
      </c>
      <c r="EM111" s="44"/>
      <c r="EN111" s="44"/>
      <c r="EO111" s="44"/>
      <c r="EP111" s="44"/>
      <c r="EQ111" s="44"/>
      <c r="ER111" s="44"/>
      <c r="ES111" s="44"/>
      <c r="ET111" s="44"/>
      <c r="EU111" s="44"/>
      <c r="EV111" s="44"/>
      <c r="EW111" s="44"/>
      <c r="EX111" s="44"/>
      <c r="EY111" s="44"/>
      <c r="EZ111" s="44"/>
      <c r="FA111" s="44"/>
      <c r="FB111" s="44"/>
      <c r="FC111" s="44"/>
      <c r="FD111" s="44"/>
      <c r="FE111" s="44"/>
      <c r="FF111" s="44">
        <f>AVERAGE(FF109:FF110)</f>
        <v>37.598702662542799</v>
      </c>
      <c r="FG111" s="44"/>
      <c r="FH111" s="44"/>
      <c r="FI111" s="44"/>
      <c r="FJ111" s="44"/>
      <c r="FK111" s="44"/>
      <c r="FL111" s="44"/>
      <c r="FM111" s="44"/>
      <c r="FN111" s="44"/>
      <c r="FO111" s="44"/>
      <c r="FP111" s="44"/>
      <c r="FQ111" s="44"/>
      <c r="FR111" s="44">
        <f>AVERAGE(FR109:FR110)</f>
        <v>57.6173632070658</v>
      </c>
      <c r="FS111" s="44"/>
      <c r="FT111" s="44"/>
      <c r="FU111" s="44"/>
      <c r="FV111" s="44"/>
      <c r="FW111" s="44"/>
      <c r="FX111" s="44"/>
      <c r="FY111" s="44"/>
      <c r="FZ111" s="44"/>
      <c r="GA111" s="44"/>
      <c r="GB111" s="44"/>
      <c r="GC111" s="44"/>
      <c r="GD111" s="44"/>
      <c r="GE111" s="44"/>
      <c r="GF111" s="44"/>
      <c r="GG111" s="44"/>
      <c r="GH111" s="44"/>
      <c r="GI111" s="44"/>
      <c r="GJ111" s="44"/>
      <c r="GK111" s="44"/>
      <c r="GL111" s="44"/>
      <c r="GM111" s="44"/>
      <c r="GN111" s="44"/>
      <c r="GO111" s="44"/>
      <c r="GP111" s="44"/>
      <c r="GQ111" s="44"/>
      <c r="GR111" s="44"/>
      <c r="GS111" s="44"/>
      <c r="GT111" s="44"/>
      <c r="GU111" s="44">
        <f>AVERAGE(GU109:GU110)</f>
        <v>51.608425814043251</v>
      </c>
      <c r="GV111" s="44"/>
      <c r="GW111" s="44"/>
      <c r="GX111" s="44"/>
      <c r="GY111" s="44"/>
      <c r="GZ111" s="44"/>
      <c r="HA111" s="44"/>
      <c r="HB111" s="44"/>
      <c r="HC111" s="44"/>
      <c r="HD111" s="44"/>
      <c r="HE111" s="44"/>
      <c r="HF111" s="44"/>
      <c r="HG111" s="44">
        <f>AVERAGE(HG109:HG110)</f>
        <v>23.96419498050615</v>
      </c>
      <c r="HH111" s="46"/>
      <c r="HI111" s="46"/>
      <c r="HJ111" s="46"/>
      <c r="HK111" s="46"/>
      <c r="HL111" s="44"/>
      <c r="HM111" s="44"/>
      <c r="HN111" s="44"/>
      <c r="HO111" s="44"/>
      <c r="HP111" s="44"/>
      <c r="HQ111" s="44"/>
      <c r="HR111" s="44"/>
      <c r="HS111" s="44">
        <f>AVERAGE(HS109:HS110)</f>
        <v>7.6091036703967703</v>
      </c>
      <c r="HT111" s="44"/>
      <c r="HU111" s="44"/>
      <c r="HV111" s="44"/>
      <c r="HW111" s="44"/>
      <c r="HX111" s="44"/>
      <c r="HY111" s="44"/>
      <c r="HZ111" s="44"/>
      <c r="IA111" s="44"/>
      <c r="IB111" s="44"/>
      <c r="IC111" s="44"/>
      <c r="ID111" s="44"/>
      <c r="IE111" s="44">
        <f>AVERAGE(IE109:IE110)</f>
        <v>4.1339798324868751</v>
      </c>
      <c r="IF111" s="44"/>
      <c r="IG111" s="44"/>
      <c r="IH111" s="44"/>
      <c r="II111" s="44"/>
      <c r="IJ111" s="44"/>
      <c r="IK111" s="44"/>
      <c r="IL111" s="44"/>
      <c r="IM111" s="44"/>
      <c r="IN111" s="44"/>
      <c r="IO111" s="44"/>
      <c r="IP111" s="44"/>
      <c r="IQ111" s="44">
        <f>AVERAGE(IQ109:IQ110)</f>
        <v>6.4363881553480349</v>
      </c>
      <c r="IR111" s="44"/>
      <c r="IS111" s="44"/>
      <c r="IT111" s="44"/>
      <c r="IU111" s="44"/>
      <c r="IV111" s="44"/>
      <c r="IW111" s="44"/>
      <c r="IX111" s="44"/>
      <c r="IY111" s="44"/>
      <c r="IZ111" s="44"/>
      <c r="JA111" s="44"/>
      <c r="JB111" s="44"/>
      <c r="JC111" s="44">
        <f>AVERAGE(JC109:JC110)</f>
        <v>2.092702998352995</v>
      </c>
      <c r="JD111" s="44"/>
      <c r="JE111" s="44"/>
      <c r="JF111" s="44"/>
      <c r="JG111" s="44"/>
      <c r="JH111" s="44"/>
      <c r="JI111" s="44"/>
      <c r="JJ111" s="44"/>
      <c r="JK111" s="44"/>
      <c r="JL111" s="44"/>
      <c r="JM111" s="44"/>
      <c r="JN111" s="44"/>
      <c r="JO111" s="44">
        <f>AVERAGE(JO109:JO110)</f>
        <v>8.6689254771865336</v>
      </c>
      <c r="JP111" s="44"/>
      <c r="JQ111" s="44"/>
      <c r="JR111" s="44"/>
      <c r="JS111" s="44"/>
      <c r="JT111" s="44"/>
      <c r="JU111" s="44"/>
      <c r="JV111" s="44"/>
      <c r="JW111" s="44"/>
    </row>
    <row r="112" spans="1:283" s="45" customFormat="1" x14ac:dyDescent="0.2">
      <c r="A112" s="42"/>
      <c r="B112" s="42"/>
      <c r="C112" s="42"/>
      <c r="D112" s="47" t="s">
        <v>170</v>
      </c>
      <c r="E112" s="42"/>
      <c r="F112" s="42"/>
      <c r="G112" s="43"/>
      <c r="H112" s="44"/>
      <c r="I112" s="44"/>
      <c r="J112" s="44"/>
      <c r="L112" s="44"/>
      <c r="M112" s="44"/>
      <c r="N112" s="44"/>
      <c r="O112" s="44"/>
      <c r="P112" s="44"/>
      <c r="R112" s="44"/>
      <c r="S112" s="44"/>
      <c r="T112" s="44"/>
      <c r="U112" s="44"/>
      <c r="V112" s="44"/>
      <c r="W112" s="44"/>
      <c r="X112" s="44"/>
      <c r="Z112" s="44"/>
      <c r="AA112" s="44"/>
      <c r="AB112" s="44"/>
      <c r="AC112" s="44"/>
      <c r="AD112" s="44"/>
      <c r="AE112" s="44"/>
      <c r="AF112" s="44"/>
      <c r="AH112" s="44"/>
      <c r="AI112" s="44"/>
      <c r="AJ112" s="44"/>
      <c r="AK112" s="44"/>
      <c r="AL112" s="44"/>
      <c r="AM112" s="44"/>
      <c r="AN112" s="44"/>
      <c r="AP112" s="44"/>
      <c r="AQ112" s="44"/>
      <c r="AR112" s="44"/>
      <c r="AS112" s="44"/>
      <c r="AT112" s="44"/>
      <c r="AU112" s="44"/>
      <c r="AV112" s="44"/>
      <c r="AX112" s="44"/>
      <c r="AY112" s="44"/>
      <c r="AZ112" s="44"/>
      <c r="BA112" s="44"/>
      <c r="BB112" s="44"/>
      <c r="BC112" s="44"/>
      <c r="BD112" s="44"/>
      <c r="BE112" s="44"/>
      <c r="BF112" s="44">
        <f>((_xlfn.STDEV.P(BF109:BF110))/BF111)*100</f>
        <v>3.7722970026238389</v>
      </c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>
        <f>((_xlfn.STDEV.P(BR109:BR110))/BR111)*100</f>
        <v>0.97710254335225954</v>
      </c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>
        <f>((_xlfn.STDEV.P(CD109:CD110))/CD111)*100</f>
        <v>0.66981344844904223</v>
      </c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>
        <f>((_xlfn.STDEV.P(CP109:CP110))/CP111)*100</f>
        <v>1.4373239003008287</v>
      </c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>
        <f>((_xlfn.STDEV.P(DB109:DB110))/DB111)*100</f>
        <v>1.1398347001121965</v>
      </c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>
        <f>((_xlfn.STDEV.P(DN109:DN110))/DN111)*100</f>
        <v>3.996063524260926E-2</v>
      </c>
      <c r="DO112" s="44"/>
      <c r="DP112" s="44"/>
      <c r="DQ112" s="44"/>
      <c r="DR112" s="44"/>
      <c r="DS112" s="44"/>
      <c r="DT112" s="44"/>
      <c r="DU112" s="44"/>
      <c r="DV112" s="44"/>
      <c r="DW112" s="44"/>
      <c r="DX112" s="44"/>
      <c r="DY112" s="44"/>
      <c r="DZ112" s="44">
        <f>((_xlfn.STDEV.P(DZ109:DZ110))/DZ111)*100</f>
        <v>0.24581734654097309</v>
      </c>
      <c r="EA112" s="44"/>
      <c r="EB112" s="44"/>
      <c r="EC112" s="44"/>
      <c r="ED112" s="44"/>
      <c r="EE112" s="44"/>
      <c r="EF112" s="44"/>
      <c r="EG112" s="44"/>
      <c r="EH112" s="44"/>
      <c r="EI112" s="44"/>
      <c r="EJ112" s="44"/>
      <c r="EK112" s="44"/>
      <c r="EL112" s="44">
        <f>((_xlfn.STDEV.P(EL109:EL110))/EL111)*100</f>
        <v>89.934053951227042</v>
      </c>
      <c r="EM112" s="44"/>
      <c r="EN112" s="44"/>
      <c r="EO112" s="44"/>
      <c r="EP112" s="44"/>
      <c r="EQ112" s="44"/>
      <c r="ER112" s="44"/>
      <c r="ES112" s="44"/>
      <c r="ET112" s="44"/>
      <c r="EU112" s="44"/>
      <c r="EV112" s="44"/>
      <c r="EW112" s="44"/>
      <c r="EX112" s="44"/>
      <c r="EY112" s="44"/>
      <c r="EZ112" s="44"/>
      <c r="FA112" s="44"/>
      <c r="FB112" s="44"/>
      <c r="FC112" s="44"/>
      <c r="FD112" s="44"/>
      <c r="FE112" s="44"/>
      <c r="FF112" s="44">
        <f>((_xlfn.STDEV.P(FF109:FF110))/FF111)*100</f>
        <v>3.5398804368751304</v>
      </c>
      <c r="FG112" s="44"/>
      <c r="FH112" s="44"/>
      <c r="FI112" s="44"/>
      <c r="FJ112" s="44"/>
      <c r="FK112" s="44"/>
      <c r="FL112" s="44"/>
      <c r="FM112" s="44"/>
      <c r="FN112" s="44"/>
      <c r="FO112" s="44"/>
      <c r="FP112" s="44"/>
      <c r="FQ112" s="44"/>
      <c r="FR112" s="44">
        <f>((_xlfn.STDEV.P(FR109:FR110))/FR111)*100</f>
        <v>0.60188082290769185</v>
      </c>
      <c r="FS112" s="44"/>
      <c r="FT112" s="44"/>
      <c r="FU112" s="44"/>
      <c r="FV112" s="44"/>
      <c r="FW112" s="44"/>
      <c r="FX112" s="44"/>
      <c r="FY112" s="44"/>
      <c r="FZ112" s="44"/>
      <c r="GA112" s="44"/>
      <c r="GB112" s="44"/>
      <c r="GC112" s="44"/>
      <c r="GD112" s="44"/>
      <c r="GE112" s="44"/>
      <c r="GF112" s="44"/>
      <c r="GG112" s="44"/>
      <c r="GH112" s="44"/>
      <c r="GI112" s="44"/>
      <c r="GJ112" s="44"/>
      <c r="GK112" s="44"/>
      <c r="GL112" s="44"/>
      <c r="GM112" s="44"/>
      <c r="GN112" s="44"/>
      <c r="GO112" s="44"/>
      <c r="GP112" s="44"/>
      <c r="GQ112" s="44"/>
      <c r="GR112" s="44"/>
      <c r="GS112" s="44"/>
      <c r="GT112" s="44"/>
      <c r="GU112" s="44">
        <f>((_xlfn.STDEV.P(GU109:GU110))/GU111)*100</f>
        <v>52.299595205273242</v>
      </c>
      <c r="GV112" s="44"/>
      <c r="GW112" s="44"/>
      <c r="GX112" s="44"/>
      <c r="GY112" s="44"/>
      <c r="GZ112" s="44"/>
      <c r="HA112" s="44"/>
      <c r="HB112" s="44"/>
      <c r="HC112" s="44"/>
      <c r="HD112" s="44"/>
      <c r="HE112" s="44"/>
      <c r="HF112" s="44"/>
      <c r="HG112" s="44">
        <f>((_xlfn.STDEV.P(HG109:HG110))/HG111)*100</f>
        <v>7.4934140383125918</v>
      </c>
      <c r="HH112" s="46"/>
      <c r="HI112" s="46"/>
      <c r="HJ112" s="46"/>
      <c r="HK112" s="46"/>
      <c r="HL112" s="44"/>
      <c r="HM112" s="44"/>
      <c r="HN112" s="44"/>
      <c r="HO112" s="44"/>
      <c r="HP112" s="44"/>
      <c r="HQ112" s="44"/>
      <c r="HR112" s="44"/>
      <c r="HS112" s="44">
        <f>((_xlfn.STDEV.P(HS109:HS110))/HS111)*100</f>
        <v>3.2413530761080978</v>
      </c>
      <c r="HT112" s="44"/>
      <c r="HU112" s="44"/>
      <c r="HV112" s="44"/>
      <c r="HW112" s="44"/>
      <c r="HX112" s="44"/>
      <c r="HY112" s="44"/>
      <c r="HZ112" s="44"/>
      <c r="IA112" s="44"/>
      <c r="IB112" s="44"/>
      <c r="IC112" s="44"/>
      <c r="ID112" s="44"/>
      <c r="IE112" s="44">
        <f>((_xlfn.STDEV.P(IE109:IE110))/IE111)*100</f>
        <v>11.187116160790559</v>
      </c>
      <c r="IF112" s="44"/>
      <c r="IG112" s="44"/>
      <c r="IH112" s="44"/>
      <c r="II112" s="44"/>
      <c r="IJ112" s="44"/>
      <c r="IK112" s="44"/>
      <c r="IL112" s="44"/>
      <c r="IM112" s="44"/>
      <c r="IN112" s="44"/>
      <c r="IO112" s="44"/>
      <c r="IP112" s="44"/>
      <c r="IQ112" s="44">
        <f>((_xlfn.STDEV.P(IQ109:IQ110))/IQ111)*100</f>
        <v>6.24866055034071</v>
      </c>
      <c r="IR112" s="44"/>
      <c r="IS112" s="44"/>
      <c r="IT112" s="44"/>
      <c r="IU112" s="44"/>
      <c r="IV112" s="44"/>
      <c r="IW112" s="44"/>
      <c r="IX112" s="44"/>
      <c r="IY112" s="44"/>
      <c r="IZ112" s="44"/>
      <c r="JA112" s="44"/>
      <c r="JB112" s="44"/>
      <c r="JC112" s="44">
        <f>((_xlfn.STDEV.P(JC109:JC110))/JC111)*100</f>
        <v>29.807213762559311</v>
      </c>
      <c r="JD112" s="44"/>
      <c r="JE112" s="44"/>
      <c r="JF112" s="44"/>
      <c r="JG112" s="44"/>
      <c r="JH112" s="44"/>
      <c r="JI112" s="44"/>
      <c r="JJ112" s="44"/>
      <c r="JK112" s="44"/>
      <c r="JL112" s="44"/>
      <c r="JM112" s="44"/>
      <c r="JN112" s="44"/>
      <c r="JO112" s="44">
        <f>((_xlfn.STDEV.P(JO109:JO110))/JO111)*100</f>
        <v>1.2154857869029996</v>
      </c>
      <c r="JP112" s="44"/>
      <c r="JQ112" s="44"/>
      <c r="JR112" s="44"/>
      <c r="JS112" s="44"/>
      <c r="JT112" s="44"/>
      <c r="JU112" s="44"/>
      <c r="JV112" s="44"/>
      <c r="JW112" s="44"/>
    </row>
    <row r="113" spans="1:283" s="45" customFormat="1" x14ac:dyDescent="0.2">
      <c r="A113" s="42"/>
      <c r="B113" s="42"/>
      <c r="C113" s="42" t="s">
        <v>24</v>
      </c>
      <c r="D113" s="42" t="s">
        <v>103</v>
      </c>
      <c r="E113" s="42" t="s">
        <v>97</v>
      </c>
      <c r="F113" s="42" t="s">
        <v>51</v>
      </c>
      <c r="G113" s="43">
        <v>42564.824305555601</v>
      </c>
      <c r="H113" s="44">
        <v>4.2557999999999998</v>
      </c>
      <c r="I113" s="44">
        <v>34207.525224582103</v>
      </c>
      <c r="J113" s="44">
        <v>2.1218441477398101E-2</v>
      </c>
      <c r="K113" s="45">
        <f>(J113/J$12)*100</f>
        <v>3.0880050509140412E-3</v>
      </c>
      <c r="L113" s="44">
        <v>4.9229500000000002</v>
      </c>
      <c r="M113" s="44">
        <v>1612160.1231183701</v>
      </c>
      <c r="N113" s="44">
        <v>5.9967333333333297</v>
      </c>
      <c r="O113" s="44">
        <v>150976.30933306299</v>
      </c>
      <c r="P113" s="44">
        <v>7.3425395441987798E-2</v>
      </c>
      <c r="Q113" s="45">
        <f>(P113/P$12)*100</f>
        <v>9.0519970781186156</v>
      </c>
      <c r="R113" s="44"/>
      <c r="S113" s="44" t="s">
        <v>51</v>
      </c>
      <c r="T113" s="44">
        <v>8.1842500000000005</v>
      </c>
      <c r="U113" s="44">
        <v>2056186.53361352</v>
      </c>
      <c r="V113" s="44">
        <v>8.2446166666666691</v>
      </c>
      <c r="W113" s="44">
        <v>411590.48472703801</v>
      </c>
      <c r="X113" s="44">
        <v>0.200171763601483</v>
      </c>
      <c r="Y113" s="45">
        <f>(X113/X$12)*100</f>
        <v>20.015227631473433</v>
      </c>
      <c r="Z113" s="44"/>
      <c r="AA113" s="44" t="s">
        <v>51</v>
      </c>
      <c r="AB113" s="44">
        <v>8.1842500000000005</v>
      </c>
      <c r="AC113" s="44">
        <v>2056186.53361352</v>
      </c>
      <c r="AD113" s="44">
        <v>9.6858166666666694</v>
      </c>
      <c r="AE113" s="44">
        <v>445421.71311538701</v>
      </c>
      <c r="AF113" s="44">
        <v>0.21662514846481701</v>
      </c>
      <c r="AG113" s="45">
        <f>(AF113/AF$12)*100</f>
        <v>21.522675046622595</v>
      </c>
      <c r="AH113" s="44"/>
      <c r="AI113" s="44" t="s">
        <v>51</v>
      </c>
      <c r="AJ113" s="44">
        <v>8.1842500000000005</v>
      </c>
      <c r="AK113" s="44">
        <v>2056186.53361352</v>
      </c>
      <c r="AL113" s="44">
        <v>11.3763166666667</v>
      </c>
      <c r="AM113" s="44">
        <v>2528523.2810267801</v>
      </c>
      <c r="AN113" s="44">
        <v>0.99998192223615401</v>
      </c>
      <c r="AO113" s="45">
        <f>(AN113/AN$12)*100</f>
        <v>100.52656538278598</v>
      </c>
      <c r="AP113" s="44"/>
      <c r="AQ113" s="44" t="s">
        <v>51</v>
      </c>
      <c r="AR113" s="44">
        <v>11.3763166666667</v>
      </c>
      <c r="AS113" s="44">
        <v>2528568.9918998801</v>
      </c>
      <c r="AT113" s="44">
        <v>9.8971</v>
      </c>
      <c r="AU113" s="44">
        <v>564598.50497067801</v>
      </c>
      <c r="AV113" s="44">
        <v>0.22328775951114399</v>
      </c>
      <c r="AW113" s="45">
        <f>(AV113/AV$12)*100</f>
        <v>22.725341239881338</v>
      </c>
      <c r="AX113" s="44"/>
      <c r="AY113" s="44"/>
      <c r="AZ113" s="44" t="s">
        <v>51</v>
      </c>
      <c r="BA113" s="44">
        <v>11.3763166666667</v>
      </c>
      <c r="BB113" s="44">
        <v>2528568.9918998801</v>
      </c>
      <c r="BC113" s="44">
        <v>4.9420166666666701</v>
      </c>
      <c r="BD113" s="44">
        <v>2403.7281828605901</v>
      </c>
      <c r="BE113" s="44">
        <v>1.49099841162868E-3</v>
      </c>
      <c r="BF113" s="44">
        <v>0.889023355848512</v>
      </c>
      <c r="BG113" s="44">
        <f>(BF113/Q113)*100</f>
        <v>9.8212952144841861</v>
      </c>
      <c r="BH113" s="44" t="str">
        <f>IF(BF113&lt;BL$34,"LOW",IF(BF113&gt;BL$35,"HIGH",BG113))</f>
        <v>LOW</v>
      </c>
      <c r="BI113" s="44" t="str">
        <f>IF(BH113&lt;184.86,"&lt;LOQ",IF(BH113&lt;58.1085,"&lt;MDL",BH113))</f>
        <v>LOW</v>
      </c>
      <c r="BJ113" s="44" t="e">
        <f>IF(BI113="&lt;MDL","&lt;MDL",IF(BI113="&lt;LOQ","&lt;LOQ",(BI113*0.25)))</f>
        <v>#VALUE!</v>
      </c>
      <c r="BK113" s="44"/>
      <c r="BL113" s="44" t="s">
        <v>51</v>
      </c>
      <c r="BM113" s="44">
        <v>4.9229500000000002</v>
      </c>
      <c r="BN113" s="44">
        <v>1612160.1231183701</v>
      </c>
      <c r="BO113" s="44">
        <v>5.6282166666666704</v>
      </c>
      <c r="BP113" s="44">
        <v>1406.24366284405</v>
      </c>
      <c r="BQ113" s="44">
        <v>8.7227294775408203E-4</v>
      </c>
      <c r="BR113" s="44">
        <v>1.0251088835354101</v>
      </c>
      <c r="BS113" s="44">
        <f>(BR113/Q113)*100</f>
        <v>11.324670950385135</v>
      </c>
      <c r="BT113" s="44" t="str">
        <f>IF(BR113&lt;BX$34,"LOW",IF(BR113&gt;BX$35,"HIGH",BS113))</f>
        <v>LOW</v>
      </c>
      <c r="BU113" s="44" t="str">
        <f>IF(BT113&lt;16.03,"&lt;LOQ",IF(BT113&lt;5.038,"&lt;MDL",BT113))</f>
        <v>LOW</v>
      </c>
      <c r="BV113" s="44" t="e">
        <f>IF(BU113="&lt;MDL","&lt;MDL",IF(BU113="&lt;LOQ","&lt;LOQ",(BU113*0.25)))</f>
        <v>#VALUE!</v>
      </c>
      <c r="BW113" s="44"/>
      <c r="BX113" s="44" t="s">
        <v>51</v>
      </c>
      <c r="BY113" s="44">
        <v>4.9229500000000002</v>
      </c>
      <c r="BZ113" s="44">
        <v>1612160.1231183701</v>
      </c>
      <c r="CA113" s="44">
        <v>5.7235166666666704</v>
      </c>
      <c r="CB113" s="44">
        <v>679.273968422199</v>
      </c>
      <c r="CC113" s="44">
        <v>4.2134398356677601E-4</v>
      </c>
      <c r="CD113" s="44">
        <v>0.38484557699171001</v>
      </c>
      <c r="CE113" s="44">
        <f>(CD113/Q113)*100</f>
        <v>4.2514991296450688</v>
      </c>
      <c r="CF113" s="44" t="str">
        <f t="shared" si="12"/>
        <v>LOW</v>
      </c>
      <c r="CG113" s="44" t="str">
        <f>IF(CF113&lt;265.875,"&lt;LOQ",IF(CF113&lt;83.56,"&lt;MDL",CF113))</f>
        <v>LOW</v>
      </c>
      <c r="CH113" s="44" t="e">
        <f>IF(CG113="&lt;MDL","&lt;MDL",IF(CG113="&lt;LOQ","&lt;LOQ",(CG113*0.25)))</f>
        <v>#VALUE!</v>
      </c>
      <c r="CI113" s="44"/>
      <c r="CJ113" s="44" t="s">
        <v>51</v>
      </c>
      <c r="CK113" s="44">
        <v>4.9229500000000002</v>
      </c>
      <c r="CL113" s="44">
        <v>1612160.1231183701</v>
      </c>
      <c r="CM113" s="44">
        <v>6.5304333333333302</v>
      </c>
      <c r="CN113" s="44">
        <v>2127.4490000000001</v>
      </c>
      <c r="CO113" s="44">
        <v>1.99261133249172E-3</v>
      </c>
      <c r="CP113" s="44">
        <v>1.3679903729490701</v>
      </c>
      <c r="CQ113" s="44">
        <f>(CP113/Q113)*100</f>
        <v>15.112580805576176</v>
      </c>
      <c r="CR113" s="44">
        <f t="shared" si="41"/>
        <v>15.112580805576176</v>
      </c>
      <c r="CS113" s="44">
        <f>IF(CR113&lt;11.93,"&lt;LOQ",IF(CR113&lt;3.75,"&lt;MDL",CR113))</f>
        <v>15.112580805576176</v>
      </c>
      <c r="CT113" s="44">
        <f>IF(CS113="&lt;MDL","&lt;MDL",IF(CS113="&lt;LOQ","&lt;LOQ",(CS113*0.25)))</f>
        <v>3.778145201394044</v>
      </c>
      <c r="CU113" s="44"/>
      <c r="CV113" s="44" t="s">
        <v>51</v>
      </c>
      <c r="CW113" s="44">
        <v>6.6765666666666696</v>
      </c>
      <c r="CX113" s="44">
        <v>1067668.82497836</v>
      </c>
      <c r="CY113" s="44">
        <v>6.7083500000000003</v>
      </c>
      <c r="CZ113" s="44">
        <v>0</v>
      </c>
      <c r="DA113" s="44">
        <v>0</v>
      </c>
      <c r="DB113" s="44">
        <v>0</v>
      </c>
      <c r="DC113" s="44">
        <f>(DB113/Q113)*100</f>
        <v>0</v>
      </c>
      <c r="DD113" s="44" t="str">
        <f>IF(DB113&lt;DH$34,"LOW",IF(DB113&gt;DH$35,"HIGH",DC113))</f>
        <v>LOW</v>
      </c>
      <c r="DE113" s="44" t="str">
        <f>IF(DD113&lt;125.128,"&lt;LOQ",IF(DD113&lt;7.897,"&lt;MDL",DD113))</f>
        <v>LOW</v>
      </c>
      <c r="DF113" s="44" t="e">
        <f>IF(DE113="&lt;MDL","&lt;MDL",IF(DE113="&lt;LOQ","&lt;LOQ",(DE113*0.25)))</f>
        <v>#VALUE!</v>
      </c>
      <c r="DG113" s="44"/>
      <c r="DH113" s="44" t="s">
        <v>51</v>
      </c>
      <c r="DI113" s="44">
        <v>6.6765666666666696</v>
      </c>
      <c r="DJ113" s="44">
        <v>1067668.82497836</v>
      </c>
      <c r="DK113" s="44">
        <v>7.2356999999999996</v>
      </c>
      <c r="DL113" s="44">
        <v>2729.7439084212401</v>
      </c>
      <c r="DM113" s="44">
        <v>2.5567328038041798E-3</v>
      </c>
      <c r="DN113" s="44">
        <v>2.1314408881716602</v>
      </c>
      <c r="DO113" s="44">
        <f>(DN113/Y113)*100</f>
        <v>10.649096415071613</v>
      </c>
      <c r="DP113" s="44">
        <f>IF(DN113&lt;DT$34,"LOW",IF(DN113&gt;DT$35,"HIGH",DO113))</f>
        <v>10.649096415071613</v>
      </c>
      <c r="DQ113" s="44" t="str">
        <f>IF(DP113&lt;59.59,"&lt;LOQ",IF(DP113&lt;18.73,"&lt;MDL",DP113))</f>
        <v>&lt;LOQ</v>
      </c>
      <c r="DR113" s="44" t="str">
        <f>IF(DQ113="&lt;MDL","&lt;MDL",IF(DQ113="&lt;LOQ","&lt;LOQ",(DQ113*0.25)))</f>
        <v>&lt;LOQ</v>
      </c>
      <c r="DS113" s="44"/>
      <c r="DT113" s="44" t="s">
        <v>51</v>
      </c>
      <c r="DU113" s="44">
        <v>6.6765666666666696</v>
      </c>
      <c r="DV113" s="44">
        <v>1067668.82497836</v>
      </c>
      <c r="DW113" s="44">
        <v>8.2106499999999993</v>
      </c>
      <c r="DX113" s="44">
        <v>17071.606506948501</v>
      </c>
      <c r="DY113" s="44">
        <v>8.3025572961743805E-3</v>
      </c>
      <c r="DZ113" s="44">
        <v>8.9302275288214101</v>
      </c>
      <c r="EA113" s="44">
        <f>(DZ113/Y113)*100</f>
        <v>44.617166955317842</v>
      </c>
      <c r="EB113" s="44">
        <f>IF(DZ113&lt;EF$34,"LOW",IF(DZ113&gt;EF$35,"HIGH",EA113))</f>
        <v>44.617166955317842</v>
      </c>
      <c r="EC113" s="44">
        <f>IF(EB113&lt;16.09,"&lt;LOQ",IF(EB113&lt;5.06,"&lt;MDL",EB113))</f>
        <v>44.617166955317842</v>
      </c>
      <c r="ED113" s="44">
        <f>IF(EC113="&lt;MDL","&lt;MDL",IF(EC113="&lt;LOQ","&lt;LOQ",(EC113*0.25)))</f>
        <v>11.15429173882946</v>
      </c>
      <c r="EE113" s="44"/>
      <c r="EF113" s="44" t="s">
        <v>51</v>
      </c>
      <c r="EG113" s="44">
        <v>8.1842500000000005</v>
      </c>
      <c r="EH113" s="44">
        <v>2056186.53361352</v>
      </c>
      <c r="EI113" s="44">
        <v>8.2634666666666696</v>
      </c>
      <c r="EJ113" s="44">
        <v>7443.0040439639997</v>
      </c>
      <c r="EK113" s="44">
        <v>3.6198097411345902E-3</v>
      </c>
      <c r="EL113" s="44">
        <v>4.4313683755067004</v>
      </c>
      <c r="EM113" s="44">
        <f>(EL113/Y113)*100</f>
        <v>22.139984900988523</v>
      </c>
      <c r="EN113" s="44">
        <f>IF(EL113&lt;ER$34,"LOW",IF(EL113&gt;ER$35,"HIGH",EM113))</f>
        <v>22.139984900988523</v>
      </c>
      <c r="EO113" s="44" t="str">
        <f>IF(EN113&lt;56.77,"&lt;LOQ",IF(EN113&lt;17.84,"&lt;MDL",EN113))</f>
        <v>&lt;LOQ</v>
      </c>
      <c r="EP113" s="44" t="str">
        <f>IF(EO113="&lt;MDL","&lt;MDL",IF(EO113="&lt;LOQ","&lt;LOQ",(EO113*0.25)))</f>
        <v>&lt;LOQ</v>
      </c>
      <c r="EQ113" s="44"/>
      <c r="ER113" s="44" t="s">
        <v>51</v>
      </c>
      <c r="ES113" s="44">
        <v>8.1842500000000005</v>
      </c>
      <c r="ET113" s="44">
        <v>2056186.53361352</v>
      </c>
      <c r="EU113" s="44">
        <v>8.61435</v>
      </c>
      <c r="EV113" s="44">
        <v>872.02698028227201</v>
      </c>
      <c r="EW113" s="44">
        <v>4.2409915930622299E-4</v>
      </c>
      <c r="EX113" s="44">
        <v>3655.5791077900499</v>
      </c>
      <c r="EY113" s="44">
        <v>3655.5791077900499</v>
      </c>
      <c r="EZ113" s="44" t="s">
        <v>51</v>
      </c>
      <c r="FA113" s="44">
        <v>8.1842500000000005</v>
      </c>
      <c r="FB113" s="44">
        <v>2056186.53361352</v>
      </c>
      <c r="FC113" s="44">
        <v>9.4481333333333293</v>
      </c>
      <c r="FD113" s="44">
        <v>20097.455641882301</v>
      </c>
      <c r="FE113" s="44">
        <v>7.9481539583310997E-3</v>
      </c>
      <c r="FF113" s="44">
        <v>10.152263576029</v>
      </c>
      <c r="FG113" s="44">
        <f>(FF113/AG113)*100</f>
        <v>47.170082501534232</v>
      </c>
      <c r="FH113" s="44">
        <f>IF(FF113&lt;FL$34,"LOW",IF(FF113&gt;FL$35,"HIGH",FG113))</f>
        <v>47.170082501534232</v>
      </c>
      <c r="FI113" s="44">
        <f>IF(FH113&lt;12.39,"&lt;LOQ",IF(FH113&lt;3.9,"&lt;MDL",FH113))</f>
        <v>47.170082501534232</v>
      </c>
      <c r="FJ113" s="44">
        <f>IF(FI113="&lt;MDL","&lt;MDL",IF(FI113="&lt;LOQ","&lt;LOQ",(FI113*0.25)))</f>
        <v>11.792520625383558</v>
      </c>
      <c r="FK113" s="44"/>
      <c r="FL113" s="44" t="s">
        <v>51</v>
      </c>
      <c r="FM113" s="44">
        <v>11.3763166666667</v>
      </c>
      <c r="FN113" s="44">
        <v>2528568.9918998801</v>
      </c>
      <c r="FO113" s="44">
        <v>9.7084666666666699</v>
      </c>
      <c r="FP113" s="44">
        <v>21004.850511677501</v>
      </c>
      <c r="FQ113" s="44">
        <v>8.3070110323132298E-3</v>
      </c>
      <c r="FR113" s="44">
        <v>10.1926713470052</v>
      </c>
      <c r="FS113" s="44">
        <f>(FR113/Y113)*100</f>
        <v>50.924583695353462</v>
      </c>
      <c r="FT113" s="44">
        <f>IF(FR113&lt;FX$34,"LOW",IF(FR113&gt;FX$35,"HIGH",FS113))</f>
        <v>50.924583695353462</v>
      </c>
      <c r="FU113" s="44">
        <f>IF(FT113&lt;17.42,"&lt;LOQ",IF(FT113&lt;5.48,"&lt;MDL",FT113))</f>
        <v>50.924583695353462</v>
      </c>
      <c r="FV113" s="44">
        <f>IF(FU113="&lt;MDL","&lt;MDL",IF(FU113="&lt;LOQ","&lt;LOQ",(FU113*0.25)))</f>
        <v>12.731145923838366</v>
      </c>
      <c r="FW113" s="44"/>
      <c r="FX113" s="44" t="s">
        <v>51</v>
      </c>
      <c r="FY113" s="44">
        <v>11.3763166666667</v>
      </c>
      <c r="FZ113" s="44">
        <v>2528568.9918998801</v>
      </c>
      <c r="GA113" s="44">
        <v>9.8971</v>
      </c>
      <c r="GB113" s="44">
        <v>7751.1206244553996</v>
      </c>
      <c r="GC113" s="44">
        <v>3.7696582959492798E-3</v>
      </c>
      <c r="GD113" s="44">
        <v>19626.4569293932</v>
      </c>
      <c r="GE113" s="44">
        <v>19626.4569293932</v>
      </c>
      <c r="GF113" s="44"/>
      <c r="GG113" s="44" t="s">
        <v>51</v>
      </c>
      <c r="GH113" s="44">
        <v>8.1842500000000005</v>
      </c>
      <c r="GI113" s="44">
        <v>2056186.53361352</v>
      </c>
      <c r="GJ113" s="44" t="s">
        <v>51</v>
      </c>
      <c r="GK113" s="44" t="s">
        <v>51</v>
      </c>
      <c r="GL113" s="44" t="s">
        <v>51</v>
      </c>
      <c r="GM113" s="44" t="s">
        <v>51</v>
      </c>
      <c r="GN113" s="44" t="s">
        <v>51</v>
      </c>
      <c r="GO113" s="44" t="s">
        <v>51</v>
      </c>
      <c r="GP113" s="44">
        <v>8.1842500000000005</v>
      </c>
      <c r="GQ113" s="44">
        <v>2056186.53361352</v>
      </c>
      <c r="GR113" s="44">
        <v>11.3562833333333</v>
      </c>
      <c r="GS113" s="44">
        <v>17226.9401535</v>
      </c>
      <c r="GT113" s="44">
        <v>6.8129207503079704E-3</v>
      </c>
      <c r="GU113" s="44">
        <v>7.0668042406943501</v>
      </c>
      <c r="GV113" s="44">
        <f>(GU113/AG113)*100</f>
        <v>32.834228205305244</v>
      </c>
      <c r="GW113" s="44">
        <f>IF(GU113&lt;HA$34,"LOW",IF(GU113&gt;HA$35,"HIGH",GV113))</f>
        <v>32.834228205305244</v>
      </c>
      <c r="GX113" s="44">
        <f>IF(GW113&lt;13.381,"&lt;LOQ",IF(GW113&lt;4.21,"&lt;MDL",GW113))</f>
        <v>32.834228205305244</v>
      </c>
      <c r="GY113" s="44">
        <f>IF(GX113="&lt;MDL","&lt;MDL",IF(GX113="&lt;LOQ","&lt;LOQ",(GX113*0.25)))</f>
        <v>8.2085570513263111</v>
      </c>
      <c r="GZ113" s="44"/>
      <c r="HA113" s="44" t="s">
        <v>51</v>
      </c>
      <c r="HB113" s="44">
        <v>11.3763166666667</v>
      </c>
      <c r="HC113" s="44">
        <v>2528568.9918998801</v>
      </c>
      <c r="HD113" s="44">
        <v>11.416399999999999</v>
      </c>
      <c r="HE113" s="44">
        <v>18060.625010292399</v>
      </c>
      <c r="HF113" s="44">
        <v>7.1426269435987304E-3</v>
      </c>
      <c r="HG113" s="44">
        <v>8.87719259890223</v>
      </c>
      <c r="HH113" s="46">
        <v>20.722194376254471</v>
      </c>
      <c r="HI113" s="46">
        <f>IF(HG113&lt;HM$34,"LOW",IF(HG113&gt;HM$35,"HIGH",HH113))</f>
        <v>20.722194376254471</v>
      </c>
      <c r="HJ113" s="46">
        <f>IF(HI113&lt;19.57,"&lt;LOQ",IF(HI113&lt;6.15,"&lt;MDL",HI113))</f>
        <v>20.722194376254471</v>
      </c>
      <c r="HK113" s="46">
        <f>IF(HJ113="&lt;MDL","&lt;MDL",IF(HJ113="&lt;LOQ","&lt;LOQ",(HJ113*0.25)))</f>
        <v>5.1805485940636178</v>
      </c>
      <c r="HL113" s="44"/>
      <c r="HM113" s="44" t="s">
        <v>51</v>
      </c>
      <c r="HN113" s="44">
        <v>11.3763166666667</v>
      </c>
      <c r="HO113" s="44">
        <v>2528568.9918998801</v>
      </c>
      <c r="HP113" s="44">
        <v>13.240166666666701</v>
      </c>
      <c r="HQ113" s="44">
        <v>31959.1589635903</v>
      </c>
      <c r="HR113" s="44">
        <v>1.3199979780806901E-2</v>
      </c>
      <c r="HS113" s="44">
        <v>9.0744870196074991</v>
      </c>
      <c r="HT113" s="44">
        <f>(HS113/AW113)*100</f>
        <v>39.931136451682526</v>
      </c>
      <c r="HU113" s="44">
        <f>IF(HS113&lt;HY$34,"LOW",IF(HS113&gt;HY$35,"HIGH",HT113))</f>
        <v>39.931136451682526</v>
      </c>
      <c r="HV113" s="44">
        <f>IF(HU113&lt;26.06,"&lt;LOQ",IF(HU113&lt;8.19,"&lt;MDL",HU113))</f>
        <v>39.931136451682526</v>
      </c>
      <c r="HW113" s="44">
        <f>IF(HV113="&lt;MDL","&lt;MDL",IF(HV113="&lt;LOQ","&lt;LOQ",(HV113*0.25)))</f>
        <v>9.9827841129206316</v>
      </c>
      <c r="HX113" s="44"/>
      <c r="HY113" s="44" t="s">
        <v>51</v>
      </c>
      <c r="HZ113" s="44">
        <v>13.9315833333333</v>
      </c>
      <c r="IA113" s="44">
        <v>2421152.1149494201</v>
      </c>
      <c r="IB113" s="44">
        <v>13.831383333333299</v>
      </c>
      <c r="IC113" s="44">
        <v>11170.346267429</v>
      </c>
      <c r="ID113" s="44">
        <v>4.6136490964188599E-3</v>
      </c>
      <c r="IE113" s="44">
        <v>8.1260201589677301</v>
      </c>
      <c r="IF113" s="44">
        <f>(IE113/AW113)*100</f>
        <v>35.757527568858464</v>
      </c>
      <c r="IG113" s="44">
        <f>IF(IE113&lt;IK$34,"LOW",IF(IE113&gt;IK$35,"HIGH",IF113))</f>
        <v>35.757527568858464</v>
      </c>
      <c r="IH113" s="44">
        <f>IF(IG113&lt;18.87,"&lt;LOQ",IF(IG113&lt;5.93,"&lt;MDL",IG113))</f>
        <v>35.757527568858464</v>
      </c>
      <c r="II113" s="44">
        <f>IF(IH113="&lt;MDL","&lt;MDL",IF(IH113="&lt;LOQ","&lt;LOQ",(IH113*0.25)))</f>
        <v>8.939381892214616</v>
      </c>
      <c r="IJ113" s="44"/>
      <c r="IK113" s="44" t="s">
        <v>51</v>
      </c>
      <c r="IL113" s="44">
        <v>13.9315833333333</v>
      </c>
      <c r="IM113" s="44">
        <v>2421152.1149494201</v>
      </c>
      <c r="IN113" s="44">
        <v>15.64845</v>
      </c>
      <c r="IO113" s="44">
        <v>14736.340616835399</v>
      </c>
      <c r="IP113" s="44">
        <v>6.0864992851319697E-3</v>
      </c>
      <c r="IQ113" s="44">
        <v>8.0246874633670107</v>
      </c>
      <c r="IR113" s="44">
        <f>(IQ113/AW113)*100</f>
        <v>35.311625813056054</v>
      </c>
      <c r="IS113" s="44">
        <f>IF(IQ113&lt;IW$34,"LOW",IF(IQ113&gt;IW$35,"HIGH",IR113))</f>
        <v>35.311625813056054</v>
      </c>
      <c r="IT113" s="44">
        <f>IF(IS113&lt;22.673,"&lt;LOQ",IF(IS113&lt;7.126,"&lt;MDL",IS113))</f>
        <v>35.311625813056054</v>
      </c>
      <c r="IU113" s="44">
        <f>IF(IT113="&lt;MDL","&lt;MDL",IF(IT113="&lt;LOQ","&lt;LOQ",(IT113*0.25)))</f>
        <v>8.8279064532640135</v>
      </c>
      <c r="IV113" s="44"/>
      <c r="IW113" s="44" t="s">
        <v>51</v>
      </c>
      <c r="IX113" s="44">
        <v>13.9315833333333</v>
      </c>
      <c r="IY113" s="44">
        <v>2421152.1149494201</v>
      </c>
      <c r="IZ113" s="44">
        <v>15.691883333333299</v>
      </c>
      <c r="JA113" s="44">
        <v>7702.4171384497204</v>
      </c>
      <c r="JB113" s="44">
        <v>3.1813024431183298E-3</v>
      </c>
      <c r="JC113" s="44">
        <v>4.9473413594020599</v>
      </c>
      <c r="JD113" s="44">
        <f>(JC113/AW113)*100</f>
        <v>21.770152127440145</v>
      </c>
      <c r="JE113" s="44">
        <f>IF(JC113&lt;JI$34,"LOW",IF(JC113&gt;JI$35,"HIGH",JD113))</f>
        <v>21.770152127440145</v>
      </c>
      <c r="JF113" s="44" t="str">
        <f>IF(JE113&lt;201.126,"&lt;LOQ",IF(JE113&lt;63.21,"&lt;MDL",JE113))</f>
        <v>&lt;LOQ</v>
      </c>
      <c r="JG113" s="44" t="str">
        <f>IF(JF113="&lt;MDL","&lt;MDL",IF(JF113="&lt;LOQ","&lt;LOQ",(JF113*0.25)))</f>
        <v>&lt;LOQ</v>
      </c>
      <c r="JH113" s="44"/>
      <c r="JI113" s="44" t="s">
        <v>51</v>
      </c>
      <c r="JJ113" s="44">
        <v>13.9315833333333</v>
      </c>
      <c r="JK113" s="44">
        <v>2421152.1149494201</v>
      </c>
      <c r="JL113" s="44">
        <v>16.062633333333299</v>
      </c>
      <c r="JM113" s="44">
        <v>15258.097355516</v>
      </c>
      <c r="JN113" s="44">
        <v>6.3019986482075099E-3</v>
      </c>
      <c r="JO113" s="44">
        <v>8.5595403294062908</v>
      </c>
      <c r="JP113" s="44">
        <f>(JO113/AW113)*100</f>
        <v>37.665178441346853</v>
      </c>
      <c r="JQ113" s="44">
        <f>IF(JO113&lt;JU$34,"LOW",IF(JO113&gt;JU$35,"HIGH",JP113))</f>
        <v>37.665178441346853</v>
      </c>
      <c r="JR113" s="44">
        <f>IF(JQ113&lt;25.511,"&lt;LOQ",IF(JQ113&lt;8.018,"&lt;MDL",JQ113))</f>
        <v>37.665178441346853</v>
      </c>
      <c r="JS113" s="44">
        <f>IF(JR113="&lt;MDL","&lt;MDL",IF(JR113="&lt;LOQ","&lt;LOQ",(JR113*0.25)))</f>
        <v>9.4162946103367133</v>
      </c>
      <c r="JT113" s="44"/>
      <c r="JU113" s="44" t="s">
        <v>51</v>
      </c>
      <c r="JV113" s="44">
        <v>13.9315833333333</v>
      </c>
      <c r="JW113" s="44">
        <v>2421152.1149494201</v>
      </c>
    </row>
    <row r="114" spans="1:283" s="45" customFormat="1" x14ac:dyDescent="0.2">
      <c r="A114" s="42"/>
      <c r="B114" s="42"/>
      <c r="C114" s="42" t="s">
        <v>113</v>
      </c>
      <c r="D114" s="42" t="s">
        <v>91</v>
      </c>
      <c r="E114" s="42" t="s">
        <v>97</v>
      </c>
      <c r="F114" s="42" t="s">
        <v>51</v>
      </c>
      <c r="G114" s="43">
        <v>42565.0180555556</v>
      </c>
      <c r="H114" s="44">
        <v>4.2621333333333302</v>
      </c>
      <c r="I114" s="44">
        <v>43876.121938811601</v>
      </c>
      <c r="J114" s="44">
        <v>2.3562039133393199E-2</v>
      </c>
      <c r="K114" s="45">
        <f>(J114/J$12)*100</f>
        <v>3.4290782351406989E-3</v>
      </c>
      <c r="L114" s="44">
        <v>4.9292833333333297</v>
      </c>
      <c r="M114" s="44">
        <v>1862153.00341423</v>
      </c>
      <c r="N114" s="44">
        <v>6.0221166666666699</v>
      </c>
      <c r="O114" s="44">
        <v>205662.22668577</v>
      </c>
      <c r="P114" s="44">
        <v>7.6343235361735803E-2</v>
      </c>
      <c r="Q114" s="45">
        <f>(P114/P$12)*100</f>
        <v>9.4117129266882653</v>
      </c>
      <c r="R114" s="44"/>
      <c r="S114" s="44" t="s">
        <v>51</v>
      </c>
      <c r="T114" s="44">
        <v>8.1917666666666697</v>
      </c>
      <c r="U114" s="44">
        <v>2693915.5212807502</v>
      </c>
      <c r="V114" s="44">
        <v>8.2521333333333295</v>
      </c>
      <c r="W114" s="44">
        <v>604685.60082014301</v>
      </c>
      <c r="X114" s="44">
        <v>0.224463460729704</v>
      </c>
      <c r="Y114" s="45">
        <f>(X114/X$12)*100</f>
        <v>22.444160857760654</v>
      </c>
      <c r="Z114" s="44"/>
      <c r="AA114" s="44" t="s">
        <v>51</v>
      </c>
      <c r="AB114" s="44">
        <v>8.1917666666666697</v>
      </c>
      <c r="AC114" s="44">
        <v>2693915.5212807502</v>
      </c>
      <c r="AD114" s="44">
        <v>9.6933500000000006</v>
      </c>
      <c r="AE114" s="44">
        <v>596735.90159098501</v>
      </c>
      <c r="AF114" s="44">
        <v>0.22151247761001899</v>
      </c>
      <c r="AG114" s="45">
        <f>(AF114/AF$12)*100</f>
        <v>22.008253003676618</v>
      </c>
      <c r="AH114" s="44"/>
      <c r="AI114" s="44" t="s">
        <v>51</v>
      </c>
      <c r="AJ114" s="44">
        <v>8.1917666666666697</v>
      </c>
      <c r="AK114" s="44">
        <v>2693915.5212807502</v>
      </c>
      <c r="AL114" s="44">
        <v>11.3829833333333</v>
      </c>
      <c r="AM114" s="44">
        <v>3389708.9443265302</v>
      </c>
      <c r="AN114" s="44">
        <v>0.99789904815644903</v>
      </c>
      <c r="AO114" s="45">
        <f>(AN114/AN$12)*100</f>
        <v>100.31717742016227</v>
      </c>
      <c r="AP114" s="44"/>
      <c r="AQ114" s="44" t="s">
        <v>51</v>
      </c>
      <c r="AR114" s="44">
        <v>11.3829833333333</v>
      </c>
      <c r="AS114" s="44">
        <v>3396845.5532538998</v>
      </c>
      <c r="AT114" s="44">
        <v>9.9008500000000002</v>
      </c>
      <c r="AU114" s="44">
        <v>752689.68935878505</v>
      </c>
      <c r="AV114" s="44">
        <v>0.22158490209770401</v>
      </c>
      <c r="AW114" s="45">
        <f>(AV114/AV$12)*100</f>
        <v>22.552031176275484</v>
      </c>
      <c r="AX114" s="44"/>
      <c r="AY114" s="44"/>
      <c r="AZ114" s="44" t="s">
        <v>51</v>
      </c>
      <c r="BA114" s="44">
        <v>11.3829833333333</v>
      </c>
      <c r="BB114" s="44">
        <v>3396845.5532538998</v>
      </c>
      <c r="BC114" s="44">
        <v>4.9483333333333297</v>
      </c>
      <c r="BD114" s="44">
        <v>2568.7838435881199</v>
      </c>
      <c r="BE114" s="44">
        <v>1.37946980665837E-3</v>
      </c>
      <c r="BF114" s="44">
        <v>0.74184181689046602</v>
      </c>
      <c r="BG114" s="44">
        <f>(BF114/Q114)*100</f>
        <v>7.8821126682143792</v>
      </c>
      <c r="BH114" s="44" t="str">
        <f>IF(BF114&lt;BL$34,"LOW",IF(BF114&gt;BL$35,"HIGH",BG114))</f>
        <v>LOW</v>
      </c>
      <c r="BI114" s="44" t="str">
        <f>IF(BH114&lt;184.86,"&lt;LOQ",IF(BH114&lt;58.1085,"&lt;MDL",BH114))</f>
        <v>LOW</v>
      </c>
      <c r="BJ114" s="44" t="e">
        <f>IF(BI114="&lt;MDL","&lt;MDL",IF(BI114="&lt;LOQ","&lt;LOQ",(BI114*0.25)))</f>
        <v>#VALUE!</v>
      </c>
      <c r="BK114" s="44"/>
      <c r="BL114" s="44" t="s">
        <v>51</v>
      </c>
      <c r="BM114" s="44">
        <v>4.9292833333333297</v>
      </c>
      <c r="BN114" s="44">
        <v>1862153.00341423</v>
      </c>
      <c r="BO114" s="44">
        <v>5.6599500000000003</v>
      </c>
      <c r="BP114" s="44">
        <v>0</v>
      </c>
      <c r="BQ114" s="44">
        <v>0</v>
      </c>
      <c r="BR114" s="44">
        <v>0</v>
      </c>
      <c r="BS114" s="44">
        <f>(BR114/Q114)*100</f>
        <v>0</v>
      </c>
      <c r="BT114" s="44" t="str">
        <f>IF(BR114&lt;BX$34,"LOW",IF(BR114&gt;BX$35,"HIGH",BS114))</f>
        <v>LOW</v>
      </c>
      <c r="BU114" s="44" t="str">
        <f>IF(BT114&lt;16.03,"&lt;LOQ",IF(BT114&lt;5.038,"&lt;MDL",BT114))</f>
        <v>LOW</v>
      </c>
      <c r="BV114" s="44" t="e">
        <f>IF(BU114="&lt;MDL","&lt;MDL",IF(BU114="&lt;LOQ","&lt;LOQ",(BU114*0.25)))</f>
        <v>#VALUE!</v>
      </c>
      <c r="BW114" s="44"/>
      <c r="BX114" s="44" t="s">
        <v>51</v>
      </c>
      <c r="BY114" s="44">
        <v>4.9292833333333297</v>
      </c>
      <c r="BZ114" s="44">
        <v>1862153.00341423</v>
      </c>
      <c r="CA114" s="44">
        <v>5.7298499999999999</v>
      </c>
      <c r="CB114" s="44">
        <v>0</v>
      </c>
      <c r="CC114" s="44">
        <v>0</v>
      </c>
      <c r="CD114" s="44">
        <v>0</v>
      </c>
      <c r="CE114" s="44">
        <f>(CD114/Q114)*100</f>
        <v>0</v>
      </c>
      <c r="CF114" s="44" t="str">
        <f t="shared" si="12"/>
        <v>LOW</v>
      </c>
      <c r="CG114" s="44" t="str">
        <f>IF(CF114&lt;265.875,"&lt;LOQ",IF(CF114&lt;83.56,"&lt;MDL",CF114))</f>
        <v>LOW</v>
      </c>
      <c r="CH114" s="44" t="e">
        <f>IF(CG114="&lt;MDL","&lt;MDL",IF(CG114="&lt;LOQ","&lt;LOQ",(CG114*0.25)))</f>
        <v>#VALUE!</v>
      </c>
      <c r="CI114" s="44"/>
      <c r="CJ114" s="44" t="s">
        <v>51</v>
      </c>
      <c r="CK114" s="44">
        <v>4.9292833333333297</v>
      </c>
      <c r="CL114" s="44">
        <v>1862153.00341423</v>
      </c>
      <c r="CM114" s="44">
        <v>6.5367666666666704</v>
      </c>
      <c r="CN114" s="44">
        <v>2355.21935366867</v>
      </c>
      <c r="CO114" s="44">
        <v>1.62021106618783E-3</v>
      </c>
      <c r="CP114" s="44">
        <v>1.0873201478391401</v>
      </c>
      <c r="CQ114" s="44">
        <f>(CP114/Q114)*100</f>
        <v>11.55284012919569</v>
      </c>
      <c r="CR114" s="44" t="str">
        <f t="shared" si="41"/>
        <v>LOW</v>
      </c>
      <c r="CS114" s="44" t="str">
        <f>IF(CR114&lt;11.93,"&lt;LOQ",IF(CR114&lt;3.75,"&lt;MDL",CR114))</f>
        <v>LOW</v>
      </c>
      <c r="CT114" s="44" t="e">
        <f>IF(CS114="&lt;MDL","&lt;MDL",IF(CS114="&lt;LOQ","&lt;LOQ",(CS114*0.25)))</f>
        <v>#VALUE!</v>
      </c>
      <c r="CU114" s="44"/>
      <c r="CV114" s="44" t="s">
        <v>51</v>
      </c>
      <c r="CW114" s="44">
        <v>6.6829000000000001</v>
      </c>
      <c r="CX114" s="44">
        <v>1453649.7144228399</v>
      </c>
      <c r="CY114" s="44">
        <v>6.7146666666666697</v>
      </c>
      <c r="CZ114" s="44">
        <v>0</v>
      </c>
      <c r="DA114" s="44">
        <v>0</v>
      </c>
      <c r="DB114" s="44">
        <v>0</v>
      </c>
      <c r="DC114" s="44">
        <f>(DB114/Q114)*100</f>
        <v>0</v>
      </c>
      <c r="DD114" s="44" t="str">
        <f>IF(DB114&lt;DH$34,"LOW",IF(DB114&gt;DH$35,"HIGH",DC114))</f>
        <v>LOW</v>
      </c>
      <c r="DE114" s="44" t="str">
        <f>IF(DD114&lt;125.128,"&lt;LOQ",IF(DD114&lt;7.897,"&lt;MDL",DD114))</f>
        <v>LOW</v>
      </c>
      <c r="DF114" s="44" t="e">
        <f>IF(DE114="&lt;MDL","&lt;MDL",IF(DE114="&lt;LOQ","&lt;LOQ",(DE114*0.25)))</f>
        <v>#VALUE!</v>
      </c>
      <c r="DG114" s="44"/>
      <c r="DH114" s="44" t="s">
        <v>51</v>
      </c>
      <c r="DI114" s="44">
        <v>6.6829000000000001</v>
      </c>
      <c r="DJ114" s="44">
        <v>1453649.7144228399</v>
      </c>
      <c r="DK114" s="44">
        <v>7.2483833333333303</v>
      </c>
      <c r="DL114" s="44">
        <v>4375.3895401853797</v>
      </c>
      <c r="DM114" s="44">
        <v>3.0099338903819702E-3</v>
      </c>
      <c r="DN114" s="44">
        <v>2.5478275531596699</v>
      </c>
      <c r="DO114" s="44">
        <f>(DN114/Y114)*100</f>
        <v>11.351850351218152</v>
      </c>
      <c r="DP114" s="44">
        <f>IF(DN114&lt;DT$34,"LOW",IF(DN114&gt;DT$35,"HIGH",DO114))</f>
        <v>11.351850351218152</v>
      </c>
      <c r="DQ114" s="44" t="str">
        <f>IF(DP114&lt;59.59,"&lt;LOQ",IF(DP114&lt;18.73,"&lt;MDL",DP114))</f>
        <v>&lt;LOQ</v>
      </c>
      <c r="DR114" s="44" t="str">
        <f>IF(DQ114="&lt;MDL","&lt;MDL",IF(DQ114="&lt;LOQ","&lt;LOQ",(DQ114*0.25)))</f>
        <v>&lt;LOQ</v>
      </c>
      <c r="DS114" s="44"/>
      <c r="DT114" s="44" t="s">
        <v>51</v>
      </c>
      <c r="DU114" s="44">
        <v>6.6829000000000001</v>
      </c>
      <c r="DV114" s="44">
        <v>1453649.7144228399</v>
      </c>
      <c r="DW114" s="44">
        <v>8.2143999999999995</v>
      </c>
      <c r="DX114" s="44">
        <v>22924.216410872701</v>
      </c>
      <c r="DY114" s="44">
        <v>8.5096270576346892E-3</v>
      </c>
      <c r="DZ114" s="44">
        <v>9.1668223919550496</v>
      </c>
      <c r="EA114" s="44">
        <f>(DZ114/Y114)*100</f>
        <v>40.842794034713855</v>
      </c>
      <c r="EB114" s="44">
        <f>IF(DZ114&lt;EF$34,"LOW",IF(DZ114&gt;EF$35,"HIGH",EA114))</f>
        <v>40.842794034713855</v>
      </c>
      <c r="EC114" s="44">
        <f>IF(EB114&lt;16.09,"&lt;LOQ",IF(EB114&lt;5.06,"&lt;MDL",EB114))</f>
        <v>40.842794034713855</v>
      </c>
      <c r="ED114" s="44">
        <f>IF(EC114="&lt;MDL","&lt;MDL",IF(EC114="&lt;LOQ","&lt;LOQ",(EC114*0.25)))</f>
        <v>10.210698508678464</v>
      </c>
      <c r="EE114" s="44"/>
      <c r="EF114" s="44" t="s">
        <v>51</v>
      </c>
      <c r="EG114" s="44">
        <v>8.1917666666666697</v>
      </c>
      <c r="EH114" s="44">
        <v>2693915.5212807502</v>
      </c>
      <c r="EI114" s="44">
        <v>8.2710000000000008</v>
      </c>
      <c r="EJ114" s="44">
        <v>11801.7830096288</v>
      </c>
      <c r="EK114" s="44">
        <v>4.3809031561679902E-3</v>
      </c>
      <c r="EL114" s="44">
        <v>5.4848031556033803</v>
      </c>
      <c r="EM114" s="44">
        <f>(EL114/Y114)*100</f>
        <v>24.437550552070945</v>
      </c>
      <c r="EN114" s="44">
        <f>IF(EL114&lt;ER$34,"LOW",IF(EL114&gt;ER$35,"HIGH",EM114))</f>
        <v>24.437550552070945</v>
      </c>
      <c r="EO114" s="44" t="str">
        <f>IF(EN114&lt;56.77,"&lt;LOQ",IF(EN114&lt;17.84,"&lt;MDL",EN114))</f>
        <v>&lt;LOQ</v>
      </c>
      <c r="EP114" s="44" t="str">
        <f>IF(EO114="&lt;MDL","&lt;MDL",IF(EO114="&lt;LOQ","&lt;LOQ",(EO114*0.25)))</f>
        <v>&lt;LOQ</v>
      </c>
      <c r="EQ114" s="44"/>
      <c r="ER114" s="44" t="s">
        <v>51</v>
      </c>
      <c r="ES114" s="44">
        <v>8.1917666666666697</v>
      </c>
      <c r="ET114" s="44">
        <v>2693915.5212807502</v>
      </c>
      <c r="EU114" s="44">
        <v>8.8444666666666691</v>
      </c>
      <c r="EV114" s="44">
        <v>393.38208448887701</v>
      </c>
      <c r="EW114" s="44">
        <v>1.46026139788472E-4</v>
      </c>
      <c r="EX114" s="44">
        <v>4255.62384894146</v>
      </c>
      <c r="EY114" s="44">
        <v>4255.62384894146</v>
      </c>
      <c r="EZ114" s="44" t="s">
        <v>51</v>
      </c>
      <c r="FA114" s="44">
        <v>8.1917666666666697</v>
      </c>
      <c r="FB114" s="44">
        <v>2693915.5212807502</v>
      </c>
      <c r="FC114" s="44">
        <v>9.4556500000000003</v>
      </c>
      <c r="FD114" s="44">
        <v>27487.876704912102</v>
      </c>
      <c r="FE114" s="44">
        <v>8.0921773669047001E-3</v>
      </c>
      <c r="FF114" s="44">
        <v>10.3317648400542</v>
      </c>
      <c r="FG114" s="44">
        <f>(FF114/AG114)*100</f>
        <v>46.944956686603945</v>
      </c>
      <c r="FH114" s="44">
        <f>IF(FF114&lt;FL$34,"LOW",IF(FF114&gt;FL$35,"HIGH",FG114))</f>
        <v>46.944956686603945</v>
      </c>
      <c r="FI114" s="44">
        <f>IF(FH114&lt;12.39,"&lt;LOQ",IF(FH114&lt;3.9,"&lt;MDL",FH114))</f>
        <v>46.944956686603945</v>
      </c>
      <c r="FJ114" s="44">
        <f>IF(FI114="&lt;MDL","&lt;MDL",IF(FI114="&lt;LOQ","&lt;LOQ",(FI114*0.25)))</f>
        <v>11.736239171650986</v>
      </c>
      <c r="FK114" s="44"/>
      <c r="FL114" s="44" t="s">
        <v>51</v>
      </c>
      <c r="FM114" s="44">
        <v>11.3829833333333</v>
      </c>
      <c r="FN114" s="44">
        <v>3396845.5532538998</v>
      </c>
      <c r="FO114" s="44">
        <v>9.7159833333333303</v>
      </c>
      <c r="FP114" s="44">
        <v>27240.329853924901</v>
      </c>
      <c r="FQ114" s="44">
        <v>8.0193018572277605E-3</v>
      </c>
      <c r="FR114" s="44">
        <v>9.8495220394304805</v>
      </c>
      <c r="FS114" s="44">
        <f>(FR114/Y114)*100</f>
        <v>43.884563570238143</v>
      </c>
      <c r="FT114" s="44">
        <f>IF(FR114&lt;FX$34,"LOW",IF(FR114&gt;FX$35,"HIGH",FS114))</f>
        <v>43.884563570238143</v>
      </c>
      <c r="FU114" s="44">
        <f>IF(FT114&lt;17.42,"&lt;LOQ",IF(FT114&lt;5.48,"&lt;MDL",FT114))</f>
        <v>43.884563570238143</v>
      </c>
      <c r="FV114" s="44">
        <f>IF(FU114="&lt;MDL","&lt;MDL",IF(FU114="&lt;LOQ","&lt;LOQ",(FU114*0.25)))</f>
        <v>10.971140892559536</v>
      </c>
      <c r="FW114" s="44"/>
      <c r="FX114" s="44" t="s">
        <v>51</v>
      </c>
      <c r="FY114" s="44">
        <v>11.3829833333333</v>
      </c>
      <c r="FZ114" s="44">
        <v>3396845.5532538998</v>
      </c>
      <c r="GA114" s="44">
        <v>9.9008500000000002</v>
      </c>
      <c r="GB114" s="44">
        <v>17763.782184843501</v>
      </c>
      <c r="GC114" s="44">
        <v>6.5940383224779896E-3</v>
      </c>
      <c r="GD114" s="44">
        <v>34400.590971055899</v>
      </c>
      <c r="GE114" s="44">
        <v>34400.590971055899</v>
      </c>
      <c r="GF114" s="44"/>
      <c r="GG114" s="44" t="s">
        <v>51</v>
      </c>
      <c r="GH114" s="44">
        <v>8.1917666666666697</v>
      </c>
      <c r="GI114" s="44">
        <v>2693915.5212807502</v>
      </c>
      <c r="GJ114" s="44" t="s">
        <v>51</v>
      </c>
      <c r="GK114" s="44" t="s">
        <v>51</v>
      </c>
      <c r="GL114" s="44" t="s">
        <v>51</v>
      </c>
      <c r="GM114" s="44" t="s">
        <v>51</v>
      </c>
      <c r="GN114" s="44" t="s">
        <v>51</v>
      </c>
      <c r="GO114" s="44" t="s">
        <v>51</v>
      </c>
      <c r="GP114" s="44">
        <v>8.1917666666666697</v>
      </c>
      <c r="GQ114" s="44">
        <v>2693915.5212807502</v>
      </c>
      <c r="GR114" s="44">
        <v>11.3662666666667</v>
      </c>
      <c r="GS114" s="44">
        <v>23776.636486287702</v>
      </c>
      <c r="GT114" s="44">
        <v>6.9996224772455699E-3</v>
      </c>
      <c r="GU114" s="44">
        <v>7.2942555091786296</v>
      </c>
      <c r="GV114" s="44">
        <f>(GU114/AG114)*100</f>
        <v>33.143273607223975</v>
      </c>
      <c r="GW114" s="44">
        <f>IF(GU114&lt;HA$34,"LOW",IF(GU114&gt;HA$35,"HIGH",GV114))</f>
        <v>33.143273607223975</v>
      </c>
      <c r="GX114" s="44">
        <f>IF(GW114&lt;13.381,"&lt;LOQ",IF(GW114&lt;4.21,"&lt;MDL",GW114))</f>
        <v>33.143273607223975</v>
      </c>
      <c r="GY114" s="44">
        <f>IF(GX114="&lt;MDL","&lt;MDL",IF(GX114="&lt;LOQ","&lt;LOQ",(GX114*0.25)))</f>
        <v>8.2858184018059937</v>
      </c>
      <c r="GZ114" s="44"/>
      <c r="HA114" s="44" t="s">
        <v>51</v>
      </c>
      <c r="HB114" s="44">
        <v>11.3829833333333</v>
      </c>
      <c r="HC114" s="44">
        <v>3396845.5532538998</v>
      </c>
      <c r="HD114" s="44">
        <v>11.426399999999999</v>
      </c>
      <c r="HE114" s="44">
        <v>22751.155701252599</v>
      </c>
      <c r="HF114" s="44">
        <v>6.6977303926753001E-3</v>
      </c>
      <c r="HG114" s="44">
        <v>8.3436067739010493</v>
      </c>
      <c r="HH114" s="46">
        <v>20.722194376254471</v>
      </c>
      <c r="HI114" s="46">
        <f>IF(HG114&lt;HM$34,"LOW",IF(HG114&gt;HM$35,"HIGH",HH114))</f>
        <v>20.722194376254471</v>
      </c>
      <c r="HJ114" s="46">
        <f>IF(HI114&lt;19.57,"&lt;LOQ",IF(HI114&lt;6.15,"&lt;MDL",HI114))</f>
        <v>20.722194376254471</v>
      </c>
      <c r="HK114" s="46">
        <f>IF(HJ114="&lt;MDL","&lt;MDL",IF(HJ114="&lt;LOQ","&lt;LOQ",(HJ114*0.25)))</f>
        <v>5.1805485940636178</v>
      </c>
      <c r="HL114" s="44"/>
      <c r="HM114" s="44" t="s">
        <v>51</v>
      </c>
      <c r="HN114" s="44">
        <v>11.3829833333333</v>
      </c>
      <c r="HO114" s="44">
        <v>3396845.5532538998</v>
      </c>
      <c r="HP114" s="44">
        <v>13.25015</v>
      </c>
      <c r="HQ114" s="44">
        <v>45557.936523086901</v>
      </c>
      <c r="HR114" s="44">
        <v>1.35109796865859E-2</v>
      </c>
      <c r="HS114" s="44">
        <v>9.2979375941213807</v>
      </c>
      <c r="HT114" s="44">
        <f>(HS114/AW114)*100</f>
        <v>41.228825560966406</v>
      </c>
      <c r="HU114" s="44">
        <f>IF(HS114&lt;HY$34,"LOW",IF(HS114&gt;HY$35,"HIGH",HT114))</f>
        <v>41.228825560966406</v>
      </c>
      <c r="HV114" s="44">
        <f>IF(HU114&lt;26.06,"&lt;LOQ",IF(HU114&lt;8.19,"&lt;MDL",HU114))</f>
        <v>41.228825560966406</v>
      </c>
      <c r="HW114" s="44">
        <f>IF(HV114="&lt;MDL","&lt;MDL",IF(HV114="&lt;LOQ","&lt;LOQ",(HV114*0.25)))</f>
        <v>10.307206390241602</v>
      </c>
      <c r="HX114" s="44"/>
      <c r="HY114" s="44" t="s">
        <v>51</v>
      </c>
      <c r="HZ114" s="44">
        <v>13.9449166666667</v>
      </c>
      <c r="IA114" s="44">
        <v>3371919.54838908</v>
      </c>
      <c r="IB114" s="44">
        <v>13.841366666666699</v>
      </c>
      <c r="IC114" s="44">
        <v>17231.5273808366</v>
      </c>
      <c r="ID114" s="44">
        <v>5.1103020500797101E-3</v>
      </c>
      <c r="IE114" s="44">
        <v>8.9592313601255906</v>
      </c>
      <c r="IF114" s="44">
        <f>(IE114/AW114)*100</f>
        <v>39.726937631899936</v>
      </c>
      <c r="IG114" s="44">
        <f>IF(IE114&lt;IK$34,"LOW",IF(IE114&gt;IK$35,"HIGH",IF114))</f>
        <v>39.726937631899936</v>
      </c>
      <c r="IH114" s="44">
        <f>IF(IG114&lt;18.87,"&lt;LOQ",IF(IG114&lt;5.93,"&lt;MDL",IG114))</f>
        <v>39.726937631899936</v>
      </c>
      <c r="II114" s="44">
        <f>IF(IH114="&lt;MDL","&lt;MDL",IF(IH114="&lt;LOQ","&lt;LOQ",(IH114*0.25)))</f>
        <v>9.9317344079749841</v>
      </c>
      <c r="IJ114" s="44"/>
      <c r="IK114" s="44" t="s">
        <v>51</v>
      </c>
      <c r="IL114" s="44">
        <v>13.9449166666667</v>
      </c>
      <c r="IM114" s="44">
        <v>3371919.54838908</v>
      </c>
      <c r="IN114" s="44">
        <v>15.6617833333333</v>
      </c>
      <c r="IO114" s="44">
        <v>21528.562528665199</v>
      </c>
      <c r="IP114" s="44">
        <v>6.3846607903057396E-3</v>
      </c>
      <c r="IQ114" s="44">
        <v>8.4129444752198506</v>
      </c>
      <c r="IR114" s="44">
        <f>(IQ114/AW114)*100</f>
        <v>37.304597574652995</v>
      </c>
      <c r="IS114" s="44">
        <f>IF(IQ114&lt;IW$34,"LOW",IF(IQ114&gt;IW$35,"HIGH",IR114))</f>
        <v>37.304597574652995</v>
      </c>
      <c r="IT114" s="44">
        <f>IF(IS114&lt;22.673,"&lt;LOQ",IF(IS114&lt;7.126,"&lt;MDL",IS114))</f>
        <v>37.304597574652995</v>
      </c>
      <c r="IU114" s="44">
        <f>IF(IT114="&lt;MDL","&lt;MDL",IF(IT114="&lt;LOQ","&lt;LOQ",(IT114*0.25)))</f>
        <v>9.3261493936632487</v>
      </c>
      <c r="IV114" s="44"/>
      <c r="IW114" s="44" t="s">
        <v>51</v>
      </c>
      <c r="IX114" s="44">
        <v>13.9449166666667</v>
      </c>
      <c r="IY114" s="44">
        <v>3371919.54838908</v>
      </c>
      <c r="IZ114" s="44">
        <v>15.7152333333333</v>
      </c>
      <c r="JA114" s="44">
        <v>10878.591803188099</v>
      </c>
      <c r="JB114" s="44">
        <v>3.2262311265360099E-3</v>
      </c>
      <c r="JC114" s="44">
        <v>5.0114449284762204</v>
      </c>
      <c r="JD114" s="44">
        <f>(JC114/AW114)*100</f>
        <v>22.221700960347249</v>
      </c>
      <c r="JE114" s="44">
        <f>IF(JC114&lt;JI$34,"LOW",IF(JC114&gt;JI$35,"HIGH",JD114))</f>
        <v>22.221700960347249</v>
      </c>
      <c r="JF114" s="44" t="str">
        <f>IF(JE114&lt;201.126,"&lt;LOQ",IF(JE114&lt;63.21,"&lt;MDL",JE114))</f>
        <v>&lt;LOQ</v>
      </c>
      <c r="JG114" s="44" t="str">
        <f>IF(JF114="&lt;MDL","&lt;MDL",IF(JF114="&lt;LOQ","&lt;LOQ",(JF114*0.25)))</f>
        <v>&lt;LOQ</v>
      </c>
      <c r="JH114" s="44"/>
      <c r="JI114" s="44" t="s">
        <v>51</v>
      </c>
      <c r="JJ114" s="44">
        <v>13.9449166666667</v>
      </c>
      <c r="JK114" s="44">
        <v>3371919.54838908</v>
      </c>
      <c r="JL114" s="44">
        <v>16.082650000000001</v>
      </c>
      <c r="JM114" s="44">
        <v>25495.281275899801</v>
      </c>
      <c r="JN114" s="44">
        <v>7.5610585928955702E-3</v>
      </c>
      <c r="JO114" s="44">
        <v>10.361525963678</v>
      </c>
      <c r="JP114" s="44">
        <f>(JO114/AW114)*100</f>
        <v>45.944978892092983</v>
      </c>
      <c r="JQ114" s="44">
        <f>IF(JO114&lt;JU$34,"LOW",IF(JO114&gt;JU$35,"HIGH",JP114))</f>
        <v>45.944978892092983</v>
      </c>
      <c r="JR114" s="44">
        <f>IF(JQ114&lt;25.511,"&lt;LOQ",IF(JQ114&lt;8.018,"&lt;MDL",JQ114))</f>
        <v>45.944978892092983</v>
      </c>
      <c r="JS114" s="44">
        <f>IF(JR114="&lt;MDL","&lt;MDL",IF(JR114="&lt;LOQ","&lt;LOQ",(JR114*0.25)))</f>
        <v>11.486244723023246</v>
      </c>
      <c r="JT114" s="44"/>
      <c r="JU114" s="44" t="s">
        <v>51</v>
      </c>
      <c r="JV114" s="44">
        <v>13.9449166666667</v>
      </c>
      <c r="JW114" s="44">
        <v>3371919.54838908</v>
      </c>
    </row>
    <row r="115" spans="1:283" s="45" customFormat="1" x14ac:dyDescent="0.2">
      <c r="A115" s="42"/>
      <c r="B115" s="42"/>
      <c r="C115" s="42"/>
      <c r="D115" s="47" t="s">
        <v>168</v>
      </c>
      <c r="E115" s="42"/>
      <c r="F115" s="42"/>
      <c r="G115" s="43"/>
      <c r="H115" s="44"/>
      <c r="I115" s="44"/>
      <c r="J115" s="44"/>
      <c r="L115" s="44"/>
      <c r="M115" s="44"/>
      <c r="N115" s="44"/>
      <c r="O115" s="44"/>
      <c r="P115" s="44"/>
      <c r="R115" s="44"/>
      <c r="S115" s="44"/>
      <c r="T115" s="44"/>
      <c r="U115" s="44"/>
      <c r="V115" s="44"/>
      <c r="W115" s="44"/>
      <c r="X115" s="44"/>
      <c r="Z115" s="44"/>
      <c r="AA115" s="44"/>
      <c r="AB115" s="44"/>
      <c r="AC115" s="44"/>
      <c r="AD115" s="44"/>
      <c r="AE115" s="44"/>
      <c r="AF115" s="44"/>
      <c r="AH115" s="44"/>
      <c r="AI115" s="44"/>
      <c r="AJ115" s="44"/>
      <c r="AK115" s="44"/>
      <c r="AL115" s="44"/>
      <c r="AM115" s="44"/>
      <c r="AN115" s="44"/>
      <c r="AP115" s="44"/>
      <c r="AQ115" s="44"/>
      <c r="AR115" s="44"/>
      <c r="AS115" s="44"/>
      <c r="AT115" s="44"/>
      <c r="AU115" s="44"/>
      <c r="AV115" s="44"/>
      <c r="AX115" s="44"/>
      <c r="AY115" s="44"/>
      <c r="AZ115" s="44"/>
      <c r="BA115" s="44"/>
      <c r="BB115" s="44"/>
      <c r="BC115" s="44"/>
      <c r="BD115" s="44"/>
      <c r="BE115" s="44"/>
      <c r="BF115" s="44">
        <f>AVERAGE(BF113:BF114)</f>
        <v>0.81543258636948901</v>
      </c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>
        <f>AVERAGE(BR113:BR114)</f>
        <v>0.51255444176770504</v>
      </c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>
        <f>AVERAGE(CD113:CD114)</f>
        <v>0.19242278849585501</v>
      </c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>
        <f>AVERAGE(CP113:CP114)</f>
        <v>1.2276552603941051</v>
      </c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>
        <f>AVERAGE(DB113:DB114)</f>
        <v>0</v>
      </c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>
        <f>AVERAGE(DN113:DN114)</f>
        <v>2.3396342206656651</v>
      </c>
      <c r="DO115" s="44"/>
      <c r="DP115" s="44"/>
      <c r="DQ115" s="44"/>
      <c r="DR115" s="44"/>
      <c r="DS115" s="44"/>
      <c r="DT115" s="44"/>
      <c r="DU115" s="44"/>
      <c r="DV115" s="44"/>
      <c r="DW115" s="44"/>
      <c r="DX115" s="44"/>
      <c r="DY115" s="44"/>
      <c r="DZ115" s="44">
        <f>AVERAGE(DZ113:DZ114)</f>
        <v>9.0485249603882298</v>
      </c>
      <c r="EA115" s="44"/>
      <c r="EB115" s="44"/>
      <c r="EC115" s="44"/>
      <c r="ED115" s="44"/>
      <c r="EE115" s="44"/>
      <c r="EF115" s="44"/>
      <c r="EG115" s="44"/>
      <c r="EH115" s="44"/>
      <c r="EI115" s="44"/>
      <c r="EJ115" s="44"/>
      <c r="EK115" s="44"/>
      <c r="EL115" s="44">
        <f>AVERAGE(EL113:EL114)</f>
        <v>4.9580857655550403</v>
      </c>
      <c r="EM115" s="44"/>
      <c r="EN115" s="44"/>
      <c r="EO115" s="44"/>
      <c r="EP115" s="44"/>
      <c r="EQ115" s="44"/>
      <c r="ER115" s="44"/>
      <c r="ES115" s="44"/>
      <c r="ET115" s="44"/>
      <c r="EU115" s="44"/>
      <c r="EV115" s="44"/>
      <c r="EW115" s="44"/>
      <c r="EX115" s="44"/>
      <c r="EY115" s="44"/>
      <c r="EZ115" s="44"/>
      <c r="FA115" s="44"/>
      <c r="FB115" s="44"/>
      <c r="FC115" s="44"/>
      <c r="FD115" s="44"/>
      <c r="FE115" s="44"/>
      <c r="FF115" s="44">
        <f>AVERAGE(FF113:FF114)</f>
        <v>10.242014208041599</v>
      </c>
      <c r="FG115" s="44"/>
      <c r="FH115" s="44"/>
      <c r="FI115" s="44"/>
      <c r="FJ115" s="44"/>
      <c r="FK115" s="44"/>
      <c r="FL115" s="44"/>
      <c r="FM115" s="44"/>
      <c r="FN115" s="44"/>
      <c r="FO115" s="44"/>
      <c r="FP115" s="44"/>
      <c r="FQ115" s="44"/>
      <c r="FR115" s="44">
        <f>AVERAGE(FR113:FR114)</f>
        <v>10.02109669321784</v>
      </c>
      <c r="FS115" s="44"/>
      <c r="FT115" s="44"/>
      <c r="FU115" s="44"/>
      <c r="FV115" s="44"/>
      <c r="FW115" s="44"/>
      <c r="FX115" s="44"/>
      <c r="FY115" s="44"/>
      <c r="FZ115" s="44"/>
      <c r="GA115" s="44"/>
      <c r="GB115" s="44"/>
      <c r="GC115" s="44"/>
      <c r="GD115" s="44"/>
      <c r="GE115" s="44"/>
      <c r="GF115" s="44"/>
      <c r="GG115" s="44"/>
      <c r="GH115" s="44"/>
      <c r="GI115" s="44"/>
      <c r="GJ115" s="44"/>
      <c r="GK115" s="44"/>
      <c r="GL115" s="44"/>
      <c r="GM115" s="44"/>
      <c r="GN115" s="44"/>
      <c r="GO115" s="44"/>
      <c r="GP115" s="44"/>
      <c r="GQ115" s="44"/>
      <c r="GR115" s="44"/>
      <c r="GS115" s="44"/>
      <c r="GT115" s="44"/>
      <c r="GU115" s="44">
        <f>AVERAGE(GU113:GU114)</f>
        <v>7.1805298749364894</v>
      </c>
      <c r="GV115" s="44"/>
      <c r="GW115" s="44"/>
      <c r="GX115" s="44"/>
      <c r="GY115" s="44"/>
      <c r="GZ115" s="44"/>
      <c r="HA115" s="44"/>
      <c r="HB115" s="44"/>
      <c r="HC115" s="44"/>
      <c r="HD115" s="44"/>
      <c r="HE115" s="44"/>
      <c r="HF115" s="44"/>
      <c r="HG115" s="44">
        <f>AVERAGE(HG113:HG114)</f>
        <v>8.6103996864016388</v>
      </c>
      <c r="HH115" s="46"/>
      <c r="HI115" s="46"/>
      <c r="HJ115" s="46"/>
      <c r="HK115" s="46"/>
      <c r="HL115" s="44"/>
      <c r="HM115" s="44"/>
      <c r="HN115" s="44"/>
      <c r="HO115" s="44"/>
      <c r="HP115" s="44"/>
      <c r="HQ115" s="44"/>
      <c r="HR115" s="44"/>
      <c r="HS115" s="44">
        <f>AVERAGE(HS113:HS114)</f>
        <v>9.1862123068644408</v>
      </c>
      <c r="HT115" s="44"/>
      <c r="HU115" s="44"/>
      <c r="HV115" s="44"/>
      <c r="HW115" s="44"/>
      <c r="HX115" s="44"/>
      <c r="HY115" s="44"/>
      <c r="HZ115" s="44"/>
      <c r="IA115" s="44"/>
      <c r="IB115" s="44"/>
      <c r="IC115" s="44"/>
      <c r="ID115" s="44"/>
      <c r="IE115" s="44">
        <f>AVERAGE(IE113:IE114)</f>
        <v>8.5426257595466595</v>
      </c>
      <c r="IF115" s="44"/>
      <c r="IG115" s="44"/>
      <c r="IH115" s="44"/>
      <c r="II115" s="44"/>
      <c r="IJ115" s="44"/>
      <c r="IK115" s="44"/>
      <c r="IL115" s="44"/>
      <c r="IM115" s="44"/>
      <c r="IN115" s="44"/>
      <c r="IO115" s="44"/>
      <c r="IP115" s="44"/>
      <c r="IQ115" s="44">
        <f>AVERAGE(IQ113:IQ114)</f>
        <v>8.2188159692934306</v>
      </c>
      <c r="IR115" s="44"/>
      <c r="IS115" s="44"/>
      <c r="IT115" s="44"/>
      <c r="IU115" s="44"/>
      <c r="IV115" s="44"/>
      <c r="IW115" s="44"/>
      <c r="IX115" s="44"/>
      <c r="IY115" s="44"/>
      <c r="IZ115" s="44"/>
      <c r="JA115" s="44"/>
      <c r="JB115" s="44"/>
      <c r="JC115" s="44">
        <f>AVERAGE(JC113:JC114)</f>
        <v>4.9793931439391397</v>
      </c>
      <c r="JD115" s="44"/>
      <c r="JE115" s="44"/>
      <c r="JF115" s="44"/>
      <c r="JG115" s="44"/>
      <c r="JH115" s="44"/>
      <c r="JI115" s="44"/>
      <c r="JJ115" s="44"/>
      <c r="JK115" s="44"/>
      <c r="JL115" s="44"/>
      <c r="JM115" s="44"/>
      <c r="JN115" s="44"/>
      <c r="JO115" s="44">
        <f>AVERAGE(JO113:JO114)</f>
        <v>9.4605331465421454</v>
      </c>
      <c r="JP115" s="44"/>
      <c r="JQ115" s="44"/>
      <c r="JR115" s="44"/>
      <c r="JS115" s="44"/>
      <c r="JT115" s="44"/>
      <c r="JU115" s="44"/>
      <c r="JV115" s="44"/>
      <c r="JW115" s="44"/>
    </row>
    <row r="116" spans="1:283" s="45" customFormat="1" x14ac:dyDescent="0.2">
      <c r="A116" s="42"/>
      <c r="B116" s="42"/>
      <c r="C116" s="42"/>
      <c r="D116" s="47" t="s">
        <v>170</v>
      </c>
      <c r="E116" s="42"/>
      <c r="F116" s="42"/>
      <c r="G116" s="43"/>
      <c r="H116" s="44"/>
      <c r="I116" s="44"/>
      <c r="J116" s="44"/>
      <c r="L116" s="44"/>
      <c r="M116" s="44"/>
      <c r="N116" s="44"/>
      <c r="O116" s="44"/>
      <c r="P116" s="44"/>
      <c r="R116" s="44"/>
      <c r="S116" s="44"/>
      <c r="T116" s="44"/>
      <c r="U116" s="44"/>
      <c r="V116" s="44"/>
      <c r="W116" s="44"/>
      <c r="X116" s="44"/>
      <c r="Z116" s="44"/>
      <c r="AA116" s="44"/>
      <c r="AB116" s="44"/>
      <c r="AC116" s="44"/>
      <c r="AD116" s="44"/>
      <c r="AE116" s="44"/>
      <c r="AF116" s="44"/>
      <c r="AH116" s="44"/>
      <c r="AI116" s="44"/>
      <c r="AJ116" s="44"/>
      <c r="AK116" s="44"/>
      <c r="AL116" s="44"/>
      <c r="AM116" s="44"/>
      <c r="AN116" s="44"/>
      <c r="AP116" s="44"/>
      <c r="AQ116" s="44"/>
      <c r="AR116" s="44"/>
      <c r="AS116" s="44"/>
      <c r="AT116" s="44"/>
      <c r="AU116" s="44"/>
      <c r="AV116" s="44"/>
      <c r="AX116" s="44"/>
      <c r="AY116" s="44"/>
      <c r="AZ116" s="44"/>
      <c r="BA116" s="44"/>
      <c r="BB116" s="44"/>
      <c r="BC116" s="44"/>
      <c r="BD116" s="44"/>
      <c r="BE116" s="44"/>
      <c r="BF116" s="44">
        <f>((_xlfn.STDEV.P(BF113:BF114))/BF115)*100</f>
        <v>9.0247521020306039</v>
      </c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>
        <f>((_xlfn.STDEV.P(BR113:BR114))/BR115)*100</f>
        <v>100</v>
      </c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>
        <f>((_xlfn.STDEV.P(CD113:CD114))/CD115)*100</f>
        <v>100</v>
      </c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>
        <f>((_xlfn.STDEV.P(CP113:CP114))/CP115)*100</f>
        <v>11.431149857975099</v>
      </c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 t="e">
        <f>((_xlfn.STDEV.P(DB113:DB114))/DB115)*100</f>
        <v>#DIV/0!</v>
      </c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>
        <f>((_xlfn.STDEV.P(DN113:DN114))/DN115)*100</f>
        <v>8.8985419453631671</v>
      </c>
      <c r="DO116" s="44"/>
      <c r="DP116" s="44"/>
      <c r="DQ116" s="44"/>
      <c r="DR116" s="44"/>
      <c r="DS116" s="44"/>
      <c r="DT116" s="44"/>
      <c r="DU116" s="44"/>
      <c r="DV116" s="44"/>
      <c r="DW116" s="44"/>
      <c r="DX116" s="44"/>
      <c r="DY116" s="44"/>
      <c r="DZ116" s="44">
        <f>((_xlfn.STDEV.P(DZ113:DZ114))/DZ115)*100</f>
        <v>1.3073670248431752</v>
      </c>
      <c r="EA116" s="44"/>
      <c r="EB116" s="44"/>
      <c r="EC116" s="44"/>
      <c r="ED116" s="44"/>
      <c r="EE116" s="44"/>
      <c r="EF116" s="44"/>
      <c r="EG116" s="44"/>
      <c r="EH116" s="44"/>
      <c r="EI116" s="44"/>
      <c r="EJ116" s="44"/>
      <c r="EK116" s="44"/>
      <c r="EL116" s="44">
        <f>((_xlfn.STDEV.P(EL113:EL114))/EL115)*100</f>
        <v>10.623402154669549</v>
      </c>
      <c r="EM116" s="44"/>
      <c r="EN116" s="44"/>
      <c r="EO116" s="44"/>
      <c r="EP116" s="44"/>
      <c r="EQ116" s="44"/>
      <c r="ER116" s="44"/>
      <c r="ES116" s="44"/>
      <c r="ET116" s="44"/>
      <c r="EU116" s="44"/>
      <c r="EV116" s="44"/>
      <c r="EW116" s="44"/>
      <c r="EX116" s="44"/>
      <c r="EY116" s="44"/>
      <c r="EZ116" s="44"/>
      <c r="FA116" s="44"/>
      <c r="FB116" s="44"/>
      <c r="FC116" s="44"/>
      <c r="FD116" s="44"/>
      <c r="FE116" s="44"/>
      <c r="FF116" s="44">
        <f>((_xlfn.STDEV.P(FF113:FF114))/FF115)*100</f>
        <v>0.87629864780046485</v>
      </c>
      <c r="FG116" s="44"/>
      <c r="FH116" s="44"/>
      <c r="FI116" s="44"/>
      <c r="FJ116" s="44"/>
      <c r="FK116" s="44"/>
      <c r="FL116" s="44"/>
      <c r="FM116" s="44"/>
      <c r="FN116" s="44"/>
      <c r="FO116" s="44"/>
      <c r="FP116" s="44"/>
      <c r="FQ116" s="44"/>
      <c r="FR116" s="44">
        <f>((_xlfn.STDEV.P(FR113:FR114))/FR115)*100</f>
        <v>1.7121345002436672</v>
      </c>
      <c r="FS116" s="44"/>
      <c r="FT116" s="44"/>
      <c r="FU116" s="44"/>
      <c r="FV116" s="44"/>
      <c r="FW116" s="44"/>
      <c r="FX116" s="44"/>
      <c r="FY116" s="44"/>
      <c r="FZ116" s="44"/>
      <c r="GA116" s="44"/>
      <c r="GB116" s="44"/>
      <c r="GC116" s="44"/>
      <c r="GD116" s="44"/>
      <c r="GE116" s="44"/>
      <c r="GF116" s="44"/>
      <c r="GG116" s="44"/>
      <c r="GH116" s="44"/>
      <c r="GI116" s="44"/>
      <c r="GJ116" s="44"/>
      <c r="GK116" s="44"/>
      <c r="GL116" s="44"/>
      <c r="GM116" s="44"/>
      <c r="GN116" s="44"/>
      <c r="GO116" s="44"/>
      <c r="GP116" s="44"/>
      <c r="GQ116" s="44"/>
      <c r="GR116" s="44"/>
      <c r="GS116" s="44"/>
      <c r="GT116" s="44"/>
      <c r="GU116" s="44">
        <f>((_xlfn.STDEV.P(GU113:GU114))/GU115)*100</f>
        <v>1.5838055996270841</v>
      </c>
      <c r="GV116" s="44"/>
      <c r="GW116" s="44"/>
      <c r="GX116" s="44"/>
      <c r="GY116" s="44"/>
      <c r="GZ116" s="44"/>
      <c r="HA116" s="44"/>
      <c r="HB116" s="44"/>
      <c r="HC116" s="44"/>
      <c r="HD116" s="44"/>
      <c r="HE116" s="44"/>
      <c r="HF116" s="44"/>
      <c r="HG116" s="44">
        <f>((_xlfn.STDEV.P(HG113:HG114))/HG115)*100</f>
        <v>3.0984962628614681</v>
      </c>
      <c r="HH116" s="46"/>
      <c r="HI116" s="46"/>
      <c r="HJ116" s="46"/>
      <c r="HK116" s="46"/>
      <c r="HL116" s="44"/>
      <c r="HM116" s="44"/>
      <c r="HN116" s="44"/>
      <c r="HO116" s="44"/>
      <c r="HP116" s="44"/>
      <c r="HQ116" s="44"/>
      <c r="HR116" s="44"/>
      <c r="HS116" s="44">
        <f>((_xlfn.STDEV.P(HS113:HS114))/HS115)*100</f>
        <v>1.2162280113366584</v>
      </c>
      <c r="HT116" s="44"/>
      <c r="HU116" s="44"/>
      <c r="HV116" s="44"/>
      <c r="HW116" s="44"/>
      <c r="HX116" s="44"/>
      <c r="HY116" s="44"/>
      <c r="HZ116" s="44"/>
      <c r="IA116" s="44"/>
      <c r="IB116" s="44"/>
      <c r="IC116" s="44"/>
      <c r="ID116" s="44"/>
      <c r="IE116" s="44">
        <f>((_xlfn.STDEV.P(IE113:IE114))/IE115)*100</f>
        <v>4.8767862751491844</v>
      </c>
      <c r="IF116" s="44"/>
      <c r="IG116" s="44"/>
      <c r="IH116" s="44"/>
      <c r="II116" s="44"/>
      <c r="IJ116" s="44"/>
      <c r="IK116" s="44"/>
      <c r="IL116" s="44"/>
      <c r="IM116" s="44"/>
      <c r="IN116" s="44"/>
      <c r="IO116" s="44"/>
      <c r="IP116" s="44"/>
      <c r="IQ116" s="44">
        <f>((_xlfn.STDEV.P(IQ113:IQ114))/IQ115)*100</f>
        <v>2.3620008849414487</v>
      </c>
      <c r="IR116" s="44"/>
      <c r="IS116" s="44"/>
      <c r="IT116" s="44"/>
      <c r="IU116" s="44"/>
      <c r="IV116" s="44"/>
      <c r="IW116" s="44"/>
      <c r="IX116" s="44"/>
      <c r="IY116" s="44"/>
      <c r="IZ116" s="44"/>
      <c r="JA116" s="44"/>
      <c r="JB116" s="44"/>
      <c r="JC116" s="44">
        <f>((_xlfn.STDEV.P(JC113:JC114))/JC115)*100</f>
        <v>0.64368857028478077</v>
      </c>
      <c r="JD116" s="44"/>
      <c r="JE116" s="44"/>
      <c r="JF116" s="44"/>
      <c r="JG116" s="44"/>
      <c r="JH116" s="44"/>
      <c r="JI116" s="44"/>
      <c r="JJ116" s="44"/>
      <c r="JK116" s="44"/>
      <c r="JL116" s="44"/>
      <c r="JM116" s="44"/>
      <c r="JN116" s="44"/>
      <c r="JO116" s="44">
        <f>((_xlfn.STDEV.P(JO113:JO114))/JO115)*100</f>
        <v>9.5237002310506185</v>
      </c>
      <c r="JP116" s="44"/>
      <c r="JQ116" s="44"/>
      <c r="JR116" s="44"/>
      <c r="JS116" s="44"/>
      <c r="JT116" s="44"/>
      <c r="JU116" s="44"/>
      <c r="JV116" s="44"/>
      <c r="JW116" s="44"/>
    </row>
    <row r="117" spans="1:283" s="45" customFormat="1" x14ac:dyDescent="0.2">
      <c r="A117" s="42"/>
      <c r="B117" s="42"/>
      <c r="C117" s="42" t="s">
        <v>50</v>
      </c>
      <c r="D117" s="42" t="s">
        <v>6</v>
      </c>
      <c r="E117" s="42" t="s">
        <v>97</v>
      </c>
      <c r="F117" s="42" t="s">
        <v>51</v>
      </c>
      <c r="G117" s="43">
        <v>42564.749305555597</v>
      </c>
      <c r="H117" s="44">
        <v>4.2685000000000004</v>
      </c>
      <c r="I117" s="44">
        <v>54025.489475155002</v>
      </c>
      <c r="J117" s="44">
        <v>1.94765806168124E-2</v>
      </c>
      <c r="K117" s="45">
        <f>(J117/J$12)*100</f>
        <v>2.8345050405005662E-3</v>
      </c>
      <c r="L117" s="44">
        <v>4.9229333333333303</v>
      </c>
      <c r="M117" s="44">
        <v>2773869.3222423</v>
      </c>
      <c r="N117" s="44">
        <v>5.9903666666666702</v>
      </c>
      <c r="O117" s="44">
        <v>831756.40058167302</v>
      </c>
      <c r="P117" s="44">
        <v>0.267262320498239</v>
      </c>
      <c r="Q117" s="45">
        <f>(P117/P$12)*100</f>
        <v>32.948515015525878</v>
      </c>
      <c r="R117" s="44"/>
      <c r="S117" s="44" t="s">
        <v>51</v>
      </c>
      <c r="T117" s="44">
        <v>8.1804666666666694</v>
      </c>
      <c r="U117" s="44">
        <v>3112134.9205944398</v>
      </c>
      <c r="V117" s="44">
        <v>8.23705</v>
      </c>
      <c r="W117" s="44">
        <v>1025270.22610923</v>
      </c>
      <c r="X117" s="44">
        <v>0.32944273055918599</v>
      </c>
      <c r="Y117" s="45">
        <f>(X117/X$12)*100</f>
        <v>32.941065837856392</v>
      </c>
      <c r="Z117" s="44"/>
      <c r="AA117" s="44" t="s">
        <v>51</v>
      </c>
      <c r="AB117" s="44">
        <v>8.1804666666666694</v>
      </c>
      <c r="AC117" s="44">
        <v>3112134.9205944398</v>
      </c>
      <c r="AD117" s="44">
        <v>9.6820500000000003</v>
      </c>
      <c r="AE117" s="44">
        <v>1031639.20771232</v>
      </c>
      <c r="AF117" s="44">
        <v>0.33148922975205303</v>
      </c>
      <c r="AG117" s="45">
        <f>(AF117/AF$12)*100</f>
        <v>32.934934027603937</v>
      </c>
      <c r="AH117" s="44"/>
      <c r="AI117" s="44" t="s">
        <v>51</v>
      </c>
      <c r="AJ117" s="44">
        <v>8.1804666666666694</v>
      </c>
      <c r="AK117" s="44">
        <v>3112134.9205944398</v>
      </c>
      <c r="AL117" s="44">
        <v>11.3763166666667</v>
      </c>
      <c r="AM117" s="44">
        <v>3585863.3552115299</v>
      </c>
      <c r="AN117" s="44">
        <v>0.99395574393305497</v>
      </c>
      <c r="AO117" s="45">
        <f>(AN117/AN$12)*100</f>
        <v>99.920763424046413</v>
      </c>
      <c r="AP117" s="44"/>
      <c r="AQ117" s="44" t="s">
        <v>51</v>
      </c>
      <c r="AR117" s="44">
        <v>11.3763166666667</v>
      </c>
      <c r="AS117" s="44">
        <v>3607669.0306374901</v>
      </c>
      <c r="AT117" s="44">
        <v>9.8933166666666708</v>
      </c>
      <c r="AU117" s="44">
        <v>856352.29407172604</v>
      </c>
      <c r="AV117" s="44">
        <v>0.23736997124716999</v>
      </c>
      <c r="AW117" s="45">
        <f>(AV117/AV$12)*100</f>
        <v>24.158572814303941</v>
      </c>
      <c r="AX117" s="44"/>
      <c r="AY117" s="44"/>
      <c r="AZ117" s="44" t="s">
        <v>51</v>
      </c>
      <c r="BA117" s="44">
        <v>11.3763166666667</v>
      </c>
      <c r="BB117" s="44">
        <v>3607669.0306374901</v>
      </c>
      <c r="BC117" s="44">
        <v>4.9420000000000002</v>
      </c>
      <c r="BD117" s="44">
        <v>123051.78060189</v>
      </c>
      <c r="BE117" s="44">
        <v>4.4361058978228701E-2</v>
      </c>
      <c r="BF117" s="44">
        <v>57.463580987016798</v>
      </c>
      <c r="BG117" s="44">
        <f>(BF117/Q117)*100</f>
        <v>174.40416043011049</v>
      </c>
      <c r="BH117" s="44">
        <f>IF(BF117&lt;BL$34,"LOW",IF(BF117&gt;BL$35,"HIGH",BG117))</f>
        <v>174.40416043011049</v>
      </c>
      <c r="BI117" s="44" t="str">
        <f>IF(BH117&lt;184.86,"&lt;LOQ",IF(BH117&lt;58.1085,"&lt;MDL",BH117))</f>
        <v>&lt;LOQ</v>
      </c>
      <c r="BJ117" s="44" t="str">
        <f>IF(BI117="&lt;MDL","&lt;MDL",IF(BI117="&lt;LOQ","&lt;LOQ",(BI117*0.25)))</f>
        <v>&lt;LOQ</v>
      </c>
      <c r="BK117" s="44"/>
      <c r="BL117" s="44" t="s">
        <v>51</v>
      </c>
      <c r="BM117" s="44">
        <v>4.9229333333333303</v>
      </c>
      <c r="BN117" s="44">
        <v>2773869.3222423</v>
      </c>
      <c r="BO117" s="44">
        <v>5.6218500000000002</v>
      </c>
      <c r="BP117" s="44">
        <v>88229.151894587194</v>
      </c>
      <c r="BQ117" s="44">
        <v>3.1807248880515303E-2</v>
      </c>
      <c r="BR117" s="44">
        <v>57.352941026982997</v>
      </c>
      <c r="BS117" s="44">
        <f>(BR117/Q117)*100</f>
        <v>174.06836393068809</v>
      </c>
      <c r="BT117" s="44">
        <f>IF(BR117&lt;BX$34,"LOW",IF(BR117&gt;BX$35,"HIGH",BS117))</f>
        <v>174.06836393068809</v>
      </c>
      <c r="BU117" s="44">
        <f>IF(BT117&lt;16.03,"&lt;LOQ",IF(BT117&lt;5.038,"&lt;MDL",BT117))</f>
        <v>174.06836393068809</v>
      </c>
      <c r="BV117" s="44">
        <f>IF(BU117="&lt;MDL","&lt;MDL",IF(BU117="&lt;LOQ","&lt;LOQ",(BU117*0.25)))</f>
        <v>43.517090982672023</v>
      </c>
      <c r="BW117" s="44"/>
      <c r="BX117" s="44" t="s">
        <v>51</v>
      </c>
      <c r="BY117" s="44">
        <v>4.9229333333333303</v>
      </c>
      <c r="BZ117" s="44">
        <v>2773869.3222423</v>
      </c>
      <c r="CA117" s="44">
        <v>5.7171500000000002</v>
      </c>
      <c r="CB117" s="44">
        <v>38431.6464435136</v>
      </c>
      <c r="CC117" s="44">
        <v>1.38548871554074E-2</v>
      </c>
      <c r="CD117" s="44">
        <v>28.4754487468105</v>
      </c>
      <c r="CE117" s="44">
        <f>(CD117/Q117)*100</f>
        <v>86.424073234840492</v>
      </c>
      <c r="CF117" s="44">
        <f t="shared" si="12"/>
        <v>86.424073234840492</v>
      </c>
      <c r="CG117" s="44" t="str">
        <f>IF(CF117&lt;265.875,"&lt;LOQ",IF(CF117&lt;83.56,"&lt;MDL",CF117))</f>
        <v>&lt;LOQ</v>
      </c>
      <c r="CH117" s="44" t="str">
        <f>IF(CG117="&lt;MDL","&lt;MDL",IF(CG117="&lt;LOQ","&lt;LOQ",(CG117*0.25)))</f>
        <v>&lt;LOQ</v>
      </c>
      <c r="CI117" s="44"/>
      <c r="CJ117" s="44" t="s">
        <v>51</v>
      </c>
      <c r="CK117" s="44">
        <v>4.9229333333333303</v>
      </c>
      <c r="CL117" s="44">
        <v>2773869.3222423</v>
      </c>
      <c r="CM117" s="44">
        <v>6.5304333333333302</v>
      </c>
      <c r="CN117" s="44">
        <v>14995.8594346957</v>
      </c>
      <c r="CO117" s="44">
        <v>8.6250674427642803E-3</v>
      </c>
      <c r="CP117" s="44">
        <v>6.3667326348111901</v>
      </c>
      <c r="CQ117" s="44">
        <f>(CP117/Q117)*100</f>
        <v>19.323276426300492</v>
      </c>
      <c r="CR117" s="44">
        <f t="shared" si="41"/>
        <v>19.323276426300492</v>
      </c>
      <c r="CS117" s="44">
        <f>IF(CR117&lt;11.93,"&lt;LOQ",IF(CR117&lt;3.75,"&lt;MDL",CR117))</f>
        <v>19.323276426300492</v>
      </c>
      <c r="CT117" s="44">
        <f>IF(CS117="&lt;MDL","&lt;MDL",IF(CS117="&lt;LOQ","&lt;LOQ",(CS117*0.25)))</f>
        <v>4.8308191065751229</v>
      </c>
      <c r="CU117" s="44"/>
      <c r="CV117" s="44" t="s">
        <v>51</v>
      </c>
      <c r="CW117" s="44">
        <v>6.6702166666666702</v>
      </c>
      <c r="CX117" s="44">
        <v>1738636.7740551401</v>
      </c>
      <c r="CY117" s="44">
        <v>6.7019833333333301</v>
      </c>
      <c r="CZ117" s="44">
        <v>57174.0619356444</v>
      </c>
      <c r="DA117" s="44">
        <v>3.2884420017352603E-2</v>
      </c>
      <c r="DB117" s="44">
        <v>36.881449203205499</v>
      </c>
      <c r="DC117" s="44">
        <f>(DB117/Q117)*100</f>
        <v>111.93660529412739</v>
      </c>
      <c r="DD117" s="44">
        <f>IF(DB117&lt;DH$34,"LOW",IF(DB117&gt;DH$35,"HIGH",DC117))</f>
        <v>111.93660529412739</v>
      </c>
      <c r="DE117" s="44" t="str">
        <f>IF(DD117&lt;125.128,"&lt;LOQ",IF(DD117&lt;7.897,"&lt;MDL",DD117))</f>
        <v>&lt;LOQ</v>
      </c>
      <c r="DF117" s="44" t="str">
        <f>IF(DE117="&lt;MDL","&lt;MDL",IF(DE117="&lt;LOQ","&lt;LOQ",(DE117*0.25)))</f>
        <v>&lt;LOQ</v>
      </c>
      <c r="DG117" s="44"/>
      <c r="DH117" s="44" t="s">
        <v>51</v>
      </c>
      <c r="DI117" s="44">
        <v>6.6702166666666702</v>
      </c>
      <c r="DJ117" s="44">
        <v>1738636.7740551401</v>
      </c>
      <c r="DK117" s="44">
        <v>7.2293333333333303</v>
      </c>
      <c r="DL117" s="44">
        <v>88325.531691419703</v>
      </c>
      <c r="DM117" s="44">
        <v>5.0801601006869299E-2</v>
      </c>
      <c r="DN117" s="44">
        <v>46.457282923442797</v>
      </c>
      <c r="DO117" s="44">
        <f>(DN117/Y117)*100</f>
        <v>141.03151109959944</v>
      </c>
      <c r="DP117" s="44">
        <f>IF(DN117&lt;DT$34,"LOW",IF(DN117&gt;DT$35,"HIGH",DO117))</f>
        <v>141.03151109959944</v>
      </c>
      <c r="DQ117" s="44">
        <f>IF(DP117&lt;59.59,"&lt;LOQ",IF(DP117&lt;18.73,"&lt;MDL",DP117))</f>
        <v>141.03151109959944</v>
      </c>
      <c r="DR117" s="44">
        <f>IF(DQ117="&lt;MDL","&lt;MDL",IF(DQ117="&lt;LOQ","&lt;LOQ",(DQ117*0.25)))</f>
        <v>35.25787777489986</v>
      </c>
      <c r="DS117" s="44"/>
      <c r="DT117" s="44" t="s">
        <v>51</v>
      </c>
      <c r="DU117" s="44">
        <v>6.6702166666666702</v>
      </c>
      <c r="DV117" s="44">
        <v>1738636.7740551401</v>
      </c>
      <c r="DW117" s="44">
        <v>8.2030999999999992</v>
      </c>
      <c r="DX117" s="44">
        <v>491597.70990060898</v>
      </c>
      <c r="DY117" s="44">
        <v>0.15796156736248099</v>
      </c>
      <c r="DZ117" s="44">
        <v>179.928410719081</v>
      </c>
      <c r="EA117" s="44">
        <f>(DZ117/Y117)*100</f>
        <v>546.21308127894406</v>
      </c>
      <c r="EB117" s="44">
        <f>IF(DZ117&lt;EF$34,"LOW",IF(DZ117&gt;EF$35,"HIGH",EA117))</f>
        <v>546.21308127894406</v>
      </c>
      <c r="EC117" s="44">
        <f>IF(EB117&lt;16.09,"&lt;LOQ",IF(EB117&lt;5.06,"&lt;MDL",EB117))</f>
        <v>546.21308127894406</v>
      </c>
      <c r="ED117" s="44">
        <f>IF(EC117="&lt;MDL","&lt;MDL",IF(EC117="&lt;LOQ","&lt;LOQ",(EC117*0.25)))</f>
        <v>136.55327031973601</v>
      </c>
      <c r="EE117" s="44"/>
      <c r="EF117" s="44" t="s">
        <v>51</v>
      </c>
      <c r="EG117" s="44">
        <v>8.1804666666666694</v>
      </c>
      <c r="EH117" s="44">
        <v>3112134.9205944398</v>
      </c>
      <c r="EI117" s="44">
        <v>8.2559166666666695</v>
      </c>
      <c r="EJ117" s="44">
        <v>16805.246833504301</v>
      </c>
      <c r="EK117" s="44">
        <v>5.3999094712430902E-3</v>
      </c>
      <c r="EL117" s="44">
        <v>6.89521700525043</v>
      </c>
      <c r="EM117" s="44">
        <f>(EL117/Y117)*100</f>
        <v>20.93197906585748</v>
      </c>
      <c r="EN117" s="44">
        <f>IF(EL117&lt;ER$34,"LOW",IF(EL117&gt;ER$35,"HIGH",EM117))</f>
        <v>20.93197906585748</v>
      </c>
      <c r="EO117" s="44" t="str">
        <f>IF(EN117&lt;56.77,"&lt;LOQ",IF(EN117&lt;17.84,"&lt;MDL",EN117))</f>
        <v>&lt;LOQ</v>
      </c>
      <c r="EP117" s="44" t="str">
        <f>IF(EO117="&lt;MDL","&lt;MDL",IF(EO117="&lt;LOQ","&lt;LOQ",(EO117*0.25)))</f>
        <v>&lt;LOQ</v>
      </c>
      <c r="EQ117" s="44"/>
      <c r="ER117" s="44" t="s">
        <v>51</v>
      </c>
      <c r="ES117" s="44">
        <v>8.1804666666666694</v>
      </c>
      <c r="ET117" s="44">
        <v>3112134.9205944398</v>
      </c>
      <c r="EU117" s="44">
        <v>8.7728000000000002</v>
      </c>
      <c r="EV117" s="44">
        <v>60947.517252825899</v>
      </c>
      <c r="EW117" s="44">
        <v>1.9583828724618502E-2</v>
      </c>
      <c r="EX117" s="44">
        <v>0</v>
      </c>
      <c r="EY117" s="44">
        <v>0</v>
      </c>
      <c r="EZ117" s="44" t="s">
        <v>51</v>
      </c>
      <c r="FA117" s="44">
        <v>8.1804666666666694</v>
      </c>
      <c r="FB117" s="44">
        <v>3112134.9205944398</v>
      </c>
      <c r="FC117" s="44">
        <v>9.4405833333333309</v>
      </c>
      <c r="FD117" s="44">
        <v>133449.42837022201</v>
      </c>
      <c r="FE117" s="44">
        <v>3.6990485334692999E-2</v>
      </c>
      <c r="FF117" s="44">
        <v>46.348707223117998</v>
      </c>
      <c r="FG117" s="44">
        <f>(FF117/AG117)*100</f>
        <v>140.72810100142149</v>
      </c>
      <c r="FH117" s="44">
        <f>IF(FF117&lt;FL$34,"LOW",IF(FF117&gt;FL$35,"HIGH",FG117))</f>
        <v>140.72810100142149</v>
      </c>
      <c r="FI117" s="44">
        <f>IF(FH117&lt;12.39,"&lt;LOQ",IF(FH117&lt;3.9,"&lt;MDL",FH117))</f>
        <v>140.72810100142149</v>
      </c>
      <c r="FJ117" s="44">
        <f>IF(FI117="&lt;MDL","&lt;MDL",IF(FI117="&lt;LOQ","&lt;LOQ",(FI117*0.25)))</f>
        <v>35.182025250355373</v>
      </c>
      <c r="FK117" s="44"/>
      <c r="FL117" s="44" t="s">
        <v>51</v>
      </c>
      <c r="FM117" s="44">
        <v>11.3763166666667</v>
      </c>
      <c r="FN117" s="44">
        <v>3607669.0306374901</v>
      </c>
      <c r="FO117" s="44">
        <v>9.70468333333333</v>
      </c>
      <c r="FP117" s="44">
        <v>147841.87916709299</v>
      </c>
      <c r="FQ117" s="44">
        <v>4.0979889760277999E-2</v>
      </c>
      <c r="FR117" s="44">
        <v>49.161451917320598</v>
      </c>
      <c r="FS117" s="44">
        <f>(FR117/Y117)*100</f>
        <v>149.24062311555045</v>
      </c>
      <c r="FT117" s="44">
        <f>IF(FR117&lt;FX$34,"LOW",IF(FR117&gt;FX$35,"HIGH",FS117))</f>
        <v>149.24062311555045</v>
      </c>
      <c r="FU117" s="44">
        <f>IF(FT117&lt;17.42,"&lt;LOQ",IF(FT117&lt;5.48,"&lt;MDL",FT117))</f>
        <v>149.24062311555045</v>
      </c>
      <c r="FV117" s="44">
        <f>IF(FU117="&lt;MDL","&lt;MDL",IF(FU117="&lt;LOQ","&lt;LOQ",(FU117*0.25)))</f>
        <v>37.310155778887612</v>
      </c>
      <c r="FW117" s="44"/>
      <c r="FX117" s="44" t="s">
        <v>51</v>
      </c>
      <c r="FY117" s="44">
        <v>11.3763166666667</v>
      </c>
      <c r="FZ117" s="44">
        <v>3607669.0306374901</v>
      </c>
      <c r="GA117" s="44">
        <v>9.8933166666666708</v>
      </c>
      <c r="GB117" s="44">
        <v>91872.110960979597</v>
      </c>
      <c r="GC117" s="44">
        <v>2.9520606691252099E-2</v>
      </c>
      <c r="GD117" s="44">
        <v>154327.86386425601</v>
      </c>
      <c r="GE117" s="44">
        <v>154327.86386425601</v>
      </c>
      <c r="GF117" s="44"/>
      <c r="GG117" s="44" t="s">
        <v>51</v>
      </c>
      <c r="GH117" s="44">
        <v>8.1804666666666694</v>
      </c>
      <c r="GI117" s="44">
        <v>3112134.9205944398</v>
      </c>
      <c r="GJ117" s="44" t="s">
        <v>51</v>
      </c>
      <c r="GK117" s="44" t="s">
        <v>51</v>
      </c>
      <c r="GL117" s="44" t="s">
        <v>51</v>
      </c>
      <c r="GM117" s="44" t="s">
        <v>51</v>
      </c>
      <c r="GN117" s="44" t="s">
        <v>51</v>
      </c>
      <c r="GO117" s="44" t="s">
        <v>51</v>
      </c>
      <c r="GP117" s="44">
        <v>8.1804666666666694</v>
      </c>
      <c r="GQ117" s="44">
        <v>3112134.9205944398</v>
      </c>
      <c r="GR117" s="44">
        <v>11.3596166666667</v>
      </c>
      <c r="GS117" s="44">
        <v>30214.627061008101</v>
      </c>
      <c r="GT117" s="44">
        <v>8.3751105781643808E-3</v>
      </c>
      <c r="GU117" s="44">
        <v>8.9699578096913495</v>
      </c>
      <c r="GV117" s="44">
        <f>(GU117/AG117)*100</f>
        <v>27.235390246032708</v>
      </c>
      <c r="GW117" s="44">
        <f>IF(GU117&lt;HA$34,"LOW",IF(GU117&gt;HA$35,"HIGH",GV117))</f>
        <v>27.235390246032708</v>
      </c>
      <c r="GX117" s="44">
        <f>IF(GW117&lt;13.381,"&lt;LOQ",IF(GW117&lt;4.21,"&lt;MDL",GW117))</f>
        <v>27.235390246032708</v>
      </c>
      <c r="GY117" s="44">
        <f>IF(GX117="&lt;MDL","&lt;MDL",IF(GX117="&lt;LOQ","&lt;LOQ",(GX117*0.25)))</f>
        <v>6.8088475615081769</v>
      </c>
      <c r="GZ117" s="44"/>
      <c r="HA117" s="44" t="s">
        <v>51</v>
      </c>
      <c r="HB117" s="44">
        <v>11.3763166666667</v>
      </c>
      <c r="HC117" s="44">
        <v>3607669.0306374901</v>
      </c>
      <c r="HD117" s="44">
        <v>11.41305</v>
      </c>
      <c r="HE117" s="44">
        <v>94047.631259799193</v>
      </c>
      <c r="HF117" s="44">
        <v>2.60688079923952E-2</v>
      </c>
      <c r="HG117" s="44">
        <v>31.576271537776101</v>
      </c>
      <c r="HH117" s="46">
        <v>20.722194376254471</v>
      </c>
      <c r="HI117" s="46">
        <f>IF(HG117&lt;HM$34,"LOW",IF(HG117&gt;HM$35,"HIGH",HH117))</f>
        <v>20.722194376254471</v>
      </c>
      <c r="HJ117" s="46">
        <f>IF(HI117&lt;19.57,"&lt;LOQ",IF(HI117&lt;6.15,"&lt;MDL",HI117))</f>
        <v>20.722194376254471</v>
      </c>
      <c r="HK117" s="46">
        <f>IF(HJ117="&lt;MDL","&lt;MDL",IF(HJ117="&lt;LOQ","&lt;LOQ",(HJ117*0.25)))</f>
        <v>5.1805485940636178</v>
      </c>
      <c r="HL117" s="44"/>
      <c r="HM117" s="44" t="s">
        <v>51</v>
      </c>
      <c r="HN117" s="44">
        <v>11.3763166666667</v>
      </c>
      <c r="HO117" s="44">
        <v>3607669.0306374901</v>
      </c>
      <c r="HP117" s="44">
        <v>13.2368166666667</v>
      </c>
      <c r="HQ117" s="44">
        <v>124521.190513357</v>
      </c>
      <c r="HR117" s="44">
        <v>3.5357437914609199E-2</v>
      </c>
      <c r="HS117" s="44">
        <v>24.9944170831333</v>
      </c>
      <c r="HT117" s="44">
        <f>(HS117/AW117)*100</f>
        <v>103.4598246976513</v>
      </c>
      <c r="HU117" s="44">
        <f>IF(HS117&lt;HY$34,"LOW",IF(HS117&gt;HY$35,"HIGH",HT117))</f>
        <v>103.4598246976513</v>
      </c>
      <c r="HV117" s="44">
        <f>IF(HU117&lt;26.06,"&lt;LOQ",IF(HU117&lt;8.19,"&lt;MDL",HU117))</f>
        <v>103.4598246976513</v>
      </c>
      <c r="HW117" s="44">
        <f>IF(HV117="&lt;MDL","&lt;MDL",IF(HV117="&lt;LOQ","&lt;LOQ",(HV117*0.25)))</f>
        <v>25.864956174412825</v>
      </c>
      <c r="HX117" s="44"/>
      <c r="HY117" s="44" t="s">
        <v>51</v>
      </c>
      <c r="HZ117" s="44">
        <v>13.928233333333299</v>
      </c>
      <c r="IA117" s="44">
        <v>3521782.0593812498</v>
      </c>
      <c r="IB117" s="44">
        <v>13.821350000000001</v>
      </c>
      <c r="IC117" s="44">
        <v>33386.535138367399</v>
      </c>
      <c r="ID117" s="44">
        <v>9.4800117030050396E-3</v>
      </c>
      <c r="IE117" s="44">
        <v>16.290086843391901</v>
      </c>
      <c r="IF117" s="44">
        <f>(IE117/AW117)*100</f>
        <v>67.429839372575756</v>
      </c>
      <c r="IG117" s="44">
        <f>IF(IE117&lt;IK$34,"LOW",IF(IE117&gt;IK$35,"HIGH",IF117))</f>
        <v>67.429839372575756</v>
      </c>
      <c r="IH117" s="44">
        <f>IF(IG117&lt;18.87,"&lt;LOQ",IF(IG117&lt;5.93,"&lt;MDL",IG117))</f>
        <v>67.429839372575756</v>
      </c>
      <c r="II117" s="44">
        <f>IF(IH117="&lt;MDL","&lt;MDL",IF(IH117="&lt;LOQ","&lt;LOQ",(IH117*0.25)))</f>
        <v>16.857459843143939</v>
      </c>
      <c r="IJ117" s="44"/>
      <c r="IK117" s="44" t="s">
        <v>51</v>
      </c>
      <c r="IL117" s="44">
        <v>13.928233333333299</v>
      </c>
      <c r="IM117" s="44">
        <v>3521782.0593812498</v>
      </c>
      <c r="IN117" s="44">
        <v>15.645099999999999</v>
      </c>
      <c r="IO117" s="44">
        <v>57311.108582763802</v>
      </c>
      <c r="IP117" s="44">
        <v>1.6273326292323999E-2</v>
      </c>
      <c r="IQ117" s="44">
        <v>21.289669513176801</v>
      </c>
      <c r="IR117" s="44">
        <f>(IQ117/AW117)*100</f>
        <v>88.124698742847485</v>
      </c>
      <c r="IS117" s="44">
        <f>IF(IQ117&lt;IW$34,"LOW",IF(IQ117&gt;IW$35,"HIGH",IR117))</f>
        <v>88.124698742847485</v>
      </c>
      <c r="IT117" s="44">
        <f>IF(IS117&lt;22.673,"&lt;LOQ",IF(IS117&lt;7.126,"&lt;MDL",IS117))</f>
        <v>88.124698742847485</v>
      </c>
      <c r="IU117" s="44">
        <f>IF(IT117="&lt;MDL","&lt;MDL",IF(IT117="&lt;LOQ","&lt;LOQ",(IT117*0.25)))</f>
        <v>22.031174685711871</v>
      </c>
      <c r="IV117" s="44"/>
      <c r="IW117" s="44" t="s">
        <v>51</v>
      </c>
      <c r="IX117" s="44">
        <v>13.928233333333299</v>
      </c>
      <c r="IY117" s="44">
        <v>3521782.0593812498</v>
      </c>
      <c r="IZ117" s="44">
        <v>15.6918666666667</v>
      </c>
      <c r="JA117" s="44">
        <v>10146.9305917235</v>
      </c>
      <c r="JB117" s="44">
        <v>2.8811920841877001E-3</v>
      </c>
      <c r="JC117" s="44">
        <v>4.5191484176073402</v>
      </c>
      <c r="JD117" s="44">
        <f>(JC117/AW117)*100</f>
        <v>18.706189526773777</v>
      </c>
      <c r="JE117" s="44">
        <f>IF(JC117&lt;JI$34,"LOW",IF(JC117&gt;JI$35,"HIGH",JD117))</f>
        <v>18.706189526773777</v>
      </c>
      <c r="JF117" s="44" t="str">
        <f>IF(JE117&lt;201.126,"&lt;LOQ",IF(JE117&lt;63.21,"&lt;MDL",JE117))</f>
        <v>&lt;LOQ</v>
      </c>
      <c r="JG117" s="44" t="str">
        <f>IF(JF117="&lt;MDL","&lt;MDL",IF(JF117="&lt;LOQ","&lt;LOQ",(JF117*0.25)))</f>
        <v>&lt;LOQ</v>
      </c>
      <c r="JH117" s="44"/>
      <c r="JI117" s="44" t="s">
        <v>51</v>
      </c>
      <c r="JJ117" s="44">
        <v>13.928233333333299</v>
      </c>
      <c r="JK117" s="44">
        <v>3521782.0593812498</v>
      </c>
      <c r="JL117" s="44">
        <v>16.0593</v>
      </c>
      <c r="JM117" s="44">
        <v>63901.931416784697</v>
      </c>
      <c r="JN117" s="44">
        <v>1.8144771692093799E-2</v>
      </c>
      <c r="JO117" s="44">
        <v>25.5090962143809</v>
      </c>
      <c r="JP117" s="44">
        <f>(JO117/AW117)*100</f>
        <v>105.59024496379743</v>
      </c>
      <c r="JQ117" s="44">
        <f>IF(JO117&lt;JU$34,"LOW",IF(JO117&gt;JU$35,"HIGH",JP117))</f>
        <v>105.59024496379743</v>
      </c>
      <c r="JR117" s="44">
        <f>IF(JQ117&lt;25.511,"&lt;LOQ",IF(JQ117&lt;8.018,"&lt;MDL",JQ117))</f>
        <v>105.59024496379743</v>
      </c>
      <c r="JS117" s="44">
        <f>IF(JR117="&lt;MDL","&lt;MDL",IF(JR117="&lt;LOQ","&lt;LOQ",(JR117*0.25)))</f>
        <v>26.397561240949358</v>
      </c>
      <c r="JT117" s="44"/>
      <c r="JU117" s="44" t="s">
        <v>51</v>
      </c>
      <c r="JV117" s="44">
        <v>13.928233333333299</v>
      </c>
      <c r="JW117" s="44">
        <v>3521782.0593812498</v>
      </c>
    </row>
    <row r="118" spans="1:283" s="45" customFormat="1" x14ac:dyDescent="0.2">
      <c r="A118" s="42"/>
      <c r="B118" s="42"/>
      <c r="C118" s="42" t="s">
        <v>35</v>
      </c>
      <c r="D118" s="42" t="s">
        <v>67</v>
      </c>
      <c r="E118" s="42" t="s">
        <v>97</v>
      </c>
      <c r="F118" s="42" t="s">
        <v>51</v>
      </c>
      <c r="G118" s="43">
        <v>42565.032638888901</v>
      </c>
      <c r="H118" s="44">
        <v>4.2685666666666702</v>
      </c>
      <c r="I118" s="44">
        <v>73739.729457193505</v>
      </c>
      <c r="J118" s="44">
        <v>2.0149311334078601E-2</v>
      </c>
      <c r="K118" s="45">
        <f>(J118/J$12)*100</f>
        <v>2.9324102450386043E-3</v>
      </c>
      <c r="L118" s="44">
        <v>4.923</v>
      </c>
      <c r="M118" s="44">
        <v>3659664.99969046</v>
      </c>
      <c r="N118" s="44">
        <v>5.9904166666666701</v>
      </c>
      <c r="O118" s="44">
        <v>1138239.75443738</v>
      </c>
      <c r="P118" s="44">
        <v>0.28662548253145298</v>
      </c>
      <c r="Q118" s="45">
        <f>(P118/P$12)*100</f>
        <v>35.335635780660503</v>
      </c>
      <c r="R118" s="44"/>
      <c r="S118" s="44" t="s">
        <v>51</v>
      </c>
      <c r="T118" s="44">
        <v>8.1880666666666695</v>
      </c>
      <c r="U118" s="44">
        <v>3971174.3156419401</v>
      </c>
      <c r="V118" s="44">
        <v>8.2408833333333291</v>
      </c>
      <c r="W118" s="44">
        <v>1308521.8139056601</v>
      </c>
      <c r="X118" s="44">
        <v>0.32950500529568</v>
      </c>
      <c r="Y118" s="45">
        <f>(X118/X$12)*100</f>
        <v>32.947292705243633</v>
      </c>
      <c r="Z118" s="44"/>
      <c r="AA118" s="44" t="s">
        <v>51</v>
      </c>
      <c r="AB118" s="44">
        <v>8.1880666666666695</v>
      </c>
      <c r="AC118" s="44">
        <v>3971174.3156419401</v>
      </c>
      <c r="AD118" s="44">
        <v>9.6896500000000003</v>
      </c>
      <c r="AE118" s="44">
        <v>1314167.3193913</v>
      </c>
      <c r="AF118" s="44">
        <v>0.33092662646788501</v>
      </c>
      <c r="AG118" s="45">
        <f>(AF118/AF$12)*100</f>
        <v>32.879036881076289</v>
      </c>
      <c r="AH118" s="44"/>
      <c r="AI118" s="44" t="s">
        <v>51</v>
      </c>
      <c r="AJ118" s="44">
        <v>8.1880666666666695</v>
      </c>
      <c r="AK118" s="44">
        <v>3971174.3156419401</v>
      </c>
      <c r="AL118" s="44">
        <v>11.383050000000001</v>
      </c>
      <c r="AM118" s="44">
        <v>4780450.0478647798</v>
      </c>
      <c r="AN118" s="44">
        <v>3.3125057797980499</v>
      </c>
      <c r="AO118" s="45">
        <f>(AN118/AN$12)*100</f>
        <v>333.00084876442958</v>
      </c>
      <c r="AP118" s="44"/>
      <c r="AQ118" s="44" t="s">
        <v>51</v>
      </c>
      <c r="AR118" s="44">
        <v>11.33295</v>
      </c>
      <c r="AS118" s="44">
        <v>1443152.2133543901</v>
      </c>
      <c r="AT118" s="44">
        <v>9.8971499999999999</v>
      </c>
      <c r="AU118" s="44">
        <v>1122956.06999442</v>
      </c>
      <c r="AV118" s="44">
        <v>0.77812725477118805</v>
      </c>
      <c r="AW118" s="45">
        <f>(AV118/AV$12)*100</f>
        <v>79.194701184884195</v>
      </c>
      <c r="AX118" s="44"/>
      <c r="AY118" s="44"/>
      <c r="AZ118" s="44" t="s">
        <v>51</v>
      </c>
      <c r="BA118" s="44">
        <v>11.33295</v>
      </c>
      <c r="BB118" s="44">
        <v>1443152.2133543901</v>
      </c>
      <c r="BC118" s="44">
        <v>4.9420500000000001</v>
      </c>
      <c r="BD118" s="44">
        <v>159595.94338461701</v>
      </c>
      <c r="BE118" s="44">
        <v>4.3609440590358803E-2</v>
      </c>
      <c r="BF118" s="44">
        <v>56.471688807738602</v>
      </c>
      <c r="BG118" s="44">
        <f>(BF118/Q118)*100</f>
        <v>159.81512023238039</v>
      </c>
      <c r="BH118" s="44">
        <f>IF(BF118&lt;BL$34,"LOW",IF(BF118&gt;BL$35,"HIGH",BG118))</f>
        <v>159.81512023238039</v>
      </c>
      <c r="BI118" s="44" t="str">
        <f>IF(BH118&lt;184.86,"&lt;LOQ",IF(BH118&lt;58.1085,"&lt;MDL",BH118))</f>
        <v>&lt;LOQ</v>
      </c>
      <c r="BJ118" s="44" t="str">
        <f>IF(BI118="&lt;MDL","&lt;MDL",IF(BI118="&lt;LOQ","&lt;LOQ",(BI118*0.25)))</f>
        <v>&lt;LOQ</v>
      </c>
      <c r="BK118" s="44"/>
      <c r="BL118" s="44" t="s">
        <v>51</v>
      </c>
      <c r="BM118" s="44">
        <v>4.923</v>
      </c>
      <c r="BN118" s="44">
        <v>3659664.99969046</v>
      </c>
      <c r="BO118" s="44">
        <v>5.6219000000000001</v>
      </c>
      <c r="BP118" s="44">
        <v>119312.090555364</v>
      </c>
      <c r="BQ118" s="44">
        <v>3.26019159036295E-2</v>
      </c>
      <c r="BR118" s="44">
        <v>58.799907424668298</v>
      </c>
      <c r="BS118" s="44">
        <f>(BR118/Q118)*100</f>
        <v>166.40398885040011</v>
      </c>
      <c r="BT118" s="44">
        <f>IF(BR118&lt;BX$34,"LOW",IF(BR118&gt;BX$35,"HIGH",BS118))</f>
        <v>166.40398885040011</v>
      </c>
      <c r="BU118" s="44">
        <f>IF(BT118&lt;16.03,"&lt;LOQ",IF(BT118&lt;5.038,"&lt;MDL",BT118))</f>
        <v>166.40398885040011</v>
      </c>
      <c r="BV118" s="44">
        <f>IF(BU118="&lt;MDL","&lt;MDL",IF(BU118="&lt;LOQ","&lt;LOQ",(BU118*0.25)))</f>
        <v>41.600997212600028</v>
      </c>
      <c r="BW118" s="44"/>
      <c r="BX118" s="44" t="s">
        <v>51</v>
      </c>
      <c r="BY118" s="44">
        <v>4.923</v>
      </c>
      <c r="BZ118" s="44">
        <v>3659664.99969046</v>
      </c>
      <c r="CA118" s="44">
        <v>5.7235666666666702</v>
      </c>
      <c r="CB118" s="44">
        <v>51110.035856892398</v>
      </c>
      <c r="CC118" s="44">
        <v>1.3965768960059299E-2</v>
      </c>
      <c r="CD118" s="44">
        <v>28.707311385980599</v>
      </c>
      <c r="CE118" s="44">
        <f>(CD118/Q118)*100</f>
        <v>81.241813686828749</v>
      </c>
      <c r="CF118" s="44">
        <f t="shared" si="12"/>
        <v>81.241813686828749</v>
      </c>
      <c r="CG118" s="44" t="str">
        <f>IF(CF118&lt;265.875,"&lt;LOQ",IF(CF118&lt;83.56,"&lt;MDL",CF118))</f>
        <v>&lt;LOQ</v>
      </c>
      <c r="CH118" s="44" t="str">
        <f>IF(CG118="&lt;MDL","&lt;MDL",IF(CG118="&lt;LOQ","&lt;LOQ",(CG118*0.25)))</f>
        <v>&lt;LOQ</v>
      </c>
      <c r="CI118" s="44"/>
      <c r="CJ118" s="44" t="s">
        <v>51</v>
      </c>
      <c r="CK118" s="44">
        <v>4.923</v>
      </c>
      <c r="CL118" s="44">
        <v>3659664.99969046</v>
      </c>
      <c r="CM118" s="44">
        <v>6.5304833333333301</v>
      </c>
      <c r="CN118" s="44">
        <v>20020.806149231099</v>
      </c>
      <c r="CO118" s="44">
        <v>8.9264294358403305E-3</v>
      </c>
      <c r="CP118" s="44">
        <v>6.5938628119072797</v>
      </c>
      <c r="CQ118" s="44">
        <f>(CP118/Q118)*100</f>
        <v>18.660659886912683</v>
      </c>
      <c r="CR118" s="44">
        <f t="shared" si="41"/>
        <v>18.660659886912683</v>
      </c>
      <c r="CS118" s="44">
        <f>IF(CR118&lt;11.93,"&lt;LOQ",IF(CR118&lt;3.75,"&lt;MDL",CR118))</f>
        <v>18.660659886912683</v>
      </c>
      <c r="CT118" s="44">
        <f>IF(CS118="&lt;MDL","&lt;MDL",IF(CS118="&lt;LOQ","&lt;LOQ",(CS118*0.25)))</f>
        <v>4.6651649717281707</v>
      </c>
      <c r="CU118" s="44"/>
      <c r="CV118" s="44" t="s">
        <v>51</v>
      </c>
      <c r="CW118" s="44">
        <v>6.6766166666666704</v>
      </c>
      <c r="CX118" s="44">
        <v>2242868.3599789599</v>
      </c>
      <c r="CY118" s="44">
        <v>6.7084000000000001</v>
      </c>
      <c r="CZ118" s="44">
        <v>78629.845496026406</v>
      </c>
      <c r="DA118" s="44">
        <v>3.50577175633991E-2</v>
      </c>
      <c r="DB118" s="44">
        <v>39.3410977908703</v>
      </c>
      <c r="DC118" s="44">
        <f>(DB118/Q118)*100</f>
        <v>111.33547457607094</v>
      </c>
      <c r="DD118" s="44">
        <f>IF(DB118&lt;DH$34,"LOW",IF(DB118&gt;DH$35,"HIGH",DC118))</f>
        <v>111.33547457607094</v>
      </c>
      <c r="DE118" s="44" t="str">
        <f>IF(DD118&lt;125.128,"&lt;LOQ",IF(DD118&lt;7.897,"&lt;MDL",DD118))</f>
        <v>&lt;LOQ</v>
      </c>
      <c r="DF118" s="44" t="str">
        <f>IF(DE118="&lt;MDL","&lt;MDL",IF(DE118="&lt;LOQ","&lt;LOQ",(DE118*0.25)))</f>
        <v>&lt;LOQ</v>
      </c>
      <c r="DG118" s="44"/>
      <c r="DH118" s="44" t="s">
        <v>51</v>
      </c>
      <c r="DI118" s="44">
        <v>6.6766166666666704</v>
      </c>
      <c r="DJ118" s="44">
        <v>2242868.3599789599</v>
      </c>
      <c r="DK118" s="44">
        <v>7.2294</v>
      </c>
      <c r="DL118" s="44">
        <v>111004.672000001</v>
      </c>
      <c r="DM118" s="44">
        <v>4.9492281393207799E-2</v>
      </c>
      <c r="DN118" s="44">
        <v>45.254321934419899</v>
      </c>
      <c r="DO118" s="44">
        <f>(DN118/Y118)*100</f>
        <v>137.3536889336512</v>
      </c>
      <c r="DP118" s="44">
        <f>IF(DN118&lt;DT$34,"LOW",IF(DN118&gt;DT$35,"HIGH",DO118))</f>
        <v>137.3536889336512</v>
      </c>
      <c r="DQ118" s="44">
        <f>IF(DP118&lt;59.59,"&lt;LOQ",IF(DP118&lt;18.73,"&lt;MDL",DP118))</f>
        <v>137.3536889336512</v>
      </c>
      <c r="DR118" s="44">
        <f>IF(DQ118="&lt;MDL","&lt;MDL",IF(DQ118="&lt;LOQ","&lt;LOQ",(DQ118*0.25)))</f>
        <v>34.3384222334128</v>
      </c>
      <c r="DS118" s="44"/>
      <c r="DT118" s="44" t="s">
        <v>51</v>
      </c>
      <c r="DU118" s="44">
        <v>6.6766166666666704</v>
      </c>
      <c r="DV118" s="44">
        <v>2242868.3599789599</v>
      </c>
      <c r="DW118" s="44">
        <v>8.2106999999999992</v>
      </c>
      <c r="DX118" s="44">
        <v>629933.17287162505</v>
      </c>
      <c r="DY118" s="44">
        <v>0.15862642201084001</v>
      </c>
      <c r="DZ118" s="44">
        <v>180.688063859273</v>
      </c>
      <c r="EA118" s="44">
        <f>(DZ118/Y118)*100</f>
        <v>548.41551163478789</v>
      </c>
      <c r="EB118" s="44">
        <f>IF(DZ118&lt;EF$34,"LOW",IF(DZ118&gt;EF$35,"HIGH",EA118))</f>
        <v>548.41551163478789</v>
      </c>
      <c r="EC118" s="44">
        <f>IF(EB118&lt;16.09,"&lt;LOQ",IF(EB118&lt;5.06,"&lt;MDL",EB118))</f>
        <v>548.41551163478789</v>
      </c>
      <c r="ED118" s="44">
        <f>IF(EC118="&lt;MDL","&lt;MDL",IF(EC118="&lt;LOQ","&lt;LOQ",(EC118*0.25)))</f>
        <v>137.10387790869697</v>
      </c>
      <c r="EE118" s="44"/>
      <c r="EF118" s="44" t="s">
        <v>51</v>
      </c>
      <c r="EG118" s="44">
        <v>8.1880666666666695</v>
      </c>
      <c r="EH118" s="44">
        <v>3971174.3156419401</v>
      </c>
      <c r="EI118" s="44">
        <v>8.2635166666666695</v>
      </c>
      <c r="EJ118" s="44">
        <v>40780.313089153802</v>
      </c>
      <c r="EK118" s="44">
        <v>1.02690815984898E-2</v>
      </c>
      <c r="EL118" s="44">
        <v>13.6346725934898</v>
      </c>
      <c r="EM118" s="44">
        <f>(EL118/Y118)*100</f>
        <v>41.383286679939602</v>
      </c>
      <c r="EN118" s="44">
        <f>IF(EL118&lt;ER$34,"LOW",IF(EL118&gt;ER$35,"HIGH",EM118))</f>
        <v>41.383286679939602</v>
      </c>
      <c r="EO118" s="44" t="str">
        <f>IF(EN118&lt;56.77,"&lt;LOQ",IF(EN118&lt;17.84,"&lt;MDL",EN118))</f>
        <v>&lt;LOQ</v>
      </c>
      <c r="EP118" s="44" t="str">
        <f>IF(EO118="&lt;MDL","&lt;MDL",IF(EO118="&lt;LOQ","&lt;LOQ",(EO118*0.25)))</f>
        <v>&lt;LOQ</v>
      </c>
      <c r="EQ118" s="44"/>
      <c r="ER118" s="44" t="s">
        <v>51</v>
      </c>
      <c r="ES118" s="44">
        <v>8.1880666666666695</v>
      </c>
      <c r="ET118" s="44">
        <v>3971174.3156419401</v>
      </c>
      <c r="EU118" s="44">
        <v>8.7804000000000002</v>
      </c>
      <c r="EV118" s="44">
        <v>61244.670310710797</v>
      </c>
      <c r="EW118" s="44">
        <v>1.5422307217660001E-2</v>
      </c>
      <c r="EX118" s="44">
        <v>0</v>
      </c>
      <c r="EY118" s="44">
        <v>0</v>
      </c>
      <c r="EZ118" s="44" t="s">
        <v>51</v>
      </c>
      <c r="FA118" s="44">
        <v>8.1880666666666695</v>
      </c>
      <c r="FB118" s="44">
        <v>3971174.3156419401</v>
      </c>
      <c r="FC118" s="44">
        <v>9.4481833333333292</v>
      </c>
      <c r="FD118" s="44">
        <v>171710.95186300701</v>
      </c>
      <c r="FE118" s="44">
        <v>0.118983257811655</v>
      </c>
      <c r="FF118" s="44">
        <v>148.53908340092599</v>
      </c>
      <c r="FG118" s="44">
        <f>(FF118/AG118)*100</f>
        <v>451.77443590635858</v>
      </c>
      <c r="FH118" s="44">
        <f>IF(FF118&lt;FL$34,"LOW",IF(FF118&gt;FL$35,"HIGH",FG118))</f>
        <v>451.77443590635858</v>
      </c>
      <c r="FI118" s="44">
        <f>IF(FH118&lt;12.39,"&lt;LOQ",IF(FH118&lt;3.9,"&lt;MDL",FH118))</f>
        <v>451.77443590635858</v>
      </c>
      <c r="FJ118" s="44">
        <f>IF(FI118="&lt;MDL","&lt;MDL",IF(FI118="&lt;LOQ","&lt;LOQ",(FI118*0.25)))</f>
        <v>112.94360897658964</v>
      </c>
      <c r="FK118" s="44"/>
      <c r="FL118" s="44" t="s">
        <v>51</v>
      </c>
      <c r="FM118" s="44">
        <v>11.33295</v>
      </c>
      <c r="FN118" s="44">
        <v>1443152.2133543901</v>
      </c>
      <c r="FO118" s="44">
        <v>9.71228333333333</v>
      </c>
      <c r="FP118" s="44">
        <v>193922.56450904999</v>
      </c>
      <c r="FQ118" s="44">
        <v>0.134374297260236</v>
      </c>
      <c r="FR118" s="44">
        <v>160.552498989198</v>
      </c>
      <c r="FS118" s="44">
        <f>(FR118/Y118)*100</f>
        <v>487.3010369184164</v>
      </c>
      <c r="FT118" s="44">
        <f>IF(FR118&lt;FX$34,"LOW",IF(FR118&gt;FX$35,"HIGH",FS118))</f>
        <v>487.3010369184164</v>
      </c>
      <c r="FU118" s="44">
        <f>IF(FT118&lt;17.42,"&lt;LOQ",IF(FT118&lt;5.48,"&lt;MDL",FT118))</f>
        <v>487.3010369184164</v>
      </c>
      <c r="FV118" s="44">
        <f>IF(FU118="&lt;MDL","&lt;MDL",IF(FU118="&lt;LOQ","&lt;LOQ",(FU118*0.25)))</f>
        <v>121.8252592296041</v>
      </c>
      <c r="FW118" s="44"/>
      <c r="FX118" s="44" t="s">
        <v>51</v>
      </c>
      <c r="FY118" s="44">
        <v>11.33295</v>
      </c>
      <c r="FZ118" s="44">
        <v>1443152.2133543901</v>
      </c>
      <c r="GA118" s="44">
        <v>9.8971499999999999</v>
      </c>
      <c r="GB118" s="44">
        <v>372370.44117552298</v>
      </c>
      <c r="GC118" s="44">
        <v>9.3768344468991002E-2</v>
      </c>
      <c r="GD118" s="44">
        <v>490403.27895934501</v>
      </c>
      <c r="GE118" s="44">
        <v>490403.27895934501</v>
      </c>
      <c r="GF118" s="44"/>
      <c r="GG118" s="44" t="s">
        <v>51</v>
      </c>
      <c r="GH118" s="44">
        <v>8.1880666666666695</v>
      </c>
      <c r="GI118" s="44">
        <v>3971174.3156419401</v>
      </c>
      <c r="GJ118" s="44" t="s">
        <v>51</v>
      </c>
      <c r="GK118" s="44" t="s">
        <v>51</v>
      </c>
      <c r="GL118" s="44" t="s">
        <v>51</v>
      </c>
      <c r="GM118" s="44" t="s">
        <v>51</v>
      </c>
      <c r="GN118" s="44" t="s">
        <v>51</v>
      </c>
      <c r="GO118" s="44" t="s">
        <v>51</v>
      </c>
      <c r="GP118" s="44">
        <v>8.1880666666666695</v>
      </c>
      <c r="GQ118" s="44">
        <v>3971174.3156419401</v>
      </c>
      <c r="GR118" s="44">
        <v>11.369683333333301</v>
      </c>
      <c r="GS118" s="44">
        <v>43528.259290069502</v>
      </c>
      <c r="GT118" s="44">
        <v>3.01619322530743E-2</v>
      </c>
      <c r="GU118" s="44">
        <v>35.511973823584697</v>
      </c>
      <c r="GV118" s="44">
        <f>(GU118/AG118)*100</f>
        <v>108.00795033027202</v>
      </c>
      <c r="GW118" s="44">
        <f>IF(GU118&lt;HA$34,"LOW",IF(GU118&gt;HA$35,"HIGH",GV118))</f>
        <v>108.00795033027202</v>
      </c>
      <c r="GX118" s="44">
        <f>IF(GW118&lt;13.381,"&lt;LOQ",IF(GW118&lt;4.21,"&lt;MDL",GW118))</f>
        <v>108.00795033027202</v>
      </c>
      <c r="GY118" s="44">
        <f>IF(GX118="&lt;MDL","&lt;MDL",IF(GX118="&lt;LOQ","&lt;LOQ",(GX118*0.25)))</f>
        <v>27.001987582568006</v>
      </c>
      <c r="GZ118" s="44"/>
      <c r="HA118" s="44" t="s">
        <v>51</v>
      </c>
      <c r="HB118" s="44">
        <v>11.33295</v>
      </c>
      <c r="HC118" s="44">
        <v>1443152.2133543901</v>
      </c>
      <c r="HD118" s="44">
        <v>11.4231333333333</v>
      </c>
      <c r="HE118" s="44">
        <v>144043.00894209801</v>
      </c>
      <c r="HF118" s="44">
        <v>9.9811376519522793E-2</v>
      </c>
      <c r="HG118" s="44">
        <v>120.019279656365</v>
      </c>
      <c r="HH118" s="46">
        <v>20.722194376254471</v>
      </c>
      <c r="HI118" s="46">
        <f>IF(HG118&lt;HM$34,"LOW",IF(HG118&gt;HM$35,"HIGH",HH118))</f>
        <v>20.722194376254471</v>
      </c>
      <c r="HJ118" s="46">
        <f>IF(HI118&lt;19.57,"&lt;LOQ",IF(HI118&lt;6.15,"&lt;MDL",HI118))</f>
        <v>20.722194376254471</v>
      </c>
      <c r="HK118" s="46">
        <f>IF(HJ118="&lt;MDL","&lt;MDL",IF(HJ118="&lt;LOQ","&lt;LOQ",(HJ118*0.25)))</f>
        <v>5.1805485940636178</v>
      </c>
      <c r="HL118" s="44"/>
      <c r="HM118" s="44" t="s">
        <v>51</v>
      </c>
      <c r="HN118" s="44">
        <v>11.33295</v>
      </c>
      <c r="HO118" s="44">
        <v>1443152.2133543901</v>
      </c>
      <c r="HP118" s="44">
        <v>13.246883333333299</v>
      </c>
      <c r="HQ118" s="44">
        <v>178953.148038176</v>
      </c>
      <c r="HR118" s="44">
        <v>3.6122430807451797E-2</v>
      </c>
      <c r="HS118" s="44">
        <v>25.544057447095899</v>
      </c>
      <c r="HT118" s="44">
        <f>(HS118/AW118)*100</f>
        <v>32.254755766376277</v>
      </c>
      <c r="HU118" s="44">
        <f>IF(HS118&lt;HY$34,"LOW",IF(HS118&gt;HY$35,"HIGH",HT118))</f>
        <v>32.254755766376277</v>
      </c>
      <c r="HV118" s="44">
        <f>IF(HU118&lt;26.06,"&lt;LOQ",IF(HU118&lt;8.19,"&lt;MDL",HU118))</f>
        <v>32.254755766376277</v>
      </c>
      <c r="HW118" s="44">
        <f>IF(HV118="&lt;MDL","&lt;MDL",IF(HV118="&lt;LOQ","&lt;LOQ",(HV118*0.25)))</f>
        <v>8.0636889415940693</v>
      </c>
      <c r="HX118" s="44"/>
      <c r="HY118" s="44" t="s">
        <v>51</v>
      </c>
      <c r="HZ118" s="44">
        <v>13.941649999999999</v>
      </c>
      <c r="IA118" s="44">
        <v>4954072.6921749404</v>
      </c>
      <c r="IB118" s="44">
        <v>13.84145</v>
      </c>
      <c r="IC118" s="44">
        <v>48140.725454545303</v>
      </c>
      <c r="ID118" s="44">
        <v>9.71740393123109E-3</v>
      </c>
      <c r="IE118" s="44">
        <v>16.688348571561999</v>
      </c>
      <c r="IF118" s="44">
        <f>(IE118/AW118)*100</f>
        <v>21.072557029544402</v>
      </c>
      <c r="IG118" s="44">
        <f>IF(IE118&lt;IK$34,"LOW",IF(IE118&gt;IK$35,"HIGH",IF118))</f>
        <v>21.072557029544402</v>
      </c>
      <c r="IH118" s="44">
        <f>IF(IG118&lt;18.87,"&lt;LOQ",IF(IG118&lt;5.93,"&lt;MDL",IG118))</f>
        <v>21.072557029544402</v>
      </c>
      <c r="II118" s="44">
        <f>IF(IH118="&lt;MDL","&lt;MDL",IF(IH118="&lt;LOQ","&lt;LOQ",(IH118*0.25)))</f>
        <v>5.2681392573861006</v>
      </c>
      <c r="IJ118" s="44"/>
      <c r="IK118" s="44" t="s">
        <v>51</v>
      </c>
      <c r="IL118" s="44">
        <v>13.941649999999999</v>
      </c>
      <c r="IM118" s="44">
        <v>4954072.6921749404</v>
      </c>
      <c r="IN118" s="44">
        <v>15.6618666666667</v>
      </c>
      <c r="IO118" s="44">
        <v>71605.7324197907</v>
      </c>
      <c r="IP118" s="44">
        <v>1.44539123402233E-2</v>
      </c>
      <c r="IQ118" s="44">
        <v>18.920482974645299</v>
      </c>
      <c r="IR118" s="44">
        <f>(IQ118/AW118)*100</f>
        <v>23.891097120847057</v>
      </c>
      <c r="IS118" s="44">
        <f>IF(IQ118&lt;IW$34,"LOW",IF(IQ118&gt;IW$35,"HIGH",IR118))</f>
        <v>23.891097120847057</v>
      </c>
      <c r="IT118" s="44">
        <f>IF(IS118&lt;22.673,"&lt;LOQ",IF(IS118&lt;7.126,"&lt;MDL",IS118))</f>
        <v>23.891097120847057</v>
      </c>
      <c r="IU118" s="44">
        <f>IF(IT118="&lt;MDL","&lt;MDL",IF(IT118="&lt;LOQ","&lt;LOQ",(IT118*0.25)))</f>
        <v>5.9727742802117643</v>
      </c>
      <c r="IV118" s="44"/>
      <c r="IW118" s="44" t="s">
        <v>51</v>
      </c>
      <c r="IX118" s="44">
        <v>13.941649999999999</v>
      </c>
      <c r="IY118" s="44">
        <v>4954072.6921749404</v>
      </c>
      <c r="IZ118" s="44">
        <v>15.7052833333333</v>
      </c>
      <c r="JA118" s="44">
        <v>29764.9984407747</v>
      </c>
      <c r="JB118" s="44">
        <v>6.0081876650274297E-3</v>
      </c>
      <c r="JC118" s="44">
        <v>8.9806986337008095</v>
      </c>
      <c r="JD118" s="44">
        <f>(JC118/AW118)*100</f>
        <v>11.340024647273934</v>
      </c>
      <c r="JE118" s="44">
        <f>IF(JC118&lt;JI$34,"LOW",IF(JC118&gt;JI$35,"HIGH",JD118))</f>
        <v>11.340024647273934</v>
      </c>
      <c r="JF118" s="44" t="str">
        <f>IF(JE118&lt;201.126,"&lt;LOQ",IF(JE118&lt;63.21,"&lt;MDL",JE118))</f>
        <v>&lt;LOQ</v>
      </c>
      <c r="JG118" s="44" t="str">
        <f>IF(JF118="&lt;MDL","&lt;MDL",IF(JF118="&lt;LOQ","&lt;LOQ",(JF118*0.25)))</f>
        <v>&lt;LOQ</v>
      </c>
      <c r="JH118" s="44"/>
      <c r="JI118" s="44" t="s">
        <v>51</v>
      </c>
      <c r="JJ118" s="44">
        <v>13.941649999999999</v>
      </c>
      <c r="JK118" s="44">
        <v>4954072.6921749404</v>
      </c>
      <c r="JL118" s="44">
        <v>16.0793833333333</v>
      </c>
      <c r="JM118" s="44">
        <v>92465.899467641095</v>
      </c>
      <c r="JN118" s="44">
        <v>1.8664623071375799E-2</v>
      </c>
      <c r="JO118" s="44">
        <v>26.253115370398501</v>
      </c>
      <c r="JP118" s="44">
        <f>(JO118/AW118)*100</f>
        <v>33.150090823765119</v>
      </c>
      <c r="JQ118" s="44">
        <f>IF(JO118&lt;JU$34,"LOW",IF(JO118&gt;JU$35,"HIGH",JP118))</f>
        <v>33.150090823765119</v>
      </c>
      <c r="JR118" s="44">
        <f>IF(JQ118&lt;25.511,"&lt;LOQ",IF(JQ118&lt;8.018,"&lt;MDL",JQ118))</f>
        <v>33.150090823765119</v>
      </c>
      <c r="JS118" s="44">
        <f>IF(JR118="&lt;MDL","&lt;MDL",IF(JR118="&lt;LOQ","&lt;LOQ",(JR118*0.25)))</f>
        <v>8.2875227059412797</v>
      </c>
      <c r="JT118" s="44"/>
      <c r="JU118" s="44" t="s">
        <v>51</v>
      </c>
      <c r="JV118" s="44">
        <v>13.941649999999999</v>
      </c>
      <c r="JW118" s="44">
        <v>4954072.6921749404</v>
      </c>
    </row>
    <row r="119" spans="1:283" s="45" customFormat="1" x14ac:dyDescent="0.2">
      <c r="A119" s="42"/>
      <c r="B119" s="42"/>
      <c r="C119" s="42"/>
      <c r="D119" s="47" t="s">
        <v>168</v>
      </c>
      <c r="E119" s="42"/>
      <c r="F119" s="42"/>
      <c r="G119" s="43"/>
      <c r="H119" s="44"/>
      <c r="I119" s="44"/>
      <c r="J119" s="44"/>
      <c r="L119" s="44"/>
      <c r="M119" s="44"/>
      <c r="N119" s="44"/>
      <c r="O119" s="44"/>
      <c r="P119" s="44"/>
      <c r="R119" s="44"/>
      <c r="S119" s="44"/>
      <c r="T119" s="44"/>
      <c r="U119" s="44"/>
      <c r="V119" s="44"/>
      <c r="W119" s="44"/>
      <c r="X119" s="44"/>
      <c r="Z119" s="44"/>
      <c r="AA119" s="44"/>
      <c r="AB119" s="44"/>
      <c r="AC119" s="44"/>
      <c r="AD119" s="44"/>
      <c r="AE119" s="44"/>
      <c r="AF119" s="44"/>
      <c r="AH119" s="44"/>
      <c r="AI119" s="44"/>
      <c r="AJ119" s="44"/>
      <c r="AK119" s="44"/>
      <c r="AL119" s="44"/>
      <c r="AM119" s="44"/>
      <c r="AN119" s="44"/>
      <c r="AP119" s="44"/>
      <c r="AQ119" s="44"/>
      <c r="AR119" s="44"/>
      <c r="AS119" s="44"/>
      <c r="AT119" s="44"/>
      <c r="AU119" s="44"/>
      <c r="AV119" s="44"/>
      <c r="AX119" s="44"/>
      <c r="AY119" s="44"/>
      <c r="AZ119" s="44"/>
      <c r="BA119" s="44"/>
      <c r="BB119" s="44"/>
      <c r="BC119" s="44"/>
      <c r="BD119" s="44"/>
      <c r="BE119" s="44"/>
      <c r="BF119" s="44">
        <f>AVERAGE(BF117:BF118)</f>
        <v>56.9676348973777</v>
      </c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>
        <f>AVERAGE(BR117:BR118)</f>
        <v>58.076424225825647</v>
      </c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>
        <f>AVERAGE(CD117:CD118)</f>
        <v>28.591380066395551</v>
      </c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>
        <f>AVERAGE(CP117:CP118)</f>
        <v>6.4802977233592349</v>
      </c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>
        <f>AVERAGE(DB117:DB118)</f>
        <v>38.111273497037899</v>
      </c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>
        <f>AVERAGE(DN117:DN118)</f>
        <v>45.855802428931348</v>
      </c>
      <c r="DO119" s="44"/>
      <c r="DP119" s="44"/>
      <c r="DQ119" s="44"/>
      <c r="DR119" s="44"/>
      <c r="DS119" s="44"/>
      <c r="DT119" s="44"/>
      <c r="DU119" s="44"/>
      <c r="DV119" s="44"/>
      <c r="DW119" s="44"/>
      <c r="DX119" s="44"/>
      <c r="DY119" s="44"/>
      <c r="DZ119" s="44">
        <f>AVERAGE(DZ117:DZ118)</f>
        <v>180.30823728917699</v>
      </c>
      <c r="EA119" s="44"/>
      <c r="EB119" s="44"/>
      <c r="EC119" s="44"/>
      <c r="ED119" s="44"/>
      <c r="EE119" s="44"/>
      <c r="EF119" s="44"/>
      <c r="EG119" s="44"/>
      <c r="EH119" s="44"/>
      <c r="EI119" s="44"/>
      <c r="EJ119" s="44"/>
      <c r="EK119" s="44"/>
      <c r="EL119" s="44">
        <f>AVERAGE(EL117:EL118)</f>
        <v>10.264944799370115</v>
      </c>
      <c r="EM119" s="44"/>
      <c r="EN119" s="44"/>
      <c r="EO119" s="44"/>
      <c r="EP119" s="44"/>
      <c r="EQ119" s="44"/>
      <c r="ER119" s="44"/>
      <c r="ES119" s="44"/>
      <c r="ET119" s="44"/>
      <c r="EU119" s="44"/>
      <c r="EV119" s="44"/>
      <c r="EW119" s="44"/>
      <c r="EX119" s="44"/>
      <c r="EY119" s="44"/>
      <c r="EZ119" s="44"/>
      <c r="FA119" s="44"/>
      <c r="FB119" s="44"/>
      <c r="FC119" s="44"/>
      <c r="FD119" s="44"/>
      <c r="FE119" s="44"/>
      <c r="FF119" s="44">
        <f>AVERAGE(FF117:FF118)</f>
        <v>97.443895312021994</v>
      </c>
      <c r="FG119" s="44"/>
      <c r="FH119" s="44"/>
      <c r="FI119" s="44"/>
      <c r="FJ119" s="44"/>
      <c r="FK119" s="44"/>
      <c r="FL119" s="44"/>
      <c r="FM119" s="44"/>
      <c r="FN119" s="44"/>
      <c r="FO119" s="44"/>
      <c r="FP119" s="44"/>
      <c r="FQ119" s="44"/>
      <c r="FR119" s="44">
        <f>AVERAGE(FR117:FR118)</f>
        <v>104.8569754532593</v>
      </c>
      <c r="FS119" s="44"/>
      <c r="FT119" s="44"/>
      <c r="FU119" s="44"/>
      <c r="FV119" s="44"/>
      <c r="FW119" s="44"/>
      <c r="FX119" s="44"/>
      <c r="FY119" s="44"/>
      <c r="FZ119" s="44"/>
      <c r="GA119" s="44"/>
      <c r="GB119" s="44"/>
      <c r="GC119" s="44"/>
      <c r="GD119" s="44"/>
      <c r="GE119" s="44"/>
      <c r="GF119" s="44"/>
      <c r="GG119" s="44"/>
      <c r="GH119" s="44"/>
      <c r="GI119" s="44"/>
      <c r="GJ119" s="44"/>
      <c r="GK119" s="44"/>
      <c r="GL119" s="44"/>
      <c r="GM119" s="44"/>
      <c r="GN119" s="44"/>
      <c r="GO119" s="44"/>
      <c r="GP119" s="44"/>
      <c r="GQ119" s="44"/>
      <c r="GR119" s="44"/>
      <c r="GS119" s="44"/>
      <c r="GT119" s="44"/>
      <c r="GU119" s="44">
        <f>AVERAGE(GU117:GU118)</f>
        <v>22.240965816638024</v>
      </c>
      <c r="GV119" s="44"/>
      <c r="GW119" s="44"/>
      <c r="GX119" s="44"/>
      <c r="GY119" s="44"/>
      <c r="GZ119" s="44"/>
      <c r="HA119" s="44"/>
      <c r="HB119" s="44"/>
      <c r="HC119" s="44"/>
      <c r="HD119" s="44"/>
      <c r="HE119" s="44"/>
      <c r="HF119" s="44"/>
      <c r="HG119" s="44">
        <f>AVERAGE(HG117:HG118)</f>
        <v>75.797775597070554</v>
      </c>
      <c r="HH119" s="44"/>
      <c r="HI119" s="44"/>
      <c r="HJ119" s="44"/>
      <c r="HK119" s="44"/>
      <c r="HL119" s="44"/>
      <c r="HM119" s="44"/>
      <c r="HN119" s="44"/>
      <c r="HO119" s="44"/>
      <c r="HP119" s="44"/>
      <c r="HQ119" s="44"/>
      <c r="HR119" s="44"/>
      <c r="HS119" s="44">
        <f>AVERAGE(HS117:HS118)</f>
        <v>25.269237265114597</v>
      </c>
      <c r="HT119" s="44"/>
      <c r="HU119" s="44"/>
      <c r="HV119" s="44"/>
      <c r="HW119" s="44"/>
      <c r="HX119" s="44"/>
      <c r="HY119" s="44"/>
      <c r="HZ119" s="44"/>
      <c r="IA119" s="44"/>
      <c r="IB119" s="44"/>
      <c r="IC119" s="44"/>
      <c r="ID119" s="44"/>
      <c r="IE119" s="44">
        <f>AVERAGE(IE117:IE118)</f>
        <v>16.48921770747695</v>
      </c>
      <c r="IF119" s="44"/>
      <c r="IG119" s="44"/>
      <c r="IH119" s="44"/>
      <c r="II119" s="44"/>
      <c r="IJ119" s="44"/>
      <c r="IK119" s="44"/>
      <c r="IL119" s="44"/>
      <c r="IM119" s="44"/>
      <c r="IN119" s="44"/>
      <c r="IO119" s="44"/>
      <c r="IP119" s="44"/>
      <c r="IQ119" s="44">
        <f>AVERAGE(IQ117:IQ118)</f>
        <v>20.10507624391105</v>
      </c>
      <c r="IR119" s="44"/>
      <c r="IS119" s="44"/>
      <c r="IT119" s="44"/>
      <c r="IU119" s="44"/>
      <c r="IV119" s="44"/>
      <c r="IW119" s="44"/>
      <c r="IX119" s="44"/>
      <c r="IY119" s="44"/>
      <c r="IZ119" s="44"/>
      <c r="JA119" s="44"/>
      <c r="JB119" s="44"/>
      <c r="JC119" s="44">
        <f>AVERAGE(JC117:JC118)</f>
        <v>6.7499235256540748</v>
      </c>
      <c r="JD119" s="44"/>
      <c r="JE119" s="44"/>
      <c r="JF119" s="44"/>
      <c r="JG119" s="44"/>
      <c r="JH119" s="44"/>
      <c r="JI119" s="44"/>
      <c r="JJ119" s="44"/>
      <c r="JK119" s="44"/>
      <c r="JL119" s="44"/>
      <c r="JM119" s="44"/>
      <c r="JN119" s="44"/>
      <c r="JO119" s="44">
        <f>AVERAGE(JO117:JO118)</f>
        <v>25.8811057923897</v>
      </c>
      <c r="JP119" s="44"/>
      <c r="JQ119" s="44"/>
      <c r="JR119" s="44"/>
      <c r="JS119" s="44"/>
      <c r="JT119" s="44"/>
      <c r="JU119" s="44"/>
      <c r="JV119" s="44"/>
      <c r="JW119" s="44"/>
    </row>
    <row r="120" spans="1:283" s="45" customFormat="1" x14ac:dyDescent="0.2">
      <c r="A120" s="42"/>
      <c r="B120" s="42"/>
      <c r="C120" s="42"/>
      <c r="D120" s="47" t="s">
        <v>170</v>
      </c>
      <c r="E120" s="42"/>
      <c r="F120" s="42"/>
      <c r="G120" s="43"/>
      <c r="H120" s="44"/>
      <c r="I120" s="44"/>
      <c r="J120" s="44"/>
      <c r="L120" s="44"/>
      <c r="M120" s="44"/>
      <c r="N120" s="44"/>
      <c r="O120" s="44"/>
      <c r="P120" s="44"/>
      <c r="R120" s="44"/>
      <c r="S120" s="44"/>
      <c r="T120" s="44"/>
      <c r="U120" s="44"/>
      <c r="V120" s="44"/>
      <c r="W120" s="44"/>
      <c r="X120" s="44"/>
      <c r="Z120" s="44"/>
      <c r="AA120" s="44"/>
      <c r="AB120" s="44"/>
      <c r="AC120" s="44"/>
      <c r="AD120" s="44"/>
      <c r="AE120" s="44"/>
      <c r="AF120" s="44"/>
      <c r="AH120" s="44"/>
      <c r="AI120" s="44"/>
      <c r="AJ120" s="44"/>
      <c r="AK120" s="44"/>
      <c r="AL120" s="44"/>
      <c r="AM120" s="44"/>
      <c r="AN120" s="44"/>
      <c r="AP120" s="44"/>
      <c r="AQ120" s="44"/>
      <c r="AR120" s="44"/>
      <c r="AS120" s="44"/>
      <c r="AT120" s="44"/>
      <c r="AU120" s="44"/>
      <c r="AV120" s="44"/>
      <c r="AX120" s="44"/>
      <c r="AY120" s="44"/>
      <c r="AZ120" s="44"/>
      <c r="BA120" s="44"/>
      <c r="BB120" s="44"/>
      <c r="BC120" s="44"/>
      <c r="BD120" s="44"/>
      <c r="BE120" s="44"/>
      <c r="BF120" s="44">
        <f>((_xlfn.STDEV.P(BF117:BF118))/BF119)*100</f>
        <v>0.87057517927943162</v>
      </c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>
        <f>((_xlfn.STDEV.P(BR117:BR118))/BR119)*100</f>
        <v>1.2457433605578792</v>
      </c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>
        <f>((_xlfn.STDEV.P(CD117:CD118))/CD119)*100</f>
        <v>0.40547647338404585</v>
      </c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>
        <f>((_xlfn.STDEV.P(CP117:CP118))/CP119)*100</f>
        <v>1.7524671457405712</v>
      </c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>
        <f>((_xlfn.STDEV.P(DB117:DB118))/DB119)*100</f>
        <v>3.2269304617385348</v>
      </c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>
        <f>((_xlfn.STDEV.P(DN117:DN118))/DN119)*100</f>
        <v>1.3116780486910922</v>
      </c>
      <c r="DO120" s="44"/>
      <c r="DP120" s="44"/>
      <c r="DQ120" s="44"/>
      <c r="DR120" s="44"/>
      <c r="DS120" s="44"/>
      <c r="DT120" s="44"/>
      <c r="DU120" s="44"/>
      <c r="DV120" s="44"/>
      <c r="DW120" s="44"/>
      <c r="DX120" s="44"/>
      <c r="DY120" s="44"/>
      <c r="DZ120" s="44">
        <f>((_xlfn.STDEV.P(DZ117:DZ118))/DZ119)*100</f>
        <v>0.21065403101181518</v>
      </c>
      <c r="EA120" s="44"/>
      <c r="EB120" s="44"/>
      <c r="EC120" s="44"/>
      <c r="ED120" s="44"/>
      <c r="EE120" s="44"/>
      <c r="EF120" s="44"/>
      <c r="EG120" s="44"/>
      <c r="EH120" s="44"/>
      <c r="EI120" s="44"/>
      <c r="EJ120" s="44"/>
      <c r="EK120" s="44"/>
      <c r="EL120" s="44">
        <f>((_xlfn.STDEV.P(EL117:EL118))/EL119)*100</f>
        <v>32.827529616393655</v>
      </c>
      <c r="EM120" s="44"/>
      <c r="EN120" s="44"/>
      <c r="EO120" s="44"/>
      <c r="EP120" s="44"/>
      <c r="EQ120" s="44"/>
      <c r="ER120" s="44"/>
      <c r="ES120" s="44"/>
      <c r="ET120" s="44"/>
      <c r="EU120" s="44"/>
      <c r="EV120" s="44"/>
      <c r="EW120" s="44"/>
      <c r="EX120" s="44"/>
      <c r="EY120" s="44"/>
      <c r="EZ120" s="44"/>
      <c r="FA120" s="44"/>
      <c r="FB120" s="44"/>
      <c r="FC120" s="44"/>
      <c r="FD120" s="44"/>
      <c r="FE120" s="44"/>
      <c r="FF120" s="44">
        <f>((_xlfn.STDEV.P(FF117:FF118))/FF119)*100</f>
        <v>52.435494214690124</v>
      </c>
      <c r="FG120" s="44"/>
      <c r="FH120" s="44"/>
      <c r="FI120" s="44"/>
      <c r="FJ120" s="44"/>
      <c r="FK120" s="44"/>
      <c r="FL120" s="44"/>
      <c r="FM120" s="44"/>
      <c r="FN120" s="44"/>
      <c r="FO120" s="44"/>
      <c r="FP120" s="44"/>
      <c r="FQ120" s="44"/>
      <c r="FR120" s="44">
        <f>((_xlfn.STDEV.P(FR117:FR118))/FR119)*100</f>
        <v>53.115706699708667</v>
      </c>
      <c r="FS120" s="44"/>
      <c r="FT120" s="44"/>
      <c r="FU120" s="44"/>
      <c r="FV120" s="44"/>
      <c r="FW120" s="44"/>
      <c r="FX120" s="44"/>
      <c r="FY120" s="44"/>
      <c r="FZ120" s="44"/>
      <c r="GA120" s="44"/>
      <c r="GB120" s="44"/>
      <c r="GC120" s="44"/>
      <c r="GD120" s="44"/>
      <c r="GE120" s="44"/>
      <c r="GF120" s="44"/>
      <c r="GG120" s="44"/>
      <c r="GH120" s="44"/>
      <c r="GI120" s="44"/>
      <c r="GJ120" s="44"/>
      <c r="GK120" s="44"/>
      <c r="GL120" s="44"/>
      <c r="GM120" s="44"/>
      <c r="GN120" s="44"/>
      <c r="GO120" s="44"/>
      <c r="GP120" s="44"/>
      <c r="GQ120" s="44"/>
      <c r="GR120" s="44"/>
      <c r="GS120" s="44"/>
      <c r="GT120" s="44"/>
      <c r="GU120" s="44">
        <f>((_xlfn.STDEV.P(GU117:GU118))/GU119)*100</f>
        <v>59.669207337295106</v>
      </c>
      <c r="GV120" s="44"/>
      <c r="GW120" s="44"/>
      <c r="GX120" s="44"/>
      <c r="GY120" s="44"/>
      <c r="GZ120" s="44"/>
      <c r="HA120" s="44"/>
      <c r="HB120" s="44"/>
      <c r="HC120" s="44"/>
      <c r="HD120" s="44"/>
      <c r="HE120" s="44"/>
      <c r="HF120" s="44"/>
      <c r="HG120" s="44">
        <f>((_xlfn.STDEV.P(HG117:HG118))/HG119)*100</f>
        <v>58.34142718695233</v>
      </c>
      <c r="HH120" s="44"/>
      <c r="HI120" s="44"/>
      <c r="HJ120" s="44"/>
      <c r="HK120" s="44"/>
      <c r="HL120" s="44"/>
      <c r="HM120" s="44"/>
      <c r="HN120" s="44"/>
      <c r="HO120" s="44"/>
      <c r="HP120" s="44"/>
      <c r="HQ120" s="44"/>
      <c r="HR120" s="44"/>
      <c r="HS120" s="44">
        <f>((_xlfn.STDEV.P(HS117:HS118))/HS119)*100</f>
        <v>1.0875681727073812</v>
      </c>
      <c r="HT120" s="44"/>
      <c r="HU120" s="44"/>
      <c r="HV120" s="44"/>
      <c r="HW120" s="44"/>
      <c r="HX120" s="44"/>
      <c r="HY120" s="44"/>
      <c r="HZ120" s="44"/>
      <c r="IA120" s="44"/>
      <c r="IB120" s="44"/>
      <c r="IC120" s="44"/>
      <c r="ID120" s="44"/>
      <c r="IE120" s="44">
        <f>((_xlfn.STDEV.P(IE117:IE118))/IE119)*100</f>
        <v>1.2076428828685684</v>
      </c>
      <c r="IF120" s="44"/>
      <c r="IG120" s="44"/>
      <c r="IH120" s="44"/>
      <c r="II120" s="44"/>
      <c r="IJ120" s="44"/>
      <c r="IK120" s="44"/>
      <c r="IL120" s="44"/>
      <c r="IM120" s="44"/>
      <c r="IN120" s="44"/>
      <c r="IO120" s="44"/>
      <c r="IP120" s="44"/>
      <c r="IQ120" s="44">
        <f>((_xlfn.STDEV.P(IQ117:IQ118))/IQ119)*100</f>
        <v>5.892010827984361</v>
      </c>
      <c r="IR120" s="44"/>
      <c r="IS120" s="44"/>
      <c r="IT120" s="44"/>
      <c r="IU120" s="44"/>
      <c r="IV120" s="44"/>
      <c r="IW120" s="44"/>
      <c r="IX120" s="44"/>
      <c r="IY120" s="44"/>
      <c r="IZ120" s="44"/>
      <c r="JA120" s="44"/>
      <c r="JB120" s="44"/>
      <c r="JC120" s="44">
        <f>((_xlfn.STDEV.P(JC117:JC118))/JC119)*100</f>
        <v>33.048894547743366</v>
      </c>
      <c r="JD120" s="44"/>
      <c r="JE120" s="44"/>
      <c r="JF120" s="44"/>
      <c r="JG120" s="44"/>
      <c r="JH120" s="44"/>
      <c r="JI120" s="44"/>
      <c r="JJ120" s="44"/>
      <c r="JK120" s="44"/>
      <c r="JL120" s="44"/>
      <c r="JM120" s="44"/>
      <c r="JN120" s="44"/>
      <c r="JO120" s="44">
        <f>((_xlfn.STDEV.P(JO117:JO118))/JO119)*100</f>
        <v>1.4373789937452712</v>
      </c>
      <c r="JP120" s="44"/>
      <c r="JQ120" s="44"/>
      <c r="JR120" s="44"/>
      <c r="JS120" s="44"/>
      <c r="JT120" s="44"/>
      <c r="JU120" s="44"/>
      <c r="JV120" s="44"/>
      <c r="JW120" s="44"/>
    </row>
    <row r="121" spans="1:283" s="45" customFormat="1" ht="21" x14ac:dyDescent="0.2">
      <c r="A121" s="42"/>
      <c r="B121" s="42"/>
      <c r="C121" s="42"/>
      <c r="D121" s="48" t="s">
        <v>190</v>
      </c>
      <c r="E121" s="42"/>
      <c r="F121" s="42"/>
      <c r="G121" s="43"/>
      <c r="H121" s="44"/>
      <c r="I121" s="44"/>
      <c r="J121" s="44"/>
      <c r="L121" s="44"/>
      <c r="M121" s="44"/>
      <c r="N121" s="44"/>
      <c r="O121" s="44"/>
      <c r="P121" s="44"/>
      <c r="R121" s="44"/>
      <c r="S121" s="44"/>
      <c r="T121" s="44"/>
      <c r="U121" s="44"/>
      <c r="V121" s="44"/>
      <c r="W121" s="44"/>
      <c r="X121" s="44"/>
      <c r="Z121" s="44"/>
      <c r="AA121" s="44"/>
      <c r="AB121" s="44"/>
      <c r="AC121" s="44"/>
      <c r="AD121" s="44"/>
      <c r="AE121" s="44"/>
      <c r="AF121" s="44"/>
      <c r="AH121" s="44"/>
      <c r="AI121" s="44"/>
      <c r="AJ121" s="44"/>
      <c r="AK121" s="44"/>
      <c r="AL121" s="44"/>
      <c r="AM121" s="44"/>
      <c r="AN121" s="44"/>
      <c r="AP121" s="44"/>
      <c r="AQ121" s="44"/>
      <c r="AR121" s="44"/>
      <c r="AS121" s="44"/>
      <c r="AT121" s="44"/>
      <c r="AU121" s="44"/>
      <c r="AV121" s="44"/>
      <c r="AX121" s="44"/>
      <c r="AY121" s="44"/>
      <c r="AZ121" s="44"/>
      <c r="BA121" s="44"/>
      <c r="BB121" s="44"/>
      <c r="BC121" s="44"/>
      <c r="BD121" s="44"/>
      <c r="BE121" s="44"/>
      <c r="BF121" s="44">
        <f>AVERAGE(BF108,BF112,BF116,BF120)</f>
        <v>4.3364921444547386</v>
      </c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>
        <f>AVERAGE(BR108,BR112,BR116,BR120)</f>
        <v>27.007739155843311</v>
      </c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>
        <f>AVERAGE(CD108,CD112,CD116,CD120)</f>
        <v>27.542631069509859</v>
      </c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>
        <f>AVERAGE(CP108,CP112,CP116,CP120)</f>
        <v>7.717801524104666</v>
      </c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 t="e">
        <f>AVERAGE(DB108,DB112,DB116,DB120)</f>
        <v>#DIV/0!</v>
      </c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>
        <f>AVERAGE(DN108,DN112,DN116,DN120)</f>
        <v>3.3265079875428616</v>
      </c>
      <c r="DO121" s="44"/>
      <c r="DP121" s="44"/>
      <c r="DQ121" s="44"/>
      <c r="DR121" s="44"/>
      <c r="DS121" s="44"/>
      <c r="DT121" s="44"/>
      <c r="DU121" s="44"/>
      <c r="DV121" s="44"/>
      <c r="DW121" s="44"/>
      <c r="DX121" s="44"/>
      <c r="DY121" s="44"/>
      <c r="DZ121" s="44">
        <f>AVERAGE(DZ108,DZ112,DZ116,DZ120)</f>
        <v>0.58899734597772646</v>
      </c>
      <c r="EA121" s="44"/>
      <c r="EB121" s="44"/>
      <c r="EC121" s="44"/>
      <c r="ED121" s="44"/>
      <c r="EE121" s="44"/>
      <c r="EF121" s="44"/>
      <c r="EG121" s="44"/>
      <c r="EH121" s="44"/>
      <c r="EI121" s="44"/>
      <c r="EJ121" s="44"/>
      <c r="EK121" s="44"/>
      <c r="EL121" s="44">
        <f>AVERAGE(EL108,EL112,EL116,EL120)</f>
        <v>33.99986603701079</v>
      </c>
      <c r="EM121" s="44"/>
      <c r="EN121" s="44"/>
      <c r="EO121" s="44"/>
      <c r="EP121" s="44"/>
      <c r="EQ121" s="44"/>
      <c r="ER121" s="44"/>
      <c r="ES121" s="44"/>
      <c r="ET121" s="44"/>
      <c r="EU121" s="44"/>
      <c r="EV121" s="44"/>
      <c r="EW121" s="44"/>
      <c r="EX121" s="44"/>
      <c r="EY121" s="44"/>
      <c r="EZ121" s="44"/>
      <c r="FA121" s="44"/>
      <c r="FB121" s="44"/>
      <c r="FC121" s="44"/>
      <c r="FD121" s="44"/>
      <c r="FE121" s="44"/>
      <c r="FF121" s="44">
        <f>AVERAGE(FF108,FF112,FF116,FF120)</f>
        <v>15.028099426276382</v>
      </c>
      <c r="FG121" s="44"/>
      <c r="FH121" s="44"/>
      <c r="FI121" s="44"/>
      <c r="FJ121" s="44"/>
      <c r="FK121" s="44"/>
      <c r="FL121" s="44"/>
      <c r="FM121" s="44"/>
      <c r="FN121" s="44"/>
      <c r="FO121" s="44"/>
      <c r="FP121" s="44"/>
      <c r="FQ121" s="44"/>
      <c r="FR121" s="44">
        <f>AVERAGE(FR108,FR112,FR116,FR120)</f>
        <v>14.52605015222797</v>
      </c>
      <c r="FS121" s="44"/>
      <c r="FT121" s="44"/>
      <c r="FU121" s="44"/>
      <c r="FV121" s="44"/>
      <c r="FW121" s="44"/>
      <c r="FX121" s="44"/>
      <c r="FY121" s="44"/>
      <c r="FZ121" s="44"/>
      <c r="GA121" s="44"/>
      <c r="GB121" s="44"/>
      <c r="GC121" s="44"/>
      <c r="GD121" s="44"/>
      <c r="GE121" s="44"/>
      <c r="GF121" s="44"/>
      <c r="GG121" s="44"/>
      <c r="GH121" s="44"/>
      <c r="GI121" s="44"/>
      <c r="GJ121" s="44"/>
      <c r="GK121" s="44"/>
      <c r="GL121" s="44"/>
      <c r="GM121" s="44"/>
      <c r="GN121" s="44"/>
      <c r="GO121" s="44"/>
      <c r="GP121" s="44"/>
      <c r="GQ121" s="44"/>
      <c r="GR121" s="44"/>
      <c r="GS121" s="44"/>
      <c r="GT121" s="44"/>
      <c r="GU121" s="44">
        <f>AVERAGE(GU108,GU112,GU116,GU120)</f>
        <v>30.885206892905448</v>
      </c>
      <c r="GV121" s="44"/>
      <c r="GW121" s="44"/>
      <c r="GX121" s="44"/>
      <c r="GY121" s="44"/>
      <c r="GZ121" s="44"/>
      <c r="HA121" s="44"/>
      <c r="HB121" s="44"/>
      <c r="HC121" s="44"/>
      <c r="HD121" s="44"/>
      <c r="HE121" s="44"/>
      <c r="HF121" s="44"/>
      <c r="HG121" s="44">
        <f>AVERAGE(HG108,HG112,HG116,HG120)</f>
        <v>17.527408124800321</v>
      </c>
      <c r="HH121" s="44"/>
      <c r="HI121" s="44"/>
      <c r="HJ121" s="44"/>
      <c r="HK121" s="44"/>
      <c r="HL121" s="44"/>
      <c r="HM121" s="44"/>
      <c r="HN121" s="44"/>
      <c r="HO121" s="44"/>
      <c r="HP121" s="44"/>
      <c r="HQ121" s="44"/>
      <c r="HR121" s="44"/>
      <c r="HS121" s="44">
        <f>AVERAGE(HS108,HS112,HS116,HS120)</f>
        <v>1.5356516449503035</v>
      </c>
      <c r="HT121" s="44"/>
      <c r="HU121" s="44"/>
      <c r="HV121" s="44"/>
      <c r="HW121" s="44"/>
      <c r="HX121" s="44"/>
      <c r="HY121" s="44"/>
      <c r="HZ121" s="44"/>
      <c r="IA121" s="44"/>
      <c r="IB121" s="44"/>
      <c r="IC121" s="44"/>
      <c r="ID121" s="44"/>
      <c r="IE121" s="44">
        <f>AVERAGE(IE108,IE112,IE116,IE120)</f>
        <v>4.6964459520330548</v>
      </c>
      <c r="IF121" s="44"/>
      <c r="IG121" s="44"/>
      <c r="IH121" s="44"/>
      <c r="II121" s="44"/>
      <c r="IJ121" s="44"/>
      <c r="IK121" s="44"/>
      <c r="IL121" s="44"/>
      <c r="IM121" s="44"/>
      <c r="IN121" s="44"/>
      <c r="IO121" s="44"/>
      <c r="IP121" s="44"/>
      <c r="IQ121" s="44">
        <f>AVERAGE(IQ108,IQ112,IQ116,IQ120)</f>
        <v>4.2345205129501453</v>
      </c>
      <c r="IR121" s="44"/>
      <c r="IS121" s="44"/>
      <c r="IT121" s="44"/>
      <c r="IU121" s="44"/>
      <c r="IV121" s="44"/>
      <c r="IW121" s="44"/>
      <c r="IX121" s="44"/>
      <c r="IY121" s="44"/>
      <c r="IZ121" s="44"/>
      <c r="JA121" s="44"/>
      <c r="JB121" s="44"/>
      <c r="JC121" s="44">
        <f>AVERAGE(JC108,JC112,JC116,JC120)</f>
        <v>18.282899232024725</v>
      </c>
      <c r="JD121" s="44"/>
      <c r="JE121" s="44"/>
      <c r="JF121" s="44"/>
      <c r="JG121" s="44"/>
      <c r="JH121" s="44"/>
      <c r="JI121" s="44"/>
      <c r="JJ121" s="44"/>
      <c r="JK121" s="44"/>
      <c r="JL121" s="44"/>
      <c r="JM121" s="44"/>
      <c r="JN121" s="44"/>
      <c r="JO121" s="44">
        <f>AVERAGE(JO108,JO112,JO116,JO120)</f>
        <v>3.9661035564357698</v>
      </c>
      <c r="JP121" s="44"/>
      <c r="JQ121" s="44"/>
      <c r="JR121" s="44"/>
      <c r="JS121" s="44"/>
      <c r="JT121" s="44"/>
      <c r="JU121" s="44"/>
      <c r="JV121" s="44"/>
      <c r="JW121" s="44"/>
    </row>
    <row r="122" spans="1:283" s="52" customFormat="1" x14ac:dyDescent="0.2">
      <c r="A122" s="49"/>
      <c r="B122" s="49"/>
      <c r="C122" s="49" t="s">
        <v>86</v>
      </c>
      <c r="D122" s="49" t="s">
        <v>62</v>
      </c>
      <c r="E122" s="49" t="s">
        <v>97</v>
      </c>
      <c r="F122" s="49" t="s">
        <v>51</v>
      </c>
      <c r="G122" s="50">
        <v>42565.136805555601</v>
      </c>
      <c r="H122" s="51">
        <v>4.9419666666666702</v>
      </c>
      <c r="I122" s="51">
        <v>851058.28768548602</v>
      </c>
      <c r="J122" s="51">
        <v>0.32421414563245599</v>
      </c>
      <c r="K122" s="52">
        <f>(J122/J$12)*100</f>
        <v>4.7184187413446772E-2</v>
      </c>
      <c r="L122" s="51">
        <v>4.9229166666666702</v>
      </c>
      <c r="M122" s="51">
        <v>2624988.1417891202</v>
      </c>
      <c r="N122" s="51" t="s">
        <v>51</v>
      </c>
      <c r="O122" s="51" t="s">
        <v>51</v>
      </c>
      <c r="P122" s="51" t="s">
        <v>51</v>
      </c>
      <c r="R122" s="51"/>
      <c r="S122" s="51" t="s">
        <v>51</v>
      </c>
      <c r="T122" s="51">
        <v>8.1992999999999991</v>
      </c>
      <c r="U122" s="51">
        <v>2983914.7762114601</v>
      </c>
      <c r="V122" s="51">
        <v>8.1992999999999991</v>
      </c>
      <c r="W122" s="51">
        <v>2983914.7762114601</v>
      </c>
      <c r="X122" s="51">
        <v>1</v>
      </c>
      <c r="Z122" s="51"/>
      <c r="AA122" s="51" t="s">
        <v>51</v>
      </c>
      <c r="AB122" s="51">
        <v>8.1992999999999991</v>
      </c>
      <c r="AC122" s="51">
        <v>2983914.7762114601</v>
      </c>
      <c r="AD122" s="51">
        <v>9.6971000000000007</v>
      </c>
      <c r="AE122" s="51">
        <v>0</v>
      </c>
      <c r="AF122" s="51">
        <v>0</v>
      </c>
      <c r="AG122" s="51"/>
      <c r="AH122" s="51"/>
      <c r="AI122" s="51" t="s">
        <v>51</v>
      </c>
      <c r="AJ122" s="51">
        <v>8.1992999999999991</v>
      </c>
      <c r="AK122" s="51">
        <v>2983914.7762114601</v>
      </c>
      <c r="AL122" s="51">
        <v>11.38965</v>
      </c>
      <c r="AM122" s="51">
        <v>3681618.6299154102</v>
      </c>
      <c r="AN122" s="51">
        <v>0.99998921234613702</v>
      </c>
      <c r="AO122" s="52">
        <f>(AN122/AN$12)*100</f>
        <v>100.52729824575235</v>
      </c>
      <c r="AP122" s="51"/>
      <c r="AQ122" s="51" t="s">
        <v>51</v>
      </c>
      <c r="AR122" s="51">
        <v>11.38965</v>
      </c>
      <c r="AS122" s="51">
        <v>3681658.3463712898</v>
      </c>
      <c r="AT122" s="51">
        <v>9.9083833333333295</v>
      </c>
      <c r="AU122" s="51">
        <v>774.74042307691695</v>
      </c>
      <c r="AV122" s="51">
        <v>2.1043246010062701E-4</v>
      </c>
      <c r="AX122" s="51"/>
      <c r="AY122" s="51"/>
      <c r="AZ122" s="51" t="s">
        <v>51</v>
      </c>
      <c r="BA122" s="51">
        <v>11.38965</v>
      </c>
      <c r="BB122" s="51">
        <v>3681658.3463712898</v>
      </c>
      <c r="BC122" s="51">
        <v>4.9419666666666702</v>
      </c>
      <c r="BD122" s="51">
        <v>852708.31796549901</v>
      </c>
      <c r="BE122" s="51">
        <v>0.32484273143585202</v>
      </c>
      <c r="BF122" s="51">
        <v>427.60830047694202</v>
      </c>
      <c r="BG122" s="51"/>
      <c r="BH122" s="51"/>
      <c r="BI122" s="51"/>
      <c r="BJ122" s="51"/>
      <c r="BK122" s="51"/>
      <c r="BL122" s="51" t="s">
        <v>51</v>
      </c>
      <c r="BM122" s="51">
        <v>4.9229166666666702</v>
      </c>
      <c r="BN122" s="51">
        <v>2624988.1417891202</v>
      </c>
      <c r="BO122" s="51">
        <v>5.6281833333333298</v>
      </c>
      <c r="BP122" s="51">
        <v>529915.79035182798</v>
      </c>
      <c r="BQ122" s="51">
        <v>0.20187359398532401</v>
      </c>
      <c r="BR122" s="51">
        <v>367.01759249252098</v>
      </c>
      <c r="BS122" s="51"/>
      <c r="BT122" s="51"/>
      <c r="BU122" s="51"/>
      <c r="BV122" s="51"/>
      <c r="BW122" s="51"/>
      <c r="BX122" s="51" t="s">
        <v>51</v>
      </c>
      <c r="BY122" s="51">
        <v>4.9229166666666702</v>
      </c>
      <c r="BZ122" s="51">
        <v>2624988.1417891202</v>
      </c>
      <c r="CA122" s="51">
        <v>5.7234833333333297</v>
      </c>
      <c r="CB122" s="51">
        <v>547439.694201409</v>
      </c>
      <c r="CC122" s="51">
        <v>0.20854939703776701</v>
      </c>
      <c r="CD122" s="51">
        <v>435.59709539562601</v>
      </c>
      <c r="CE122" s="51"/>
      <c r="CF122" s="51"/>
      <c r="CG122" s="51"/>
      <c r="CH122" s="51"/>
      <c r="CI122" s="51"/>
      <c r="CJ122" s="51" t="s">
        <v>51</v>
      </c>
      <c r="CK122" s="51">
        <v>4.9229166666666702</v>
      </c>
      <c r="CL122" s="51">
        <v>2624988.1417891202</v>
      </c>
      <c r="CM122" s="51">
        <v>6.5431166666666698</v>
      </c>
      <c r="CN122" s="51">
        <v>953743.40994010505</v>
      </c>
      <c r="CO122" s="51">
        <v>0.57323620733758096</v>
      </c>
      <c r="CP122" s="51">
        <v>431.90223857491497</v>
      </c>
      <c r="CQ122" s="51"/>
      <c r="CR122" s="51"/>
      <c r="CS122" s="51"/>
      <c r="CT122" s="51"/>
      <c r="CU122" s="51"/>
      <c r="CV122" s="51" t="s">
        <v>51</v>
      </c>
      <c r="CW122" s="51">
        <v>6.6829000000000001</v>
      </c>
      <c r="CX122" s="51">
        <v>1663787.8028846199</v>
      </c>
      <c r="CY122" s="51">
        <v>6.7146666666666697</v>
      </c>
      <c r="CZ122" s="51">
        <v>548153.18212753197</v>
      </c>
      <c r="DA122" s="51">
        <v>0.32946099326919098</v>
      </c>
      <c r="DB122" s="51">
        <v>372.53459106607102</v>
      </c>
      <c r="DC122" s="51"/>
      <c r="DD122" s="51"/>
      <c r="DE122" s="51"/>
      <c r="DF122" s="51"/>
      <c r="DG122" s="51"/>
      <c r="DH122" s="51" t="s">
        <v>51</v>
      </c>
      <c r="DI122" s="51">
        <v>6.6829000000000001</v>
      </c>
      <c r="DJ122" s="51">
        <v>1663787.8028846199</v>
      </c>
      <c r="DK122" s="51">
        <v>7.2483666666666702</v>
      </c>
      <c r="DL122" s="51">
        <v>742802.42599999998</v>
      </c>
      <c r="DM122" s="51">
        <v>0.44645262136923602</v>
      </c>
      <c r="DN122" s="51">
        <v>409.96878752243202</v>
      </c>
      <c r="DO122" s="51"/>
      <c r="DP122" s="51"/>
      <c r="DQ122" s="51"/>
      <c r="DR122" s="51"/>
      <c r="DS122" s="51"/>
      <c r="DT122" s="51" t="s">
        <v>51</v>
      </c>
      <c r="DU122" s="51">
        <v>6.6829000000000001</v>
      </c>
      <c r="DV122" s="51">
        <v>1663787.8028846199</v>
      </c>
      <c r="DW122" s="51">
        <v>8.2219333333333307</v>
      </c>
      <c r="DX122" s="51">
        <v>966479.35825794796</v>
      </c>
      <c r="DY122" s="51">
        <v>0.32389643496623</v>
      </c>
      <c r="DZ122" s="51">
        <v>369.52314928902001</v>
      </c>
      <c r="EA122" s="51"/>
      <c r="EB122" s="51"/>
      <c r="EC122" s="51"/>
      <c r="ED122" s="51"/>
      <c r="EE122" s="51"/>
      <c r="EF122" s="51" t="s">
        <v>51</v>
      </c>
      <c r="EG122" s="51">
        <v>8.1992999999999991</v>
      </c>
      <c r="EH122" s="51">
        <v>2983914.7762114601</v>
      </c>
      <c r="EI122" s="51">
        <v>8.2747499999999992</v>
      </c>
      <c r="EJ122" s="51">
        <v>1090452.28967092</v>
      </c>
      <c r="EK122" s="51">
        <v>0.36544351010433801</v>
      </c>
      <c r="EL122" s="51">
        <v>505.234111766941</v>
      </c>
      <c r="EM122" s="51"/>
      <c r="EN122" s="51"/>
      <c r="EO122" s="51"/>
      <c r="EP122" s="51"/>
      <c r="EQ122" s="51"/>
      <c r="ER122" s="51" t="s">
        <v>51</v>
      </c>
      <c r="ES122" s="51">
        <v>8.1992999999999991</v>
      </c>
      <c r="ET122" s="51">
        <v>2983914.7762114601</v>
      </c>
      <c r="EU122" s="51">
        <v>8.2785333333333302</v>
      </c>
      <c r="EV122" s="51">
        <v>558.72825867375798</v>
      </c>
      <c r="EW122" s="51">
        <v>1.8724672136352001E-4</v>
      </c>
      <c r="EX122" s="51">
        <v>4166.6752941905997</v>
      </c>
      <c r="EY122" s="51">
        <v>4166.6752941905997</v>
      </c>
      <c r="EZ122" s="51" t="s">
        <v>51</v>
      </c>
      <c r="FA122" s="51">
        <v>8.1992999999999991</v>
      </c>
      <c r="FB122" s="51">
        <v>2983914.7762114601</v>
      </c>
      <c r="FC122" s="51">
        <v>9.4594166666666695</v>
      </c>
      <c r="FD122" s="51">
        <v>1150253.3404999799</v>
      </c>
      <c r="FE122" s="51">
        <v>0.31242805069995</v>
      </c>
      <c r="FF122" s="51">
        <v>389.635896665134</v>
      </c>
      <c r="FG122" s="51"/>
      <c r="FH122" s="51"/>
      <c r="FI122" s="51"/>
      <c r="FJ122" s="51"/>
      <c r="FK122" s="51"/>
      <c r="FL122" s="51" t="s">
        <v>51</v>
      </c>
      <c r="FM122" s="51">
        <v>11.38965</v>
      </c>
      <c r="FN122" s="51">
        <v>3681658.3463712898</v>
      </c>
      <c r="FO122" s="51">
        <v>9.7197499999999994</v>
      </c>
      <c r="FP122" s="51">
        <v>1179770.3954286701</v>
      </c>
      <c r="FQ122" s="51">
        <v>0.32044537663074302</v>
      </c>
      <c r="FR122" s="51">
        <v>382.47855340401702</v>
      </c>
      <c r="FS122" s="51"/>
      <c r="FT122" s="51"/>
      <c r="FU122" s="51"/>
      <c r="FV122" s="51"/>
      <c r="FW122" s="51"/>
      <c r="FX122" s="51" t="s">
        <v>51</v>
      </c>
      <c r="FY122" s="51">
        <v>11.38965</v>
      </c>
      <c r="FZ122" s="51">
        <v>3681658.3463712898</v>
      </c>
      <c r="GA122" s="51">
        <v>9.5839166666666706</v>
      </c>
      <c r="GB122" s="51">
        <v>70.811923076922298</v>
      </c>
      <c r="GC122" s="51">
        <v>2.3731214993622901E-5</v>
      </c>
      <c r="GD122" s="51">
        <v>31.7748099504423</v>
      </c>
      <c r="GE122" s="51">
        <v>31.7748099504423</v>
      </c>
      <c r="GF122" s="51"/>
      <c r="GG122" s="51" t="s">
        <v>51</v>
      </c>
      <c r="GH122" s="51">
        <v>8.1992999999999991</v>
      </c>
      <c r="GI122" s="51">
        <v>2983914.7762114601</v>
      </c>
      <c r="GJ122" s="51" t="s">
        <v>51</v>
      </c>
      <c r="GK122" s="51" t="s">
        <v>51</v>
      </c>
      <c r="GL122" s="51" t="s">
        <v>51</v>
      </c>
      <c r="GM122" s="51" t="s">
        <v>51</v>
      </c>
      <c r="GN122" s="51" t="s">
        <v>51</v>
      </c>
      <c r="GO122" s="51" t="s">
        <v>51</v>
      </c>
      <c r="GP122" s="51">
        <v>8.1992999999999991</v>
      </c>
      <c r="GQ122" s="51">
        <v>2983914.7762114601</v>
      </c>
      <c r="GR122" s="51">
        <v>11.372949999999999</v>
      </c>
      <c r="GS122" s="51">
        <v>1139356.6445826599</v>
      </c>
      <c r="GT122" s="51">
        <v>0.30946832579009698</v>
      </c>
      <c r="GU122" s="51">
        <v>375.77981466150698</v>
      </c>
      <c r="GV122" s="51"/>
      <c r="GW122" s="51"/>
      <c r="GX122" s="51"/>
      <c r="GY122" s="51"/>
      <c r="GZ122" s="51"/>
      <c r="HA122" s="51" t="s">
        <v>51</v>
      </c>
      <c r="HB122" s="51">
        <v>11.38965</v>
      </c>
      <c r="HC122" s="51">
        <v>3681658.3463712898</v>
      </c>
      <c r="HD122" s="51">
        <v>11.372949999999999</v>
      </c>
      <c r="HE122" s="51">
        <v>1139356.6445826599</v>
      </c>
      <c r="HF122" s="51">
        <v>0.30946832579009698</v>
      </c>
      <c r="HG122" s="51">
        <v>371.47093962444302</v>
      </c>
      <c r="HH122" s="51"/>
      <c r="HI122" s="51"/>
      <c r="HJ122" s="51"/>
      <c r="HK122" s="51"/>
      <c r="HL122" s="51"/>
      <c r="HM122" s="51" t="s">
        <v>51</v>
      </c>
      <c r="HN122" s="51">
        <v>11.38965</v>
      </c>
      <c r="HO122" s="51">
        <v>3681658.3463712898</v>
      </c>
      <c r="HP122" s="51">
        <v>13.3069333333333</v>
      </c>
      <c r="HQ122" s="51">
        <v>2308799.3301452599</v>
      </c>
      <c r="HR122" s="51">
        <v>0.65807198446385895</v>
      </c>
      <c r="HS122" s="51">
        <v>472.409096634332</v>
      </c>
      <c r="HT122" s="51"/>
      <c r="HU122" s="51"/>
      <c r="HV122" s="51"/>
      <c r="HW122" s="51"/>
      <c r="HX122" s="51"/>
      <c r="HY122" s="51" t="s">
        <v>51</v>
      </c>
      <c r="HZ122" s="51">
        <v>13.9449166666667</v>
      </c>
      <c r="IA122" s="51">
        <v>3508429.75335939</v>
      </c>
      <c r="IB122" s="51">
        <v>13.8447</v>
      </c>
      <c r="IC122" s="51">
        <v>1092164.39039473</v>
      </c>
      <c r="ID122" s="51">
        <v>0.31129720905740399</v>
      </c>
      <c r="IE122" s="51">
        <v>522.63454263311201</v>
      </c>
      <c r="IF122" s="51"/>
      <c r="IG122" s="51"/>
      <c r="IH122" s="51"/>
      <c r="II122" s="51"/>
      <c r="IJ122" s="51"/>
      <c r="IK122" s="51" t="s">
        <v>51</v>
      </c>
      <c r="IL122" s="51">
        <v>13.9449166666667</v>
      </c>
      <c r="IM122" s="51">
        <v>3508429.75335939</v>
      </c>
      <c r="IN122" s="51">
        <v>15.6651166666667</v>
      </c>
      <c r="IO122" s="51">
        <v>1342444.85562946</v>
      </c>
      <c r="IP122" s="51">
        <v>0.382634098443624</v>
      </c>
      <c r="IQ122" s="51">
        <v>498.35373106152798</v>
      </c>
      <c r="IR122" s="51"/>
      <c r="IS122" s="51"/>
      <c r="IT122" s="51"/>
      <c r="IU122" s="51"/>
      <c r="IV122" s="51"/>
      <c r="IW122" s="51" t="s">
        <v>51</v>
      </c>
      <c r="IX122" s="51">
        <v>13.9449166666667</v>
      </c>
      <c r="IY122" s="51">
        <v>3508429.75335939</v>
      </c>
      <c r="IZ122" s="51">
        <v>15.711883333333301</v>
      </c>
      <c r="JA122" s="51">
        <v>1116861.11978489</v>
      </c>
      <c r="JB122" s="51">
        <v>0.318336463403741</v>
      </c>
      <c r="JC122" s="51">
        <v>454.60598018269098</v>
      </c>
      <c r="JD122" s="51"/>
      <c r="JE122" s="51"/>
      <c r="JF122" s="51"/>
      <c r="JG122" s="51"/>
      <c r="JH122" s="51"/>
      <c r="JI122" s="51" t="s">
        <v>51</v>
      </c>
      <c r="JJ122" s="51">
        <v>13.9449166666667</v>
      </c>
      <c r="JK122" s="51">
        <v>3508429.75335939</v>
      </c>
      <c r="JL122" s="51">
        <v>16.082650000000001</v>
      </c>
      <c r="JM122" s="51">
        <v>1129179.03166528</v>
      </c>
      <c r="JN122" s="51">
        <v>0.32184741067825801</v>
      </c>
      <c r="JO122" s="51">
        <v>460.172906188149</v>
      </c>
      <c r="JP122" s="51"/>
      <c r="JQ122" s="51"/>
      <c r="JR122" s="51"/>
      <c r="JS122" s="51"/>
      <c r="JT122" s="51"/>
      <c r="JU122" s="51" t="s">
        <v>51</v>
      </c>
      <c r="JV122" s="51">
        <v>13.9449166666667</v>
      </c>
      <c r="JW122" s="51">
        <v>3508429.75335939</v>
      </c>
    </row>
    <row r="123" spans="1:283" s="52" customFormat="1" x14ac:dyDescent="0.2">
      <c r="A123" s="49"/>
      <c r="B123" s="49"/>
      <c r="C123" s="49" t="s">
        <v>139</v>
      </c>
      <c r="D123" s="49" t="s">
        <v>119</v>
      </c>
      <c r="E123" s="49" t="s">
        <v>97</v>
      </c>
      <c r="F123" s="49" t="s">
        <v>51</v>
      </c>
      <c r="G123" s="50">
        <v>42564.958333333299</v>
      </c>
      <c r="H123" s="51">
        <v>4.9420500000000001</v>
      </c>
      <c r="I123" s="51">
        <v>708869.23365384899</v>
      </c>
      <c r="J123" s="51">
        <v>0.32578017815837101</v>
      </c>
      <c r="K123" s="52">
        <f>(J123/J$12)*100</f>
        <v>4.7412098419779281E-2</v>
      </c>
      <c r="L123" s="51">
        <v>4.9229833333333302</v>
      </c>
      <c r="M123" s="51">
        <v>2175912.7202307801</v>
      </c>
      <c r="N123" s="51" t="s">
        <v>51</v>
      </c>
      <c r="O123" s="51" t="s">
        <v>51</v>
      </c>
      <c r="P123" s="51" t="s">
        <v>51</v>
      </c>
      <c r="Q123" s="51"/>
      <c r="R123" s="51"/>
      <c r="S123" s="51" t="s">
        <v>51</v>
      </c>
      <c r="T123" s="51">
        <v>8.1956000000000007</v>
      </c>
      <c r="U123" s="51">
        <v>2489232.5926749199</v>
      </c>
      <c r="V123" s="51">
        <v>8.1956000000000007</v>
      </c>
      <c r="W123" s="51">
        <v>2489193.0544102201</v>
      </c>
      <c r="X123" s="51">
        <v>0.999984116283541</v>
      </c>
      <c r="Z123" s="51"/>
      <c r="AA123" s="51" t="s">
        <v>51</v>
      </c>
      <c r="AB123" s="51">
        <v>8.1956000000000007</v>
      </c>
      <c r="AC123" s="51">
        <v>2489232.5926749199</v>
      </c>
      <c r="AD123" s="51">
        <v>9.6971833333333297</v>
      </c>
      <c r="AE123" s="51">
        <v>651.40038461539098</v>
      </c>
      <c r="AF123" s="51">
        <v>2.6168723104954899E-4</v>
      </c>
      <c r="AG123" s="51"/>
      <c r="AH123" s="51"/>
      <c r="AI123" s="51" t="s">
        <v>51</v>
      </c>
      <c r="AJ123" s="51">
        <v>8.1956000000000007</v>
      </c>
      <c r="AK123" s="51">
        <v>2489232.5926749199</v>
      </c>
      <c r="AL123" s="51">
        <v>11.3830333333333</v>
      </c>
      <c r="AM123" s="51">
        <v>2879163.37307279</v>
      </c>
      <c r="AN123" s="51">
        <v>1</v>
      </c>
      <c r="AO123" s="51"/>
      <c r="AP123" s="51"/>
      <c r="AQ123" s="51" t="s">
        <v>51</v>
      </c>
      <c r="AR123" s="51">
        <v>11.3830333333333</v>
      </c>
      <c r="AS123" s="51">
        <v>2879163.37307279</v>
      </c>
      <c r="AT123" s="51">
        <v>9.9122333333333295</v>
      </c>
      <c r="AU123" s="51">
        <v>0</v>
      </c>
      <c r="AV123" s="51">
        <v>0</v>
      </c>
      <c r="AW123" s="51"/>
      <c r="AX123" s="51"/>
      <c r="AY123" s="51"/>
      <c r="AZ123" s="51" t="s">
        <v>51</v>
      </c>
      <c r="BA123" s="51">
        <v>11.3830333333333</v>
      </c>
      <c r="BB123" s="51">
        <v>2879163.37307279</v>
      </c>
      <c r="BC123" s="51">
        <v>4.9420500000000001</v>
      </c>
      <c r="BD123" s="51">
        <v>695895.61581600201</v>
      </c>
      <c r="BE123" s="51">
        <v>0.31981779845571801</v>
      </c>
      <c r="BF123" s="51">
        <v>420.977020821162</v>
      </c>
      <c r="BG123" s="51"/>
      <c r="BH123" s="51"/>
      <c r="BI123" s="51"/>
      <c r="BJ123" s="51"/>
      <c r="BK123" s="51"/>
      <c r="BL123" s="51" t="s">
        <v>51</v>
      </c>
      <c r="BM123" s="51">
        <v>4.9229833333333302</v>
      </c>
      <c r="BN123" s="51">
        <v>2175912.7202307801</v>
      </c>
      <c r="BO123" s="51">
        <v>5.6219000000000001</v>
      </c>
      <c r="BP123" s="51">
        <v>454720.90657692502</v>
      </c>
      <c r="BQ123" s="51">
        <v>0.20897938706323499</v>
      </c>
      <c r="BR123" s="51">
        <v>379.95614853370199</v>
      </c>
      <c r="BS123" s="51"/>
      <c r="BT123" s="51"/>
      <c r="BU123" s="51"/>
      <c r="BV123" s="51"/>
      <c r="BW123" s="51"/>
      <c r="BX123" s="51" t="s">
        <v>51</v>
      </c>
      <c r="BY123" s="51">
        <v>4.9229833333333302</v>
      </c>
      <c r="BZ123" s="51">
        <v>2175912.7202307801</v>
      </c>
      <c r="CA123" s="51">
        <v>5.7235500000000004</v>
      </c>
      <c r="CB123" s="51">
        <v>461822.58846154</v>
      </c>
      <c r="CC123" s="51">
        <v>0.212243158545697</v>
      </c>
      <c r="CD123" s="51">
        <v>443.32104338134502</v>
      </c>
      <c r="CE123" s="51"/>
      <c r="CF123" s="51"/>
      <c r="CG123" s="51"/>
      <c r="CH123" s="51"/>
      <c r="CI123" s="51"/>
      <c r="CJ123" s="51" t="s">
        <v>51</v>
      </c>
      <c r="CK123" s="51">
        <v>4.9229833333333302</v>
      </c>
      <c r="CL123" s="51">
        <v>2175912.7202307801</v>
      </c>
      <c r="CM123" s="51">
        <v>6.5368333333333304</v>
      </c>
      <c r="CN123" s="51">
        <v>801840.51827569201</v>
      </c>
      <c r="CO123" s="51">
        <v>0.58405077019505303</v>
      </c>
      <c r="CP123" s="51">
        <v>440.052946472624</v>
      </c>
      <c r="CQ123" s="51"/>
      <c r="CR123" s="51"/>
      <c r="CS123" s="51"/>
      <c r="CT123" s="51"/>
      <c r="CU123" s="51"/>
      <c r="CV123" s="51" t="s">
        <v>51</v>
      </c>
      <c r="CW123" s="51">
        <v>6.6829666666666698</v>
      </c>
      <c r="CX123" s="51">
        <v>1372895.23307692</v>
      </c>
      <c r="CY123" s="51">
        <v>6.7147333333333297</v>
      </c>
      <c r="CZ123" s="51">
        <v>451200.05837533798</v>
      </c>
      <c r="DA123" s="51">
        <v>0.32864857237803402</v>
      </c>
      <c r="DB123" s="51">
        <v>371.61512658631699</v>
      </c>
      <c r="DC123" s="51"/>
      <c r="DD123" s="51"/>
      <c r="DE123" s="51"/>
      <c r="DF123" s="51"/>
      <c r="DG123" s="51"/>
      <c r="DH123" s="51" t="s">
        <v>51</v>
      </c>
      <c r="DI123" s="51">
        <v>6.6829666666666698</v>
      </c>
      <c r="DJ123" s="51">
        <v>1372895.23307692</v>
      </c>
      <c r="DK123" s="51">
        <v>7.2484500000000001</v>
      </c>
      <c r="DL123" s="51">
        <v>602084.46449999698</v>
      </c>
      <c r="DM123" s="51">
        <v>0.43855091779334798</v>
      </c>
      <c r="DN123" s="51">
        <v>402.70895497319299</v>
      </c>
      <c r="DO123" s="51"/>
      <c r="DP123" s="51"/>
      <c r="DQ123" s="51"/>
      <c r="DR123" s="51"/>
      <c r="DS123" s="51"/>
      <c r="DT123" s="51" t="s">
        <v>51</v>
      </c>
      <c r="DU123" s="51">
        <v>6.6829666666666698</v>
      </c>
      <c r="DV123" s="51">
        <v>1372895.23307692</v>
      </c>
      <c r="DW123" s="51">
        <v>8.2182333333333304</v>
      </c>
      <c r="DX123" s="51">
        <v>825407.05798988999</v>
      </c>
      <c r="DY123" s="51">
        <v>0.33159097322557102</v>
      </c>
      <c r="DZ123" s="51">
        <v>378.31481550579099</v>
      </c>
      <c r="EA123" s="51"/>
      <c r="EB123" s="51"/>
      <c r="EC123" s="51"/>
      <c r="ED123" s="51"/>
      <c r="EE123" s="51"/>
      <c r="EF123" s="51" t="s">
        <v>51</v>
      </c>
      <c r="EG123" s="51">
        <v>8.1956000000000007</v>
      </c>
      <c r="EH123" s="51">
        <v>2489232.5926749199</v>
      </c>
      <c r="EI123" s="51">
        <v>8.2710666666666697</v>
      </c>
      <c r="EJ123" s="51">
        <v>891696.98676886398</v>
      </c>
      <c r="EK123" s="51">
        <v>0.35822164204054902</v>
      </c>
      <c r="EL123" s="51">
        <v>495.23827308880499</v>
      </c>
      <c r="EM123" s="51"/>
      <c r="EN123" s="51"/>
      <c r="EO123" s="51"/>
      <c r="EP123" s="51"/>
      <c r="EQ123" s="51"/>
      <c r="ER123" s="51" t="s">
        <v>51</v>
      </c>
      <c r="ES123" s="51">
        <v>8.1956000000000007</v>
      </c>
      <c r="ET123" s="51">
        <v>2489232.5926749199</v>
      </c>
      <c r="EU123" s="51">
        <v>8.1956000000000007</v>
      </c>
      <c r="EV123" s="51">
        <v>5554.4539511040903</v>
      </c>
      <c r="EW123" s="51">
        <v>2.2313921035138299E-3</v>
      </c>
      <c r="EX123" s="51">
        <v>0</v>
      </c>
      <c r="EY123" s="51">
        <v>0</v>
      </c>
      <c r="EZ123" s="51" t="s">
        <v>51</v>
      </c>
      <c r="FA123" s="51">
        <v>8.1956000000000007</v>
      </c>
      <c r="FB123" s="51">
        <v>2489232.5926749199</v>
      </c>
      <c r="FC123" s="51">
        <v>9.4557166666666692</v>
      </c>
      <c r="FD123" s="51">
        <v>927251.57305656897</v>
      </c>
      <c r="FE123" s="51">
        <v>0.322055907535027</v>
      </c>
      <c r="FF123" s="51">
        <v>401.63542152616998</v>
      </c>
      <c r="FG123" s="51"/>
      <c r="FH123" s="51"/>
      <c r="FI123" s="51"/>
      <c r="FJ123" s="51"/>
      <c r="FK123" s="51"/>
      <c r="FL123" s="51" t="s">
        <v>51</v>
      </c>
      <c r="FM123" s="51">
        <v>11.3830333333333</v>
      </c>
      <c r="FN123" s="51">
        <v>2879163.37307279</v>
      </c>
      <c r="FO123" s="51">
        <v>9.7160499999999992</v>
      </c>
      <c r="FP123" s="51">
        <v>947135.54244165297</v>
      </c>
      <c r="FQ123" s="51">
        <v>0.32896206978029902</v>
      </c>
      <c r="FR123" s="51">
        <v>392.63637112473299</v>
      </c>
      <c r="FS123" s="51"/>
      <c r="FT123" s="51"/>
      <c r="FU123" s="51"/>
      <c r="FV123" s="51"/>
      <c r="FW123" s="51"/>
      <c r="FX123" s="51" t="s">
        <v>51</v>
      </c>
      <c r="FY123" s="51">
        <v>11.3830333333333</v>
      </c>
      <c r="FZ123" s="51">
        <v>2879163.37307279</v>
      </c>
      <c r="GA123" s="51">
        <v>9.9839166666666692</v>
      </c>
      <c r="GB123" s="51">
        <v>127.147653846145</v>
      </c>
      <c r="GC123" s="51">
        <v>5.1079057144078501E-5</v>
      </c>
      <c r="GD123" s="51">
        <v>174.82945623954299</v>
      </c>
      <c r="GE123" s="51">
        <v>174.82945623954299</v>
      </c>
      <c r="GF123" s="51"/>
      <c r="GG123" s="51" t="s">
        <v>51</v>
      </c>
      <c r="GH123" s="51">
        <v>8.1956000000000007</v>
      </c>
      <c r="GI123" s="51">
        <v>2489232.5926749199</v>
      </c>
      <c r="GJ123" s="51" t="s">
        <v>51</v>
      </c>
      <c r="GK123" s="51" t="s">
        <v>51</v>
      </c>
      <c r="GL123" s="51" t="s">
        <v>51</v>
      </c>
      <c r="GM123" s="51" t="s">
        <v>51</v>
      </c>
      <c r="GN123" s="51" t="s">
        <v>51</v>
      </c>
      <c r="GO123" s="51" t="s">
        <v>51</v>
      </c>
      <c r="GP123" s="51">
        <v>8.1956000000000007</v>
      </c>
      <c r="GQ123" s="51">
        <v>2489232.5926749199</v>
      </c>
      <c r="GR123" s="51">
        <v>11.3663333333333</v>
      </c>
      <c r="GS123" s="51">
        <v>890558.56329034502</v>
      </c>
      <c r="GT123" s="51">
        <v>0.30931157697379802</v>
      </c>
      <c r="GU123" s="51">
        <v>375.588853829568</v>
      </c>
      <c r="GV123" s="51"/>
      <c r="GW123" s="51"/>
      <c r="GX123" s="51"/>
      <c r="GY123" s="51"/>
      <c r="GZ123" s="51"/>
      <c r="HA123" s="51" t="s">
        <v>51</v>
      </c>
      <c r="HB123" s="51">
        <v>11.3830333333333</v>
      </c>
      <c r="HC123" s="51">
        <v>2879163.37307279</v>
      </c>
      <c r="HD123" s="51">
        <v>11.423116666666701</v>
      </c>
      <c r="HE123" s="51">
        <v>889247.705256655</v>
      </c>
      <c r="HF123" s="51">
        <v>0.30885628567426698</v>
      </c>
      <c r="HG123" s="51">
        <v>370.73689048546601</v>
      </c>
      <c r="HH123" s="51"/>
      <c r="HI123" s="51"/>
      <c r="HJ123" s="51"/>
      <c r="HK123" s="51"/>
      <c r="HL123" s="51"/>
      <c r="HM123" s="51" t="s">
        <v>51</v>
      </c>
      <c r="HN123" s="51">
        <v>11.3830333333333</v>
      </c>
      <c r="HO123" s="51">
        <v>2879163.37307279</v>
      </c>
      <c r="HP123" s="51">
        <v>13.246883333333299</v>
      </c>
      <c r="HQ123" s="51">
        <v>1823077.32662361</v>
      </c>
      <c r="HR123" s="51">
        <v>0.658512647237807</v>
      </c>
      <c r="HS123" s="51">
        <v>472.72570878814901</v>
      </c>
      <c r="HT123" s="51"/>
      <c r="HU123" s="51"/>
      <c r="HV123" s="51"/>
      <c r="HW123" s="51"/>
      <c r="HX123" s="51"/>
      <c r="HY123" s="51" t="s">
        <v>51</v>
      </c>
      <c r="HZ123" s="51">
        <v>13.9383</v>
      </c>
      <c r="IA123" s="51">
        <v>2768477.31667824</v>
      </c>
      <c r="IB123" s="51">
        <v>13.83475</v>
      </c>
      <c r="IC123" s="51">
        <v>871401.72555092</v>
      </c>
      <c r="ID123" s="51">
        <v>0.31475848485421998</v>
      </c>
      <c r="IE123" s="51">
        <v>528.44136154548596</v>
      </c>
      <c r="IF123" s="51"/>
      <c r="IG123" s="51"/>
      <c r="IH123" s="51"/>
      <c r="II123" s="51"/>
      <c r="IJ123" s="51"/>
      <c r="IK123" s="51" t="s">
        <v>51</v>
      </c>
      <c r="IL123" s="51">
        <v>13.9383</v>
      </c>
      <c r="IM123" s="51">
        <v>2768477.31667824</v>
      </c>
      <c r="IN123" s="51">
        <v>15.6551666666667</v>
      </c>
      <c r="IO123" s="51">
        <v>1068243.70010698</v>
      </c>
      <c r="IP123" s="51">
        <v>0.38585965421190799</v>
      </c>
      <c r="IQ123" s="51">
        <v>502.55395349946201</v>
      </c>
      <c r="IR123" s="51"/>
      <c r="IS123" s="51"/>
      <c r="IT123" s="51"/>
      <c r="IU123" s="51"/>
      <c r="IV123" s="51"/>
      <c r="IW123" s="51" t="s">
        <v>51</v>
      </c>
      <c r="IX123" s="51">
        <v>13.9383</v>
      </c>
      <c r="IY123" s="51">
        <v>2768477.31667824</v>
      </c>
      <c r="IZ123" s="51">
        <v>15.7052833333333</v>
      </c>
      <c r="JA123" s="51">
        <v>892205.50568491197</v>
      </c>
      <c r="JB123" s="51">
        <v>0.32227300556517702</v>
      </c>
      <c r="JC123" s="51">
        <v>460.222579271808</v>
      </c>
      <c r="JD123" s="51"/>
      <c r="JE123" s="51"/>
      <c r="JF123" s="51"/>
      <c r="JG123" s="51"/>
      <c r="JH123" s="51"/>
      <c r="JI123" s="51" t="s">
        <v>51</v>
      </c>
      <c r="JJ123" s="51">
        <v>13.9383</v>
      </c>
      <c r="JK123" s="51">
        <v>2768477.31667824</v>
      </c>
      <c r="JL123" s="51">
        <v>16.072700000000001</v>
      </c>
      <c r="JM123" s="51">
        <v>898183.54877443402</v>
      </c>
      <c r="JN123" s="51">
        <v>0.32443233085692103</v>
      </c>
      <c r="JO123" s="51">
        <v>463.872483040975</v>
      </c>
      <c r="JP123" s="51"/>
      <c r="JQ123" s="51"/>
      <c r="JR123" s="51"/>
      <c r="JS123" s="51"/>
      <c r="JT123" s="51"/>
      <c r="JU123" s="51" t="s">
        <v>51</v>
      </c>
      <c r="JV123" s="51">
        <v>13.9383</v>
      </c>
      <c r="JW123" s="51">
        <v>2768477.31667824</v>
      </c>
    </row>
    <row r="124" spans="1:283" s="52" customFormat="1" x14ac:dyDescent="0.2">
      <c r="A124" s="49"/>
      <c r="B124" s="49"/>
      <c r="C124" s="49" t="s">
        <v>136</v>
      </c>
      <c r="D124" s="49" t="s">
        <v>130</v>
      </c>
      <c r="E124" s="49" t="s">
        <v>97</v>
      </c>
      <c r="F124" s="49" t="s">
        <v>51</v>
      </c>
      <c r="G124" s="50">
        <v>42564.779166666704</v>
      </c>
      <c r="H124" s="51">
        <v>4.9418666666666704</v>
      </c>
      <c r="I124" s="51">
        <v>577178.85053845495</v>
      </c>
      <c r="J124" s="51">
        <v>0.32723361800155099</v>
      </c>
      <c r="K124" s="52">
        <f>(J124/J$12)*100</f>
        <v>4.762362336055876E-2</v>
      </c>
      <c r="L124" s="51">
        <v>4.9228166666666704</v>
      </c>
      <c r="M124" s="51">
        <v>1763812.81991546</v>
      </c>
      <c r="N124" s="51">
        <v>6.8416333333333297</v>
      </c>
      <c r="O124" s="51">
        <v>0</v>
      </c>
      <c r="P124" s="51">
        <v>0</v>
      </c>
      <c r="Q124" s="51"/>
      <c r="R124" s="51"/>
      <c r="S124" s="51" t="s">
        <v>51</v>
      </c>
      <c r="T124" s="51">
        <v>8.1878833333333301</v>
      </c>
      <c r="U124" s="51">
        <v>2009958.2193261301</v>
      </c>
      <c r="V124" s="51">
        <v>8.1878833333333301</v>
      </c>
      <c r="W124" s="51">
        <v>2009167.49459455</v>
      </c>
      <c r="X124" s="51">
        <v>0.99960659643370597</v>
      </c>
      <c r="Y124" s="51"/>
      <c r="Z124" s="51"/>
      <c r="AA124" s="51" t="s">
        <v>51</v>
      </c>
      <c r="AB124" s="51">
        <v>8.1878833333333301</v>
      </c>
      <c r="AC124" s="51">
        <v>2009958.2193261301</v>
      </c>
      <c r="AD124" s="51">
        <v>9.3498999999999999</v>
      </c>
      <c r="AE124" s="51">
        <v>0</v>
      </c>
      <c r="AF124" s="51">
        <v>0</v>
      </c>
      <c r="AG124" s="51"/>
      <c r="AH124" s="51"/>
      <c r="AI124" s="51" t="s">
        <v>51</v>
      </c>
      <c r="AJ124" s="51">
        <v>8.1878833333333301</v>
      </c>
      <c r="AK124" s="51">
        <v>2009958.2193261301</v>
      </c>
      <c r="AL124" s="51">
        <v>11.3761833333333</v>
      </c>
      <c r="AM124" s="51">
        <v>2374837.42590487</v>
      </c>
      <c r="AN124" s="51">
        <v>0.99512626037034002</v>
      </c>
      <c r="AO124" s="51"/>
      <c r="AP124" s="51"/>
      <c r="AQ124" s="51" t="s">
        <v>51</v>
      </c>
      <c r="AR124" s="51">
        <v>11.3761833333333</v>
      </c>
      <c r="AS124" s="51">
        <v>2386468.45177321</v>
      </c>
      <c r="AT124" s="51">
        <v>10.195016666666699</v>
      </c>
      <c r="AU124" s="51">
        <v>0</v>
      </c>
      <c r="AV124" s="51">
        <v>0</v>
      </c>
      <c r="AW124" s="51"/>
      <c r="AX124" s="51"/>
      <c r="AY124" s="51"/>
      <c r="AZ124" s="51" t="s">
        <v>51</v>
      </c>
      <c r="BA124" s="51">
        <v>11.3761833333333</v>
      </c>
      <c r="BB124" s="51">
        <v>2386468.45177321</v>
      </c>
      <c r="BC124" s="51">
        <v>4.9418666666666704</v>
      </c>
      <c r="BD124" s="51">
        <v>570737.10202877701</v>
      </c>
      <c r="BE124" s="51">
        <v>0.32358144559587199</v>
      </c>
      <c r="BF124" s="51">
        <v>425.94381277852898</v>
      </c>
      <c r="BG124" s="51"/>
      <c r="BH124" s="51"/>
      <c r="BI124" s="51"/>
      <c r="BJ124" s="51"/>
      <c r="BK124" s="51"/>
      <c r="BL124" s="51" t="s">
        <v>51</v>
      </c>
      <c r="BM124" s="51">
        <v>4.9228166666666704</v>
      </c>
      <c r="BN124" s="51">
        <v>1763812.81991546</v>
      </c>
      <c r="BO124" s="51">
        <v>5.6217166666666696</v>
      </c>
      <c r="BP124" s="51">
        <v>388822.310423074</v>
      </c>
      <c r="BQ124" s="51">
        <v>0.22044420248726301</v>
      </c>
      <c r="BR124" s="51">
        <v>400.83181367609302</v>
      </c>
      <c r="BS124" s="51"/>
      <c r="BT124" s="51"/>
      <c r="BU124" s="51"/>
      <c r="BV124" s="51"/>
      <c r="BW124" s="51"/>
      <c r="BX124" s="51" t="s">
        <v>51</v>
      </c>
      <c r="BY124" s="51">
        <v>4.9228166666666704</v>
      </c>
      <c r="BZ124" s="51">
        <v>1763812.81991546</v>
      </c>
      <c r="CA124" s="51">
        <v>5.7233833333333299</v>
      </c>
      <c r="CB124" s="51">
        <v>360771.36182120501</v>
      </c>
      <c r="CC124" s="51">
        <v>0.20454061663895601</v>
      </c>
      <c r="CD124" s="51">
        <v>427.21441794877097</v>
      </c>
      <c r="CE124" s="51"/>
      <c r="CF124" s="51"/>
      <c r="CG124" s="51"/>
      <c r="CH124" s="51"/>
      <c r="CI124" s="51"/>
      <c r="CJ124" s="51" t="s">
        <v>51</v>
      </c>
      <c r="CK124" s="51">
        <v>4.9228166666666704</v>
      </c>
      <c r="CL124" s="51">
        <v>1763812.81991546</v>
      </c>
      <c r="CM124" s="51">
        <v>6.5303000000000004</v>
      </c>
      <c r="CN124" s="51">
        <v>643046.09913324204</v>
      </c>
      <c r="CO124" s="51">
        <v>0.60028565273865597</v>
      </c>
      <c r="CP124" s="51">
        <v>452.28883497875199</v>
      </c>
      <c r="CQ124" s="51"/>
      <c r="CR124" s="51"/>
      <c r="CS124" s="51"/>
      <c r="CT124" s="51"/>
      <c r="CU124" s="51"/>
      <c r="CV124" s="51" t="s">
        <v>51</v>
      </c>
      <c r="CW124" s="51">
        <v>6.6764333333333301</v>
      </c>
      <c r="CX124" s="51">
        <v>1071233.4972516899</v>
      </c>
      <c r="CY124" s="51">
        <v>6.7081999999999997</v>
      </c>
      <c r="CZ124" s="51">
        <v>344116.32806482201</v>
      </c>
      <c r="DA124" s="51">
        <v>0.32123372630493102</v>
      </c>
      <c r="DB124" s="51">
        <v>363.22330941216302</v>
      </c>
      <c r="DC124" s="51"/>
      <c r="DD124" s="51"/>
      <c r="DE124" s="51"/>
      <c r="DF124" s="51"/>
      <c r="DG124" s="51"/>
      <c r="DH124" s="51" t="s">
        <v>51</v>
      </c>
      <c r="DI124" s="51">
        <v>6.6764333333333301</v>
      </c>
      <c r="DJ124" s="51">
        <v>1071233.4972516899</v>
      </c>
      <c r="DK124" s="51">
        <v>7.2355666666666698</v>
      </c>
      <c r="DL124" s="51">
        <v>481969.855121008</v>
      </c>
      <c r="DM124" s="51">
        <v>0.44992044811661602</v>
      </c>
      <c r="DN124" s="51">
        <v>413.15491583690903</v>
      </c>
      <c r="DO124" s="51"/>
      <c r="DP124" s="51"/>
      <c r="DQ124" s="51"/>
      <c r="DR124" s="51"/>
      <c r="DS124" s="51"/>
      <c r="DT124" s="51" t="s">
        <v>51</v>
      </c>
      <c r="DU124" s="51">
        <v>6.6764333333333301</v>
      </c>
      <c r="DV124" s="51">
        <v>1071233.4972516899</v>
      </c>
      <c r="DW124" s="51">
        <v>8.2105166666666705</v>
      </c>
      <c r="DX124" s="51">
        <v>677145.58129213704</v>
      </c>
      <c r="DY124" s="51">
        <v>0.33689535174475399</v>
      </c>
      <c r="DZ124" s="51">
        <v>384.375520366339</v>
      </c>
      <c r="EA124" s="51"/>
      <c r="EB124" s="51"/>
      <c r="EC124" s="51"/>
      <c r="ED124" s="51"/>
      <c r="EE124" s="51"/>
      <c r="EF124" s="51" t="s">
        <v>51</v>
      </c>
      <c r="EG124" s="51">
        <v>8.1878833333333301</v>
      </c>
      <c r="EH124" s="51">
        <v>2009958.2193261301</v>
      </c>
      <c r="EI124" s="51">
        <v>8.2633333333333301</v>
      </c>
      <c r="EJ124" s="51">
        <v>702874.35245452099</v>
      </c>
      <c r="EK124" s="51">
        <v>0.34969600148711999</v>
      </c>
      <c r="EL124" s="51">
        <v>483.43787368423301</v>
      </c>
      <c r="EM124" s="51"/>
      <c r="EN124" s="51"/>
      <c r="EO124" s="51"/>
      <c r="EP124" s="51"/>
      <c r="EQ124" s="51"/>
      <c r="ER124" s="51" t="s">
        <v>51</v>
      </c>
      <c r="ES124" s="51">
        <v>8.1878833333333301</v>
      </c>
      <c r="ET124" s="51">
        <v>2009958.2193261301</v>
      </c>
      <c r="EU124" s="51">
        <v>9.1989999999999998</v>
      </c>
      <c r="EV124" s="51">
        <v>899.03891583382904</v>
      </c>
      <c r="EW124" s="51">
        <v>4.4729234030309599E-4</v>
      </c>
      <c r="EX124" s="51">
        <v>3605.5312954856399</v>
      </c>
      <c r="EY124" s="51">
        <v>3605.5312954856399</v>
      </c>
      <c r="EZ124" s="51" t="s">
        <v>51</v>
      </c>
      <c r="FA124" s="51">
        <v>8.1878833333333301</v>
      </c>
      <c r="FB124" s="51">
        <v>2009958.2193261301</v>
      </c>
      <c r="FC124" s="51">
        <v>9.4480000000000004</v>
      </c>
      <c r="FD124" s="51">
        <v>767729.63000044203</v>
      </c>
      <c r="FE124" s="51">
        <v>0.32170114355796198</v>
      </c>
      <c r="FF124" s="51">
        <v>401.193267136516</v>
      </c>
      <c r="FG124" s="51"/>
      <c r="FH124" s="51"/>
      <c r="FI124" s="51"/>
      <c r="FJ124" s="51"/>
      <c r="FK124" s="51"/>
      <c r="FL124" s="51" t="s">
        <v>51</v>
      </c>
      <c r="FM124" s="51">
        <v>11.3761833333333</v>
      </c>
      <c r="FN124" s="51">
        <v>2386468.45177321</v>
      </c>
      <c r="FO124" s="51">
        <v>9.7083166666666703</v>
      </c>
      <c r="FP124" s="51">
        <v>790792.22216521704</v>
      </c>
      <c r="FQ124" s="51">
        <v>0.33136504342960699</v>
      </c>
      <c r="FR124" s="51">
        <v>395.50238588993898</v>
      </c>
      <c r="FS124" s="51"/>
      <c r="FT124" s="51"/>
      <c r="FU124" s="51"/>
      <c r="FV124" s="51"/>
      <c r="FW124" s="51"/>
      <c r="FX124" s="51" t="s">
        <v>51</v>
      </c>
      <c r="FY124" s="51">
        <v>11.3761833333333</v>
      </c>
      <c r="FZ124" s="51">
        <v>2386468.45177321</v>
      </c>
      <c r="GA124" s="51">
        <v>9.5347666666666697</v>
      </c>
      <c r="GB124" s="51">
        <v>9334.9674965683298</v>
      </c>
      <c r="GC124" s="51">
        <v>4.6443589756298602E-3</v>
      </c>
      <c r="GD124" s="51">
        <v>24201.954902949201</v>
      </c>
      <c r="GE124" s="51">
        <v>24201.954902949201</v>
      </c>
      <c r="GF124" s="51"/>
      <c r="GG124" s="51" t="s">
        <v>51</v>
      </c>
      <c r="GH124" s="51">
        <v>8.1878833333333301</v>
      </c>
      <c r="GI124" s="51">
        <v>2009958.2193261301</v>
      </c>
      <c r="GJ124" s="51" t="s">
        <v>51</v>
      </c>
      <c r="GK124" s="51" t="s">
        <v>51</v>
      </c>
      <c r="GL124" s="51" t="s">
        <v>51</v>
      </c>
      <c r="GM124" s="51" t="s">
        <v>51</v>
      </c>
      <c r="GN124" s="51" t="s">
        <v>51</v>
      </c>
      <c r="GO124" s="51" t="s">
        <v>51</v>
      </c>
      <c r="GP124" s="51">
        <v>8.1878833333333301</v>
      </c>
      <c r="GQ124" s="51">
        <v>2009958.2193261301</v>
      </c>
      <c r="GR124" s="51">
        <v>11.3594833333333</v>
      </c>
      <c r="GS124" s="51">
        <v>751668.47327552701</v>
      </c>
      <c r="GT124" s="51">
        <v>0.31497104967678002</v>
      </c>
      <c r="GU124" s="51">
        <v>382.48356373054003</v>
      </c>
      <c r="GV124" s="51"/>
      <c r="GW124" s="51"/>
      <c r="GX124" s="51"/>
      <c r="GY124" s="51"/>
      <c r="GZ124" s="51"/>
      <c r="HA124" s="51" t="s">
        <v>51</v>
      </c>
      <c r="HB124" s="51">
        <v>11.3761833333333</v>
      </c>
      <c r="HC124" s="51">
        <v>2386468.45177321</v>
      </c>
      <c r="HD124" s="51">
        <v>11.419600000000001</v>
      </c>
      <c r="HE124" s="51">
        <v>729690.825266139</v>
      </c>
      <c r="HF124" s="51">
        <v>0.30576177310198999</v>
      </c>
      <c r="HG124" s="51">
        <v>367.02549276744099</v>
      </c>
      <c r="HH124" s="51"/>
      <c r="HI124" s="51"/>
      <c r="HJ124" s="51"/>
      <c r="HK124" s="51"/>
      <c r="HL124" s="51"/>
      <c r="HM124" s="51" t="s">
        <v>51</v>
      </c>
      <c r="HN124" s="51">
        <v>11.3761833333333</v>
      </c>
      <c r="HO124" s="51">
        <v>2386468.45177321</v>
      </c>
      <c r="HP124" s="51">
        <v>13.2366833333333</v>
      </c>
      <c r="HQ124" s="51">
        <v>1550737.3137149201</v>
      </c>
      <c r="HR124" s="51">
        <v>0.65376028917407403</v>
      </c>
      <c r="HS124" s="51">
        <v>469.31118318893101</v>
      </c>
      <c r="HT124" s="51"/>
      <c r="HU124" s="51"/>
      <c r="HV124" s="51"/>
      <c r="HW124" s="51"/>
      <c r="HX124" s="51"/>
      <c r="HY124" s="51" t="s">
        <v>51</v>
      </c>
      <c r="HZ124" s="51">
        <v>13.93145</v>
      </c>
      <c r="IA124" s="51">
        <v>2372027.3919880302</v>
      </c>
      <c r="IB124" s="51">
        <v>13.8279</v>
      </c>
      <c r="IC124" s="51">
        <v>744601.22228638001</v>
      </c>
      <c r="ID124" s="51">
        <v>0.31390920054355698</v>
      </c>
      <c r="IE124" s="51">
        <v>527.01655737308295</v>
      </c>
      <c r="IF124" s="51"/>
      <c r="IG124" s="51"/>
      <c r="IH124" s="51"/>
      <c r="II124" s="51"/>
      <c r="IJ124" s="51"/>
      <c r="IK124" s="51" t="s">
        <v>51</v>
      </c>
      <c r="IL124" s="51">
        <v>13.93145</v>
      </c>
      <c r="IM124" s="51">
        <v>2372027.3919880302</v>
      </c>
      <c r="IN124" s="51">
        <v>15.6483166666667</v>
      </c>
      <c r="IO124" s="51">
        <v>754732.08751589397</v>
      </c>
      <c r="IP124" s="51">
        <v>0.31818017366289503</v>
      </c>
      <c r="IQ124" s="51">
        <v>414.42375417544503</v>
      </c>
      <c r="IR124" s="51"/>
      <c r="IS124" s="51"/>
      <c r="IT124" s="51"/>
      <c r="IU124" s="51"/>
      <c r="IV124" s="51"/>
      <c r="IW124" s="51" t="s">
        <v>51</v>
      </c>
      <c r="IX124" s="51">
        <v>13.93145</v>
      </c>
      <c r="IY124" s="51">
        <v>2372027.3919880302</v>
      </c>
      <c r="IZ124" s="51">
        <v>15.695083333333301</v>
      </c>
      <c r="JA124" s="51">
        <v>786705.99096284295</v>
      </c>
      <c r="JB124" s="51">
        <v>0.33165974120707598</v>
      </c>
      <c r="JC124" s="51">
        <v>473.61543236316999</v>
      </c>
      <c r="JD124" s="51"/>
      <c r="JE124" s="51"/>
      <c r="JF124" s="51"/>
      <c r="JG124" s="51"/>
      <c r="JH124" s="51"/>
      <c r="JI124" s="51" t="s">
        <v>51</v>
      </c>
      <c r="JJ124" s="51">
        <v>13.93145</v>
      </c>
      <c r="JK124" s="51">
        <v>2372027.3919880302</v>
      </c>
      <c r="JL124" s="51">
        <v>16.0625</v>
      </c>
      <c r="JM124" s="51">
        <v>799262.51220152795</v>
      </c>
      <c r="JN124" s="51">
        <v>0.336953323094493</v>
      </c>
      <c r="JO124" s="51">
        <v>481.792716493022</v>
      </c>
      <c r="JP124" s="51"/>
      <c r="JQ124" s="51"/>
      <c r="JR124" s="51"/>
      <c r="JS124" s="51"/>
      <c r="JT124" s="51"/>
      <c r="JU124" s="51" t="s">
        <v>51</v>
      </c>
      <c r="JV124" s="51">
        <v>13.93145</v>
      </c>
      <c r="JW124" s="51">
        <v>2372027.3919880302</v>
      </c>
    </row>
    <row r="125" spans="1:283" s="52" customFormat="1" x14ac:dyDescent="0.2">
      <c r="A125" s="53"/>
      <c r="B125" s="53"/>
      <c r="C125" s="53" t="s">
        <v>86</v>
      </c>
      <c r="D125" s="53" t="s">
        <v>22</v>
      </c>
      <c r="E125" s="53" t="s">
        <v>97</v>
      </c>
      <c r="F125" s="53" t="s">
        <v>51</v>
      </c>
      <c r="G125" s="54">
        <v>42564.391666666699</v>
      </c>
      <c r="H125" s="55">
        <v>4.9355833333333301</v>
      </c>
      <c r="I125" s="55">
        <v>469542.58476922702</v>
      </c>
      <c r="J125" s="55">
        <v>0.32957800483244098</v>
      </c>
      <c r="K125" s="52">
        <f>(J125/J$12)*100</f>
        <v>4.7964811396579043E-2</v>
      </c>
      <c r="L125" s="55">
        <v>4.9165333333333301</v>
      </c>
      <c r="M125" s="55">
        <v>1424678.1577792</v>
      </c>
      <c r="N125" s="55">
        <v>6.0347833333333298</v>
      </c>
      <c r="O125" s="55">
        <v>0</v>
      </c>
      <c r="P125" s="55">
        <v>0</v>
      </c>
      <c r="Q125" s="55"/>
      <c r="R125" s="55"/>
      <c r="S125" s="55" t="s">
        <v>51</v>
      </c>
      <c r="T125" s="55">
        <v>8.1766333333333296</v>
      </c>
      <c r="U125" s="55">
        <v>1629730.8430649301</v>
      </c>
      <c r="V125" s="55">
        <v>8.1766333333333296</v>
      </c>
      <c r="W125" s="55">
        <v>1629782.6335477601</v>
      </c>
      <c r="X125" s="55">
        <v>1.00003177854984</v>
      </c>
      <c r="Y125" s="55"/>
      <c r="Z125" s="55"/>
      <c r="AA125" s="55" t="s">
        <v>51</v>
      </c>
      <c r="AB125" s="55">
        <v>8.1766333333333296</v>
      </c>
      <c r="AC125" s="55">
        <v>1629730.8430649301</v>
      </c>
      <c r="AD125" s="55">
        <v>9.6744333333333294</v>
      </c>
      <c r="AE125" s="55">
        <v>545.50984615383004</v>
      </c>
      <c r="AF125" s="55">
        <v>3.34723889208554E-4</v>
      </c>
      <c r="AG125" s="55"/>
      <c r="AH125" s="55"/>
      <c r="AI125" s="55" t="s">
        <v>51</v>
      </c>
      <c r="AJ125" s="55">
        <v>8.1766333333333296</v>
      </c>
      <c r="AK125" s="55">
        <v>1629730.8430649301</v>
      </c>
      <c r="AL125" s="55">
        <v>11.3629</v>
      </c>
      <c r="AM125" s="55">
        <v>1941960.6317203301</v>
      </c>
      <c r="AN125" s="55">
        <v>1</v>
      </c>
      <c r="AO125" s="55"/>
      <c r="AP125" s="55"/>
      <c r="AQ125" s="55" t="s">
        <v>51</v>
      </c>
      <c r="AR125" s="55">
        <v>11.3629</v>
      </c>
      <c r="AS125" s="55">
        <v>1941960.6317203301</v>
      </c>
      <c r="AT125" s="55">
        <v>9.8857166666666707</v>
      </c>
      <c r="AU125" s="55">
        <v>996.12819361324603</v>
      </c>
      <c r="AV125" s="55">
        <v>5.1294973612868997E-4</v>
      </c>
      <c r="AW125" s="55"/>
      <c r="AX125" s="55"/>
      <c r="AY125" s="55"/>
      <c r="AZ125" s="55" t="s">
        <v>51</v>
      </c>
      <c r="BA125" s="55">
        <v>11.3629</v>
      </c>
      <c r="BB125" s="55">
        <v>1941960.6317203301</v>
      </c>
      <c r="BC125" s="55">
        <v>4.9355833333333301</v>
      </c>
      <c r="BD125" s="55">
        <v>469686.909830719</v>
      </c>
      <c r="BE125" s="55">
        <v>0.32967930845719601</v>
      </c>
      <c r="BF125" s="55">
        <v>433.99101143688</v>
      </c>
      <c r="BG125" s="55"/>
      <c r="BH125" s="55"/>
      <c r="BI125" s="55"/>
      <c r="BJ125" s="55"/>
      <c r="BK125" s="55"/>
      <c r="BL125" s="55" t="s">
        <v>51</v>
      </c>
      <c r="BM125" s="55">
        <v>4.9165333333333301</v>
      </c>
      <c r="BN125" s="55">
        <v>1424678.1577792</v>
      </c>
      <c r="BO125" s="55">
        <v>5.6154333333333302</v>
      </c>
      <c r="BP125" s="55">
        <v>329599.87644430302</v>
      </c>
      <c r="BQ125" s="55">
        <v>0.23135041036783099</v>
      </c>
      <c r="BR125" s="55">
        <v>420.690340417909</v>
      </c>
      <c r="BS125" s="55"/>
      <c r="BT125" s="55"/>
      <c r="BU125" s="55"/>
      <c r="BV125" s="55"/>
      <c r="BW125" s="55"/>
      <c r="BX125" s="55" t="s">
        <v>51</v>
      </c>
      <c r="BY125" s="55">
        <v>4.9165333333333301</v>
      </c>
      <c r="BZ125" s="55">
        <v>1424678.1577792</v>
      </c>
      <c r="CA125" s="55">
        <v>5.7171000000000003</v>
      </c>
      <c r="CB125" s="55">
        <v>288783.99088708602</v>
      </c>
      <c r="CC125" s="55">
        <v>0.20270121311977199</v>
      </c>
      <c r="CD125" s="55">
        <v>423.36807944629197</v>
      </c>
      <c r="CE125" s="55"/>
      <c r="CF125" s="55"/>
      <c r="CG125" s="55"/>
      <c r="CH125" s="55"/>
      <c r="CI125" s="55"/>
      <c r="CJ125" s="55" t="s">
        <v>51</v>
      </c>
      <c r="CK125" s="55">
        <v>4.9165333333333301</v>
      </c>
      <c r="CL125" s="55">
        <v>1424678.1577792</v>
      </c>
      <c r="CM125" s="55">
        <v>6.5240166666666699</v>
      </c>
      <c r="CN125" s="55">
        <v>465439.31459311798</v>
      </c>
      <c r="CO125" s="55">
        <v>0.52461698306064097</v>
      </c>
      <c r="CP125" s="55">
        <v>395.25895483638101</v>
      </c>
      <c r="CQ125" s="55"/>
      <c r="CR125" s="55"/>
      <c r="CS125" s="55"/>
      <c r="CT125" s="55"/>
      <c r="CU125" s="55"/>
      <c r="CV125" s="55" t="s">
        <v>51</v>
      </c>
      <c r="CW125" s="55">
        <v>6.6701499999999996</v>
      </c>
      <c r="CX125" s="55">
        <v>887198.336351451</v>
      </c>
      <c r="CY125" s="55">
        <v>6.7019166666666701</v>
      </c>
      <c r="CZ125" s="55">
        <v>302868.63045559003</v>
      </c>
      <c r="DA125" s="55">
        <v>0.34137646346488698</v>
      </c>
      <c r="DB125" s="55">
        <v>386.02002912379101</v>
      </c>
      <c r="DC125" s="55"/>
      <c r="DD125" s="55"/>
      <c r="DE125" s="55"/>
      <c r="DF125" s="55"/>
      <c r="DG125" s="55"/>
      <c r="DH125" s="55" t="s">
        <v>51</v>
      </c>
      <c r="DI125" s="55">
        <v>6.6701499999999996</v>
      </c>
      <c r="DJ125" s="55">
        <v>887198.336351451</v>
      </c>
      <c r="DK125" s="55">
        <v>7.2229333333333301</v>
      </c>
      <c r="DL125" s="55">
        <v>377794.31569744699</v>
      </c>
      <c r="DM125" s="55">
        <v>0.42582847624704001</v>
      </c>
      <c r="DN125" s="55">
        <v>391.01998254381402</v>
      </c>
      <c r="DO125" s="55"/>
      <c r="DP125" s="55"/>
      <c r="DQ125" s="55"/>
      <c r="DR125" s="55"/>
      <c r="DS125" s="55"/>
      <c r="DT125" s="55" t="s">
        <v>51</v>
      </c>
      <c r="DU125" s="55">
        <v>6.6701499999999996</v>
      </c>
      <c r="DV125" s="55">
        <v>887198.336351451</v>
      </c>
      <c r="DW125" s="55">
        <v>8.19926666666667</v>
      </c>
      <c r="DX125" s="55">
        <v>555391.52093195601</v>
      </c>
      <c r="DY125" s="55">
        <v>0.34078726760025302</v>
      </c>
      <c r="DZ125" s="55">
        <v>388.82236616683502</v>
      </c>
      <c r="EA125" s="55"/>
      <c r="EB125" s="55"/>
      <c r="EC125" s="55"/>
      <c r="ED125" s="55"/>
      <c r="EE125" s="55"/>
      <c r="EF125" s="55" t="s">
        <v>51</v>
      </c>
      <c r="EG125" s="55">
        <v>8.1766333333333296</v>
      </c>
      <c r="EH125" s="55">
        <v>1629730.8430649301</v>
      </c>
      <c r="EI125" s="55">
        <v>8.2520833333333297</v>
      </c>
      <c r="EJ125" s="55">
        <v>507491.59309374198</v>
      </c>
      <c r="EK125" s="55">
        <v>0.311395955505962</v>
      </c>
      <c r="EL125" s="55">
        <v>430.42650908835799</v>
      </c>
      <c r="EM125" s="55"/>
      <c r="EN125" s="55"/>
      <c r="EO125" s="55"/>
      <c r="EP125" s="55"/>
      <c r="EQ125" s="55"/>
      <c r="ER125" s="55" t="s">
        <v>51</v>
      </c>
      <c r="ES125" s="55">
        <v>8.1766333333333296</v>
      </c>
      <c r="ET125" s="55">
        <v>1629730.8430649301</v>
      </c>
      <c r="EU125" s="55">
        <v>8.2596333333333298</v>
      </c>
      <c r="EV125" s="55">
        <v>197.86857692307601</v>
      </c>
      <c r="EW125" s="55">
        <v>1.21411813346404E-4</v>
      </c>
      <c r="EX125" s="55">
        <v>4308.7383048644397</v>
      </c>
      <c r="EY125" s="55">
        <v>4308.7383048644397</v>
      </c>
      <c r="EZ125" s="55" t="s">
        <v>51</v>
      </c>
      <c r="FA125" s="55">
        <v>8.1766333333333296</v>
      </c>
      <c r="FB125" s="55">
        <v>1629730.8430649301</v>
      </c>
      <c r="FC125" s="55">
        <v>9.43675</v>
      </c>
      <c r="FD125" s="55">
        <v>578250.16930278705</v>
      </c>
      <c r="FE125" s="55">
        <v>0.297766164698474</v>
      </c>
      <c r="FF125" s="55">
        <v>371.36229033735702</v>
      </c>
      <c r="FG125" s="55"/>
      <c r="FH125" s="55"/>
      <c r="FI125" s="55"/>
      <c r="FJ125" s="55"/>
      <c r="FK125" s="55"/>
      <c r="FL125" s="55" t="s">
        <v>51</v>
      </c>
      <c r="FM125" s="55">
        <v>11.3629</v>
      </c>
      <c r="FN125" s="55">
        <v>1941960.6317203301</v>
      </c>
      <c r="FO125" s="55">
        <v>9.6970833333333299</v>
      </c>
      <c r="FP125" s="55">
        <v>598511.91409048298</v>
      </c>
      <c r="FQ125" s="55">
        <v>0.308199818427976</v>
      </c>
      <c r="FR125" s="55">
        <v>367.87333681022398</v>
      </c>
      <c r="FS125" s="55"/>
      <c r="FT125" s="55"/>
      <c r="FU125" s="55"/>
      <c r="FV125" s="55"/>
      <c r="FW125" s="55"/>
      <c r="FX125" s="55" t="s">
        <v>51</v>
      </c>
      <c r="FY125" s="55">
        <v>11.3629</v>
      </c>
      <c r="FZ125" s="55">
        <v>1941960.6317203301</v>
      </c>
      <c r="GA125" s="55" t="s">
        <v>51</v>
      </c>
      <c r="GB125" s="55" t="s">
        <v>51</v>
      </c>
      <c r="GC125" s="55" t="s">
        <v>51</v>
      </c>
      <c r="GD125" s="55" t="s">
        <v>51</v>
      </c>
      <c r="GE125" s="55" t="s">
        <v>51</v>
      </c>
      <c r="GF125" s="55"/>
      <c r="GG125" s="55" t="s">
        <v>51</v>
      </c>
      <c r="GH125" s="55">
        <v>8.1766333333333296</v>
      </c>
      <c r="GI125" s="55">
        <v>1629730.8430649301</v>
      </c>
      <c r="GJ125" s="55" t="s">
        <v>51</v>
      </c>
      <c r="GK125" s="55" t="s">
        <v>51</v>
      </c>
      <c r="GL125" s="55" t="s">
        <v>51</v>
      </c>
      <c r="GM125" s="55" t="s">
        <v>51</v>
      </c>
      <c r="GN125" s="55" t="s">
        <v>51</v>
      </c>
      <c r="GO125" s="55" t="s">
        <v>51</v>
      </c>
      <c r="GP125" s="55">
        <v>8.1766333333333296</v>
      </c>
      <c r="GQ125" s="55">
        <v>1629730.8430649301</v>
      </c>
      <c r="GR125" s="55">
        <v>11.3461833333333</v>
      </c>
      <c r="GS125" s="55">
        <v>518664.26319891802</v>
      </c>
      <c r="GT125" s="55">
        <v>0.26708278979860101</v>
      </c>
      <c r="GU125" s="55">
        <v>324.14320644805201</v>
      </c>
      <c r="GV125" s="55"/>
      <c r="GW125" s="55"/>
      <c r="GX125" s="55"/>
      <c r="GY125" s="55"/>
      <c r="GZ125" s="55"/>
      <c r="HA125" s="55" t="s">
        <v>51</v>
      </c>
      <c r="HB125" s="55">
        <v>11.3629</v>
      </c>
      <c r="HC125" s="55">
        <v>1941960.6317203301</v>
      </c>
      <c r="HD125" s="55">
        <v>11.4029666666667</v>
      </c>
      <c r="HE125" s="55">
        <v>597533.70776832895</v>
      </c>
      <c r="HF125" s="55">
        <v>0.30769609744302101</v>
      </c>
      <c r="HG125" s="55">
        <v>369.34542095566002</v>
      </c>
      <c r="HH125" s="55"/>
      <c r="HI125" s="55"/>
      <c r="HJ125" s="55"/>
      <c r="HK125" s="55"/>
      <c r="HL125" s="55"/>
      <c r="HM125" s="55" t="s">
        <v>51</v>
      </c>
      <c r="HN125" s="55">
        <v>11.3629</v>
      </c>
      <c r="HO125" s="55">
        <v>1941960.6317203301</v>
      </c>
      <c r="HP125" s="55">
        <v>13.220050000000001</v>
      </c>
      <c r="HQ125" s="55">
        <v>1075031.8261625201</v>
      </c>
      <c r="HR125" s="55">
        <v>0.652455141473265</v>
      </c>
      <c r="HS125" s="55">
        <v>468.37344655894498</v>
      </c>
      <c r="HT125" s="55"/>
      <c r="HU125" s="55"/>
      <c r="HV125" s="55"/>
      <c r="HW125" s="55"/>
      <c r="HX125" s="55"/>
      <c r="HY125" s="55" t="s">
        <v>51</v>
      </c>
      <c r="HZ125" s="55">
        <v>13.911483333333299</v>
      </c>
      <c r="IA125" s="55">
        <v>1647671.62955459</v>
      </c>
      <c r="IB125" s="55">
        <v>13.8112666666667</v>
      </c>
      <c r="IC125" s="55">
        <v>419883.14142187499</v>
      </c>
      <c r="ID125" s="55">
        <v>0.254834236318909</v>
      </c>
      <c r="IE125" s="55">
        <v>427.90928027514099</v>
      </c>
      <c r="IF125" s="55"/>
      <c r="IG125" s="55"/>
      <c r="IH125" s="55"/>
      <c r="II125" s="55"/>
      <c r="IJ125" s="55"/>
      <c r="IK125" s="55" t="s">
        <v>51</v>
      </c>
      <c r="IL125" s="55">
        <v>13.911483333333299</v>
      </c>
      <c r="IM125" s="55">
        <v>1647671.62955459</v>
      </c>
      <c r="IN125" s="55">
        <v>15.628349999999999</v>
      </c>
      <c r="IO125" s="55">
        <v>589465.53629458405</v>
      </c>
      <c r="IP125" s="55">
        <v>0.35775668265522798</v>
      </c>
      <c r="IQ125" s="55">
        <v>465.95910281803901</v>
      </c>
      <c r="IR125" s="55"/>
      <c r="IS125" s="55"/>
      <c r="IT125" s="55"/>
      <c r="IU125" s="55"/>
      <c r="IV125" s="55"/>
      <c r="IW125" s="55" t="s">
        <v>51</v>
      </c>
      <c r="IX125" s="55">
        <v>13.911483333333299</v>
      </c>
      <c r="IY125" s="55">
        <v>1647671.62955459</v>
      </c>
      <c r="IZ125" s="55">
        <v>15.67845</v>
      </c>
      <c r="JA125" s="55">
        <v>509087.19874345302</v>
      </c>
      <c r="JB125" s="55">
        <v>0.308973699377876</v>
      </c>
      <c r="JC125" s="55">
        <v>441.24732943217901</v>
      </c>
      <c r="JD125" s="55"/>
      <c r="JE125" s="55"/>
      <c r="JF125" s="55"/>
      <c r="JG125" s="55"/>
      <c r="JH125" s="55"/>
      <c r="JI125" s="55" t="s">
        <v>51</v>
      </c>
      <c r="JJ125" s="55">
        <v>13.911483333333299</v>
      </c>
      <c r="JK125" s="55">
        <v>1647671.62955459</v>
      </c>
      <c r="JL125" s="55">
        <v>16.042533333333299</v>
      </c>
      <c r="JM125" s="55">
        <v>539718.64275325404</v>
      </c>
      <c r="JN125" s="55">
        <v>0.32756444492471798</v>
      </c>
      <c r="JO125" s="55">
        <v>468.35521206343498</v>
      </c>
      <c r="JP125" s="55"/>
      <c r="JQ125" s="55"/>
      <c r="JR125" s="55"/>
      <c r="JS125" s="55"/>
      <c r="JT125" s="55"/>
      <c r="JU125" s="55" t="s">
        <v>51</v>
      </c>
      <c r="JV125" s="55">
        <v>13.911483333333299</v>
      </c>
      <c r="JW125" s="55">
        <v>1647671.62955459</v>
      </c>
    </row>
    <row r="126" spans="1:283" s="56" customFormat="1" x14ac:dyDescent="0.2">
      <c r="D126" s="57" t="s">
        <v>168</v>
      </c>
      <c r="BF126" s="56">
        <f>AVERAGE(BF122:BF125)</f>
        <v>427.13003637837824</v>
      </c>
      <c r="BR126" s="56">
        <f>AVERAGE(BR122:BR125)</f>
        <v>392.12397378005625</v>
      </c>
      <c r="CD126" s="56">
        <f>AVERAGE(CD122:CD125)</f>
        <v>432.37515904300847</v>
      </c>
      <c r="CP126" s="56">
        <f>AVERAGE(CP122:CP125)</f>
        <v>429.87574371566797</v>
      </c>
      <c r="DB126" s="56">
        <f>AVERAGE(DB122:DB125)</f>
        <v>373.34826404708554</v>
      </c>
      <c r="DN126" s="56">
        <f>AVERAGE(DN122:DN125)</f>
        <v>404.213160219087</v>
      </c>
      <c r="DZ126" s="56">
        <f>AVERAGE(DZ122:DZ125)</f>
        <v>380.25896283199626</v>
      </c>
      <c r="EL126" s="56">
        <f>AVERAGE(EL122:EL125)</f>
        <v>478.58419190708423</v>
      </c>
      <c r="FF126" s="56">
        <f>AVERAGE(FF122:FF125)</f>
        <v>390.95671891629428</v>
      </c>
      <c r="FR126" s="56">
        <f>AVERAGE(FR122:FR125)</f>
        <v>384.62266180722821</v>
      </c>
      <c r="GU126" s="56">
        <f>AVERAGE(GU122:GU125)</f>
        <v>364.49885966741675</v>
      </c>
      <c r="HG126" s="56">
        <f>AVERAGE(HG122:HG125)</f>
        <v>369.64468595825252</v>
      </c>
      <c r="HS126" s="56">
        <f>AVERAGE(HS122:HS125)</f>
        <v>470.70485879258928</v>
      </c>
      <c r="IE126" s="56">
        <f>AVERAGE(IE122:IE125)</f>
        <v>501.50043545670553</v>
      </c>
      <c r="IQ126" s="56">
        <f>AVERAGE(IQ122:IQ125)</f>
        <v>470.32263538861855</v>
      </c>
      <c r="JC126" s="56">
        <f>AVERAGE(JC122:JC125)</f>
        <v>457.422830312462</v>
      </c>
      <c r="JO126" s="56">
        <f>AVERAGE(JO122:JO125)</f>
        <v>468.5483294463952</v>
      </c>
    </row>
    <row r="127" spans="1:283" s="56" customFormat="1" x14ac:dyDescent="0.2">
      <c r="D127" s="57" t="s">
        <v>169</v>
      </c>
      <c r="BF127" s="56">
        <f>_xlfn.STDEV.P(BF122:BF125)</f>
        <v>4.6521081827904291</v>
      </c>
      <c r="BR127" s="56">
        <f>_xlfn.STDEV.P(BR122:BR125)</f>
        <v>20.4343468890258</v>
      </c>
      <c r="CD127" s="56">
        <f>_xlfn.STDEV.P(CD122:CD125)</f>
        <v>7.7128786667478781</v>
      </c>
      <c r="CP127" s="56">
        <f>_xlfn.STDEV.P(CP122:CP125)</f>
        <v>21.262354465411438</v>
      </c>
      <c r="DB127" s="56">
        <f>_xlfn.STDEV.P(DB122:DB125)</f>
        <v>8.1663052492605797</v>
      </c>
      <c r="DN127" s="56">
        <f>_xlfn.STDEV.P(DN122:DN125)</f>
        <v>8.5059510017539903</v>
      </c>
      <c r="DZ127" s="56">
        <f>_xlfn.STDEV.P(DZ122:DZ125)</f>
        <v>7.2338669441769703</v>
      </c>
      <c r="EL127" s="56">
        <f>_xlfn.STDEV.P(EL122:EL125)</f>
        <v>28.85436401052274</v>
      </c>
      <c r="FF127" s="56">
        <f>_xlfn.STDEV.P(FF122:FF125)</f>
        <v>12.293370282893578</v>
      </c>
      <c r="FR127" s="56">
        <f>_xlfn.STDEV.P(FR122:FR125)</f>
        <v>10.813475642009966</v>
      </c>
      <c r="GU127" s="56">
        <f>_xlfn.STDEV.P(GU122:GU125)</f>
        <v>23.464208078981613</v>
      </c>
      <c r="HG127" s="56">
        <f>_xlfn.STDEV.P(HG122:HG125)</f>
        <v>1.6939484714056408</v>
      </c>
      <c r="HS127" s="56">
        <f>_xlfn.STDEV.P(HS122:HS125)</f>
        <v>1.8951303396600585</v>
      </c>
      <c r="IE127" s="56">
        <f>_xlfn.STDEV.P(IE122:IE125)</f>
        <v>42.541728289038502</v>
      </c>
      <c r="IQ127" s="56">
        <f>_xlfn.STDEV.P(IQ122:IQ125)</f>
        <v>35.243174974614519</v>
      </c>
      <c r="JC127" s="56">
        <f>_xlfn.STDEV.P(JC122:JC125)</f>
        <v>11.614865784734429</v>
      </c>
      <c r="JO127" s="56">
        <f>_xlfn.STDEV.P(JO122:JO125)</f>
        <v>8.1771378997530295</v>
      </c>
    </row>
    <row r="128" spans="1:283" s="56" customFormat="1" x14ac:dyDescent="0.2">
      <c r="D128" s="57" t="s">
        <v>170</v>
      </c>
      <c r="BF128" s="56">
        <f>(BF127/BF126)*100</f>
        <v>1.0891550082114347</v>
      </c>
      <c r="BR128" s="56">
        <f>(BR127/BR126)*100</f>
        <v>5.2111955033097512</v>
      </c>
      <c r="CD128" s="56">
        <f>(CD127/CD126)*100</f>
        <v>1.7838394517897538</v>
      </c>
      <c r="CP128" s="56">
        <f>(CP127/CP126)*100</f>
        <v>4.9461628799123316</v>
      </c>
      <c r="DB128" s="56">
        <f>(DB127/DB126)*100</f>
        <v>2.1873157144854627</v>
      </c>
      <c r="DN128" s="56">
        <f>(DN127/DN126)*100</f>
        <v>2.1043231242505049</v>
      </c>
      <c r="DZ128" s="56">
        <f>(DZ127/DZ126)*100</f>
        <v>1.9023527783020318</v>
      </c>
      <c r="EL128" s="56">
        <f>(EL127/EL126)*100</f>
        <v>6.0291092974764888</v>
      </c>
      <c r="FF128" s="56">
        <f>(FF127/FF126)*100</f>
        <v>3.1444325389700358</v>
      </c>
      <c r="FR128" s="56">
        <f>(FR127/FR126)*100</f>
        <v>2.8114504723150318</v>
      </c>
      <c r="GU128" s="56">
        <f>(GU127/GU126)*100</f>
        <v>6.4373886108700829</v>
      </c>
      <c r="HG128" s="56">
        <f>(HG127/HG126)*100</f>
        <v>0.45826398586369899</v>
      </c>
      <c r="HS128" s="56">
        <f>(HS127/HS126)*100</f>
        <v>0.40261541903801035</v>
      </c>
      <c r="IE128" s="56">
        <f>(IE127/IE126)*100</f>
        <v>8.4828896011419559</v>
      </c>
      <c r="IQ128" s="56">
        <f>(IQ127/IQ126)*100</f>
        <v>7.4934039577945812</v>
      </c>
      <c r="JC128" s="56">
        <f>(JC127/JC126)*100</f>
        <v>2.5391967814112828</v>
      </c>
      <c r="JO128" s="56">
        <f>(JO127/JO126)*100</f>
        <v>1.7452069265543171</v>
      </c>
    </row>
  </sheetData>
  <mergeCells count="56">
    <mergeCell ref="C90:C94"/>
    <mergeCell ref="C95:C99"/>
    <mergeCell ref="C100:C103"/>
    <mergeCell ref="JJ1:JK1"/>
    <mergeCell ref="JL1:JU1"/>
    <mergeCell ref="JV1:JW1"/>
    <mergeCell ref="IB1:IK1"/>
    <mergeCell ref="IL1:IM1"/>
    <mergeCell ref="IN1:IW1"/>
    <mergeCell ref="IX1:IY1"/>
    <mergeCell ref="IZ1:JI1"/>
    <mergeCell ref="HB1:HC1"/>
    <mergeCell ref="HD1:HM1"/>
    <mergeCell ref="HN1:HO1"/>
    <mergeCell ref="HP1:HY1"/>
    <mergeCell ref="HZ1:IA1"/>
    <mergeCell ref="GJ1:GO1"/>
    <mergeCell ref="GP1:GQ1"/>
    <mergeCell ref="AL1:AQ1"/>
    <mergeCell ref="AR1:AS1"/>
    <mergeCell ref="GR1:HA1"/>
    <mergeCell ref="FY1:FZ1"/>
    <mergeCell ref="AT1:AZ1"/>
    <mergeCell ref="BA1:BB1"/>
    <mergeCell ref="GA1:GG1"/>
    <mergeCell ref="GH1:GI1"/>
    <mergeCell ref="FC1:FL1"/>
    <mergeCell ref="FM1:FN1"/>
    <mergeCell ref="BM1:BN1"/>
    <mergeCell ref="AD1:AI1"/>
    <mergeCell ref="AJ1:AK1"/>
    <mergeCell ref="FO1:FX1"/>
    <mergeCell ref="AB1:AC1"/>
    <mergeCell ref="EI1:ER1"/>
    <mergeCell ref="ES1:ET1"/>
    <mergeCell ref="EU1:EZ1"/>
    <mergeCell ref="FA1:FB1"/>
    <mergeCell ref="DK1:DT1"/>
    <mergeCell ref="DU1:DV1"/>
    <mergeCell ref="DW1:EF1"/>
    <mergeCell ref="EG1:EH1"/>
    <mergeCell ref="DI1:DJ1"/>
    <mergeCell ref="CM1:CV1"/>
    <mergeCell ref="CW1:CX1"/>
    <mergeCell ref="CY1:DH1"/>
    <mergeCell ref="BO1:BX1"/>
    <mergeCell ref="BY1:BZ1"/>
    <mergeCell ref="CA1:CJ1"/>
    <mergeCell ref="CK1:CL1"/>
    <mergeCell ref="N1:S1"/>
    <mergeCell ref="A1:G1"/>
    <mergeCell ref="H1:K1"/>
    <mergeCell ref="L1:M1"/>
    <mergeCell ref="BC1:BL1"/>
    <mergeCell ref="V1:AA1"/>
    <mergeCell ref="T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Parker, Bethany Anne</dc:creator>
  <cp:lastModifiedBy>Bethany Parker</cp:lastModifiedBy>
  <dcterms:created xsi:type="dcterms:W3CDTF">2016-08-30T19:35:55Z</dcterms:created>
  <dcterms:modified xsi:type="dcterms:W3CDTF">2016-08-31T06:12:24Z</dcterms:modified>
</cp:coreProperties>
</file>