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53cba7007f4b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Зміст" sheetId="1" r:id="R1e83e7e63a9c4f5f"/>
    <x:sheet xmlns:r="http://schemas.openxmlformats.org/officeDocument/2006/relationships" name="Сонячні панелі" sheetId="2" r:id="Ra35b3d6125b24b4a"/>
    <x:sheet xmlns:r="http://schemas.openxmlformats.org/officeDocument/2006/relationships" name="FOX ESS" sheetId="3" r:id="R734acee5b4d14947"/>
    <x:sheet xmlns:r="http://schemas.openxmlformats.org/officeDocument/2006/relationships" name="GoodWe" sheetId="4" r:id="R3ba2cd75348d438a"/>
    <x:sheet xmlns:r="http://schemas.openxmlformats.org/officeDocument/2006/relationships" name="Комплектуючі" sheetId="5" r:id="R9f0cbd6315a243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$&quot;#,##0.00"/>
    <x:numFmt numFmtId="201" formatCode="yyyy-mm-dd"/>
    <x:numFmt numFmtId="202" formatCode="&quot;€&quot;#,##0.00"/>
  </x:numFmts>
  <x:fonts count="9">
    <x:font>
      <x:sz val="11"/>
      <x:name val="Carlito"/>
    </x:font>
    <x:font>
      <x:sz val="10"/>
      <x:color rgb="FF12364E"/>
      <x:name val="Arial"/>
    </x:font>
    <x:font>
      <x:b/>
      <x:sz val="21"/>
      <x:color rgb="FF12364E"/>
      <x:name val="Arial"/>
    </x:font>
    <x:font>
      <x:b/>
      <x:sz val="15"/>
      <x:color rgb="FF1264A3"/>
      <x:name val="Arial"/>
    </x:font>
    <x:font>
      <x:sz val="10"/>
      <x:color rgb="FF4C6577"/>
      <x:name val="Arial"/>
    </x:font>
    <x:font>
      <x:b/>
      <x:sz val="10"/>
      <x:color rgb="FFFFFFFF"/>
      <x:name val="Arial"/>
    </x:font>
    <x:font>
      <x:b/>
      <x:sz val="10"/>
      <x:color rgb="FF12364E"/>
      <x:name val="Arial"/>
    </x:font>
    <x:font>
      <x:sz val="10"/>
      <x:color rgb="FF1264A3"/>
      <x:name val="Arial"/>
    </x:font>
    <x:font>
      <x:b/>
      <x:sz val="11"/>
      <x:color rgb="FF12364E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9F4FC"/>
      </x:patternFill>
    </x:fill>
    <x:fill>
      <x:patternFill patternType="solid">
        <x:fgColor rgb="FFF5F9FC"/>
      </x:patternFill>
    </x:fill>
    <x:fill>
      <x:patternFill patternType="solid">
        <x:fgColor rgb="FF12364E"/>
      </x:patternFill>
    </x:fill>
    <x:fill>
      <x:patternFill patternType="solid">
        <x:fgColor rgb="FFDCECF7"/>
      </x:patternFill>
    </x:fill>
  </x:fills>
  <x:borders count="2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 applyAlignment="1">
      <x:alignment horizontal="right" vertical="center" wrapText="1"/>
    </x:xf>
    <x:xf numFmtId="200" fontId="6" fillId="3" borderId="1" xfId="0" applyNumberFormat="1" applyFont="1" applyFill="1" applyBorder="1" applyAlignment="1">
      <x:alignment horizontal="right"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7" fillId="2" borderId="1" xfId="0" applyNumberFormat="1" applyFont="1" applyFill="1" applyBorder="1" applyAlignment="1">
      <x:alignment vertical="center" wrapText="1"/>
    </x:xf>
    <x:xf numFmtId="0" fontId="7" fillId="4" borderId="1" xfId="0" applyNumberFormat="1" applyFont="1" applyFill="1" applyBorder="1" applyAlignment="1">
      <x:alignment vertical="center" wrapText="1"/>
    </x:xf>
    <x:xf numFmtId="201" fontId="1" fillId="4" borderId="1" xfId="0" applyNumberFormat="1" applyFont="1" applyFill="1" applyBorder="1" applyAlignment="1">
      <x:alignment vertical="center" wrapText="1"/>
    </x:xf>
    <x:xf numFmtId="201" fontId="1" fillId="2" borderId="1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0" fontId="8" fillId="6" borderId="1" xfId="0" applyNumberFormat="1" applyFont="1" applyFill="1" applyBorder="1" applyAlignment="1">
      <x:alignment vertical="center" wrapText="1"/>
    </x:xf>
    <x:xf numFmtId="0" fontId="8" fillId="6" borderId="1" xfId="0" applyNumberFormat="1" applyFont="1" applyFill="1" applyBorder="1" applyAlignment="1">
      <x:alignment horizontal="center" vertical="center" wrapText="1"/>
    </x:xf>
    <x:xf numFmtId="202" fontId="6" fillId="3" borderId="1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  <x:dxfs count="12">
    <x:dxf>
      <x:font>
        <x:color rgb="FF216345"/>
      </x:font>
      <x:fill>
        <x:patternFill patternType="solid">
          <x:bgColor rgb="FFE3F2E9"/>
        </x:patternFill>
      </x:fill>
    </x:dxf>
    <x:dxf>
      <x:font>
        <x:color rgb="FF626F7C"/>
      </x:font>
      <x:fill>
        <x:patternFill patternType="solid">
          <x:bgColor rgb="FFEEF1F4"/>
        </x:patternFill>
      </x:fill>
    </x:dxf>
    <x:dxf>
      <x:font>
        <x:color rgb="FF946617"/>
      </x:font>
      <x:fill>
        <x:patternFill patternType="solid">
          <x:bgColor rgb="FFFFF0D3"/>
        </x:patternFill>
      </x:fill>
    </x:dxf>
    <x:dxf>
      <x:font>
        <x:color rgb="FF216345"/>
      </x:font>
      <x:fill>
        <x:patternFill patternType="solid">
          <x:bgColor rgb="FFE3F2E9"/>
        </x:patternFill>
      </x:fill>
    </x:dxf>
    <x:dxf>
      <x:font>
        <x:color rgb="FF626F7C"/>
      </x:font>
      <x:fill>
        <x:patternFill patternType="solid">
          <x:bgColor rgb="FFEEF1F4"/>
        </x:patternFill>
      </x:fill>
    </x:dxf>
    <x:dxf>
      <x:font>
        <x:color rgb="FF946617"/>
      </x:font>
      <x:fill>
        <x:patternFill patternType="solid">
          <x:bgColor rgb="FFFFF0D3"/>
        </x:patternFill>
      </x:fill>
    </x:dxf>
    <x:dxf>
      <x:font>
        <x:color rgb="FF216345"/>
      </x:font>
      <x:fill>
        <x:patternFill patternType="solid">
          <x:bgColor rgb="FFE3F2E9"/>
        </x:patternFill>
      </x:fill>
    </x:dxf>
    <x:dxf>
      <x:font>
        <x:color rgb="FF626F7C"/>
      </x:font>
      <x:fill>
        <x:patternFill patternType="solid">
          <x:bgColor rgb="FFEEF1F4"/>
        </x:patternFill>
      </x:fill>
    </x:dxf>
    <x:dxf>
      <x:font>
        <x:color rgb="FF946617"/>
      </x:font>
      <x:fill>
        <x:patternFill patternType="solid">
          <x:bgColor rgb="FFFFF0D3"/>
        </x:patternFill>
      </x:fill>
    </x:dxf>
    <x:dxf>
      <x:font>
        <x:color rgb="FF216345"/>
      </x:font>
      <x:fill>
        <x:patternFill patternType="solid">
          <x:bgColor rgb="FFE3F2E9"/>
        </x:patternFill>
      </x:fill>
    </x:dxf>
    <x:dxf>
      <x:font>
        <x:color rgb="FF626F7C"/>
      </x:font>
      <x:fill>
        <x:patternFill patternType="solid">
          <x:bgColor rgb="FFEEF1F4"/>
        </x:patternFill>
      </x:fill>
    </x:dxf>
    <x:dxf>
      <x:font>
        <x:color rgb="FF946617"/>
      </x:font>
      <x:fill>
        <x:patternFill patternType="solid">
          <x:bgColor rgb="FFFFF0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ce7d1f1b1842a2" /><Relationship Type="http://schemas.openxmlformats.org/officeDocument/2006/relationships/theme" Target="/xl/theme/theme1.xml" Id="R9c984d9a33624754" /><Relationship Type="http://schemas.openxmlformats.org/officeDocument/2006/relationships/sharedStrings" Target="/xl/sharedStrings.xml" Id="R4c383c2928e5408a" /><Relationship Type="http://schemas.openxmlformats.org/officeDocument/2006/relationships/worksheet" Target="/xl/worksheets/sheet1.xml" Id="R1e83e7e63a9c4f5f" /><Relationship Type="http://schemas.openxmlformats.org/officeDocument/2006/relationships/worksheet" Target="/xl/worksheets/sheet2.xml" Id="Ra35b3d6125b24b4a" /><Relationship Type="http://schemas.openxmlformats.org/officeDocument/2006/relationships/worksheet" Target="/xl/worksheets/sheet3.xml" Id="R734acee5b4d14947" /><Relationship Type="http://schemas.openxmlformats.org/officeDocument/2006/relationships/worksheet" Target="/xl/worksheets/sheet4.xml" Id="R3ba2cd75348d438a" /><Relationship Type="http://schemas.openxmlformats.org/officeDocument/2006/relationships/worksheet" Target="/xl/worksheets/sheet5.xml" Id="R9f0cbd6315a2436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80bb6be512d549d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jpg" Id="Rcf597c7cf9354e5e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.png" Id="R5eb0b4b6074248c1" /><Relationship Type="http://schemas.openxmlformats.org/officeDocument/2006/relationships/image" Target="/xl/media/image3.jpg" Id="Rcb59a44dea3d45f8" /><Relationship Type="http://schemas.openxmlformats.org/officeDocument/2006/relationships/image" Target="/xl/media/image2.png" Id="Rd3c5676c2f38470e" /><Relationship Type="http://schemas.openxmlformats.org/officeDocument/2006/relationships/image" Target="/xl/media/image3.png" Id="R8f29576e01f04c42" /><Relationship Type="http://schemas.openxmlformats.org/officeDocument/2006/relationships/image" Target="/xl/media/image4.png" Id="R53f438b7b7484f85" /><Relationship Type="http://schemas.openxmlformats.org/officeDocument/2006/relationships/image" Target="/xl/media/image5.png" Id="R6307e7771d074fb3" /><Relationship Type="http://schemas.openxmlformats.org/officeDocument/2006/relationships/image" Target="/xl/media/image6.png" Id="R26fbbd0cd8494a81" /><Relationship Type="http://schemas.openxmlformats.org/officeDocument/2006/relationships/image" Target="/xl/media/image7.png" Id="Rf2fe08688f8744dc" /><Relationship Type="http://schemas.openxmlformats.org/officeDocument/2006/relationships/image" Target="/xl/media/image8.png" Id="R65e6623e3a334ac3" /><Relationship Type="http://schemas.openxmlformats.org/officeDocument/2006/relationships/image" Target="/xl/media/image9.png" Id="R87e2e0e380d0497a" /><Relationship Type="http://schemas.openxmlformats.org/officeDocument/2006/relationships/image" Target="/xl/media/image10.png" Id="Rd3892ae3b96c4512" /><Relationship Type="http://schemas.openxmlformats.org/officeDocument/2006/relationships/image" Target="/xl/media/image4.jpg" Id="R8f1184e10ae44b4b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11.png" Id="Rb86b03b92c2a4d60" /><Relationship Type="http://schemas.openxmlformats.org/officeDocument/2006/relationships/image" Target="/xl/media/image12.png" Id="Rcf61578874554710" /><Relationship Type="http://schemas.openxmlformats.org/officeDocument/2006/relationships/image" Target="/xl/media/image13.png" Id="Re2d757a6bd6841de" /><Relationship Type="http://schemas.openxmlformats.org/officeDocument/2006/relationships/image" Target="/xl/media/image14.png" Id="R85d50764d1ba4da6" /><Relationship Type="http://schemas.openxmlformats.org/officeDocument/2006/relationships/image" Target="/xl/media/image15.png" Id="Reb42779eaa374c93" /><Relationship Type="http://schemas.openxmlformats.org/officeDocument/2006/relationships/image" Target="/xl/media/image5.jpg" Id="Rba57391f43224be8" /><Relationship Type="http://schemas.openxmlformats.org/officeDocument/2006/relationships/image" Target="/xl/media/image16.png" Id="Rc0c45f976a12498c" /><Relationship Type="http://schemas.openxmlformats.org/officeDocument/2006/relationships/image" Target="/xl/media/image17.png" Id="Rb77bb7ad0d704012" /><Relationship Type="http://schemas.openxmlformats.org/officeDocument/2006/relationships/image" Target="/xl/media/image18.png" Id="Rc05de2d59c324c68" /><Relationship Type="http://schemas.openxmlformats.org/officeDocument/2006/relationships/image" Target="/xl/media/image19.png" Id="R8ec3c58c96624fc9" /><Relationship Type="http://schemas.openxmlformats.org/officeDocument/2006/relationships/image" Target="/xl/media/image20.png" Id="R252aa265c0cf483a" /><Relationship Type="http://schemas.openxmlformats.org/officeDocument/2006/relationships/image" Target="/xl/media/image21.png" Id="R084b23eb5405494b" /><Relationship Type="http://schemas.openxmlformats.org/officeDocument/2006/relationships/image" Target="/xl/media/image22.png" Id="Rbc8a3c56302d4892" /><Relationship Type="http://schemas.openxmlformats.org/officeDocument/2006/relationships/image" Target="/xl/media/image23.png" Id="R9fd64166908a4e5e" /><Relationship Type="http://schemas.openxmlformats.org/officeDocument/2006/relationships/image" Target="/xl/media/image24.png" Id="R61cbe42be2d84169" /><Relationship Type="http://schemas.openxmlformats.org/officeDocument/2006/relationships/image" Target="/xl/media/image25.png" Id="R02513ddc8f0a4cb4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26.png" Id="Rd648b94f72684acd" /><Relationship Type="http://schemas.openxmlformats.org/officeDocument/2006/relationships/image" Target="/xl/media/image6.jpg" Id="R6c64f39b541a4dd6" /><Relationship Type="http://schemas.openxmlformats.org/officeDocument/2006/relationships/image" Target="/xl/media/image27.png" Id="R8b27b952c826458c" /></Relationships>
</file>

<file path=xl/drawings/drawing1.xml><?xml version="1.0" encoding="utf-8"?>
<xdr:wsDr xmlns:xdr="http://schemas.openxmlformats.org/drawingml/2006/spreadsheetDrawing">
  <xdr:oneCellAnchor>
    <xdr:from>
      <xdr:col>0</xdr:col>
      <xdr:colOff>2039403</xdr:colOff>
      <xdr:row>0</xdr:row>
      <xdr:rowOff>76200</xdr:rowOff>
    </xdr:from>
    <xdr:ext cx="3960295" cy="2228850"/>
    <xdr:pic>
      <xdr:nvPicPr>
        <xdr:cNvPr id="1" name="92d8aa90-7edd-40ec-a851-85fdbe54fcb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bb6be512d549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76200</xdr:colOff>
      <xdr:row>0</xdr:row>
      <xdr:rowOff>76200</xdr:rowOff>
    </xdr:from>
    <xdr:ext cx="6348106" cy="914400"/>
    <xdr:pic>
      <xdr:nvPicPr>
        <xdr:cNvPr id="1" name="6e5f49f8-6eba-49ee-98dc-a775b65eab9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597c7cf9354e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1</xdr:col>
      <xdr:colOff>76200</xdr:colOff>
      <xdr:row>12</xdr:row>
      <xdr:rowOff>76200</xdr:rowOff>
    </xdr:from>
    <xdr:ext cx="933450" cy="864057"/>
    <xdr:pic>
      <xdr:nvPicPr>
        <xdr:cNvPr id="1" name="7ea095d4-1f05-441c-8405-0a651fca4af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eb0b4b6074248c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0</xdr:row>
      <xdr:rowOff>76200</xdr:rowOff>
    </xdr:from>
    <xdr:ext cx="5556947" cy="914400"/>
    <xdr:pic>
      <xdr:nvPicPr>
        <xdr:cNvPr id="2" name="831be25f-34ef-411d-b9ec-7e4047962c4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59a44dea3d45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76200</xdr:colOff>
      <xdr:row>3</xdr:row>
      <xdr:rowOff>76200</xdr:rowOff>
    </xdr:from>
    <xdr:ext cx="933450" cy="1227831"/>
    <xdr:pic>
      <xdr:nvPicPr>
        <xdr:cNvPr id="3" name="2d59bd74-b39e-46be-ae6e-9c10348a31c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c5676c2f38470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76200</xdr:colOff>
      <xdr:row>8</xdr:row>
      <xdr:rowOff>76200</xdr:rowOff>
    </xdr:from>
    <xdr:ext cx="933450" cy="1453617"/>
    <xdr:pic>
      <xdr:nvPicPr>
        <xdr:cNvPr id="4" name="531d9fb3-33d8-4ca0-99a1-f7dfa363f90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29576e01f04c4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76200</xdr:colOff>
      <xdr:row>21</xdr:row>
      <xdr:rowOff>76200</xdr:rowOff>
    </xdr:from>
    <xdr:ext cx="933450" cy="1320673"/>
    <xdr:pic>
      <xdr:nvPicPr>
        <xdr:cNvPr id="5" name="d334e6ae-1844-44da-a61e-748e8088f89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3f438b7b7484f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76200</xdr:colOff>
      <xdr:row>28</xdr:row>
      <xdr:rowOff>76200</xdr:rowOff>
    </xdr:from>
    <xdr:ext cx="933450" cy="961928"/>
    <xdr:pic>
      <xdr:nvPicPr>
        <xdr:cNvPr id="6" name="f6c15da6-332e-428a-9e0c-4d01de69746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07e7771d074fb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76200</xdr:colOff>
      <xdr:row>32</xdr:row>
      <xdr:rowOff>76200</xdr:rowOff>
    </xdr:from>
    <xdr:ext cx="933450" cy="1520577"/>
    <xdr:pic>
      <xdr:nvPicPr>
        <xdr:cNvPr id="7" name="fd33313d-b145-4dfe-96d3-2671b8ced56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fbbd0cd8494a8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76200</xdr:colOff>
      <xdr:row>39</xdr:row>
      <xdr:rowOff>76200</xdr:rowOff>
    </xdr:from>
    <xdr:ext cx="933450" cy="1520577"/>
    <xdr:pic>
      <xdr:nvPicPr>
        <xdr:cNvPr id="8" name="154582cb-6933-4bdd-a653-4cee9f248ca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2fe08688f8744d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142875</xdr:colOff>
      <xdr:row>44</xdr:row>
      <xdr:rowOff>76200</xdr:rowOff>
    </xdr:from>
    <xdr:ext cx="800100" cy="400050"/>
    <xdr:pic>
      <xdr:nvPicPr>
        <xdr:cNvPr id="9" name="84026ec9-3685-47d3-bd72-76681e07726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5e6623e3a334a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76200</xdr:colOff>
      <xdr:row>46</xdr:row>
      <xdr:rowOff>76200</xdr:rowOff>
    </xdr:from>
    <xdr:ext cx="933450" cy="602922"/>
    <xdr:pic>
      <xdr:nvPicPr>
        <xdr:cNvPr id="10" name="fef3b277-ad1c-4fe2-b94d-6210fc97ff5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7e2e0e380d049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76200</xdr:colOff>
      <xdr:row>51</xdr:row>
      <xdr:rowOff>76200</xdr:rowOff>
    </xdr:from>
    <xdr:ext cx="933450" cy="933450"/>
    <xdr:pic>
      <xdr:nvPicPr>
        <xdr:cNvPr id="11" name="09cb6a9a-9516-47c7-8529-3b64f45916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892ae3b96c451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238125</xdr:colOff>
      <xdr:row>55</xdr:row>
      <xdr:rowOff>76200</xdr:rowOff>
    </xdr:from>
    <xdr:ext cx="609600" cy="609600"/>
    <xdr:pic>
      <xdr:nvPicPr>
        <xdr:cNvPr id="12" name="8b033cb3-f6c1-4718-9c6c-fcbade37cca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1184e10ae44b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189063</xdr:colOff>
      <xdr:row>72</xdr:row>
      <xdr:rowOff>76200</xdr:rowOff>
    </xdr:from>
    <xdr:ext cx="707723" cy="952500"/>
    <xdr:pic>
      <xdr:nvPicPr>
        <xdr:cNvPr id="1" name="15f12cbe-bfb6-411b-ae86-5af295e1590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86b03b92c2a4d6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76200</xdr:colOff>
      <xdr:row>74</xdr:row>
      <xdr:rowOff>76200</xdr:rowOff>
    </xdr:from>
    <xdr:ext cx="933450" cy="1559844"/>
    <xdr:pic>
      <xdr:nvPicPr>
        <xdr:cNvPr id="2" name="d1cc317d-7c19-4ee2-b43f-d5d7d0df3ab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615788745547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76200</xdr:colOff>
      <xdr:row>84</xdr:row>
      <xdr:rowOff>76200</xdr:rowOff>
    </xdr:from>
    <xdr:ext cx="933450" cy="1004032"/>
    <xdr:pic>
      <xdr:nvPicPr>
        <xdr:cNvPr id="3" name="0310866a-506d-4486-bdb6-b5a24500f1b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d757a6bd6841d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76200</xdr:colOff>
      <xdr:row>90</xdr:row>
      <xdr:rowOff>76200</xdr:rowOff>
    </xdr:from>
    <xdr:ext cx="933450" cy="707159"/>
    <xdr:pic>
      <xdr:nvPicPr>
        <xdr:cNvPr id="4" name="d73ae57c-4ac2-49cc-86c6-44173af4edd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d50764d1ba4da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76200</xdr:colOff>
      <xdr:row>96</xdr:row>
      <xdr:rowOff>76200</xdr:rowOff>
    </xdr:from>
    <xdr:ext cx="933450" cy="1003168"/>
    <xdr:pic>
      <xdr:nvPicPr>
        <xdr:cNvPr id="5" name="639b7bb3-57e7-4ae4-b179-3e1da3dce8a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b42779eaa374c9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0</xdr:row>
      <xdr:rowOff>76200</xdr:rowOff>
    </xdr:from>
    <xdr:ext cx="4941138" cy="914400"/>
    <xdr:pic>
      <xdr:nvPicPr>
        <xdr:cNvPr id="6" name="26936b6f-9193-482e-973a-dfa41e5e9c0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57391f43224be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76200</xdr:colOff>
      <xdr:row>3</xdr:row>
      <xdr:rowOff>76200</xdr:rowOff>
    </xdr:from>
    <xdr:ext cx="933450" cy="929671"/>
    <xdr:pic>
      <xdr:nvPicPr>
        <xdr:cNvPr id="7" name="8aed298e-be32-47be-a18a-cff6192557f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c45f976a1249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76200</xdr:colOff>
      <xdr:row>17</xdr:row>
      <xdr:rowOff>76200</xdr:rowOff>
    </xdr:from>
    <xdr:ext cx="933450" cy="768646"/>
    <xdr:pic>
      <xdr:nvPicPr>
        <xdr:cNvPr id="8" name="64fd6ac9-6b64-4066-9763-57bd5a1c752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7bb7ad0d70401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76200</xdr:colOff>
      <xdr:row>21</xdr:row>
      <xdr:rowOff>76200</xdr:rowOff>
    </xdr:from>
    <xdr:ext cx="933450" cy="812505"/>
    <xdr:pic>
      <xdr:nvPicPr>
        <xdr:cNvPr id="9" name="30d093b4-fa4b-4393-a34f-5e05ea7c14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5de2d59c324c6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76200</xdr:colOff>
      <xdr:row>34</xdr:row>
      <xdr:rowOff>76200</xdr:rowOff>
    </xdr:from>
    <xdr:ext cx="933450" cy="835272"/>
    <xdr:pic>
      <xdr:nvPicPr>
        <xdr:cNvPr id="10" name="afca383e-8a4a-47c8-9a2f-5fa7d8449d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c3c58c96624fc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76200</xdr:colOff>
      <xdr:row>47</xdr:row>
      <xdr:rowOff>76200</xdr:rowOff>
    </xdr:from>
    <xdr:ext cx="933450" cy="1116236"/>
    <xdr:pic>
      <xdr:nvPicPr>
        <xdr:cNvPr id="11" name="aa3e75f8-8756-41d6-8a2b-2ef0c3737bc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2aa265c0cf48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76200</xdr:colOff>
      <xdr:row>52</xdr:row>
      <xdr:rowOff>76200</xdr:rowOff>
    </xdr:from>
    <xdr:ext cx="933450" cy="1009610"/>
    <xdr:pic>
      <xdr:nvPicPr>
        <xdr:cNvPr id="12" name="1e9b363c-4ffe-443f-8f7a-2a5a21152c7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4b23eb540549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76200</xdr:colOff>
      <xdr:row>58</xdr:row>
      <xdr:rowOff>76200</xdr:rowOff>
    </xdr:from>
    <xdr:ext cx="933450" cy="649835"/>
    <xdr:pic>
      <xdr:nvPicPr>
        <xdr:cNvPr id="13" name="6c0e0ed0-b85e-402e-bc15-9022633f9da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8a3c56302d489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76200</xdr:colOff>
      <xdr:row>67</xdr:row>
      <xdr:rowOff>76200</xdr:rowOff>
    </xdr:from>
    <xdr:ext cx="933450" cy="743115"/>
    <xdr:pic>
      <xdr:nvPicPr>
        <xdr:cNvPr id="14" name="fc81de7b-5cfc-47cc-bf43-e384d0026a6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d64166908a4e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199166</xdr:colOff>
      <xdr:row>70</xdr:row>
      <xdr:rowOff>76200</xdr:rowOff>
    </xdr:from>
    <xdr:ext cx="687518" cy="400050"/>
    <xdr:pic>
      <xdr:nvPicPr>
        <xdr:cNvPr id="15" name="cd1ecb2b-728c-4307-acb2-5c52b79b935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cbe42be2d8416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198066</xdr:colOff>
      <xdr:row>82</xdr:row>
      <xdr:rowOff>76200</xdr:rowOff>
    </xdr:from>
    <xdr:ext cx="689719" cy="914400"/>
    <xdr:pic>
      <xdr:nvPicPr>
        <xdr:cNvPr id="16" name="00878379-f054-4e86-840f-0f71cf5d28f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513ddc8f0a4c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</xdr:col>
      <xdr:colOff>76200</xdr:colOff>
      <xdr:row>2</xdr:row>
      <xdr:rowOff>76200</xdr:rowOff>
    </xdr:from>
    <xdr:ext cx="933450" cy="839286"/>
    <xdr:pic>
      <xdr:nvPicPr>
        <xdr:cNvPr id="1" name="105ceffc-045a-48e7-905f-03409e77cf6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48b94f72684ac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0</xdr:row>
      <xdr:rowOff>76200</xdr:rowOff>
    </xdr:from>
    <xdr:ext cx="2741861" cy="914400"/>
    <xdr:pic>
      <xdr:nvPicPr>
        <xdr:cNvPr id="2" name="5c6968fe-572c-4190-b607-448731f3032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64f39b541a4dd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76200</xdr:colOff>
      <xdr:row>3</xdr:row>
      <xdr:rowOff>76200</xdr:rowOff>
    </xdr:from>
    <xdr:ext cx="933450" cy="933450"/>
    <xdr:pic>
      <xdr:nvPicPr>
        <xdr:cNvPr id="3" name="fadb8bdf-8c73-4ab2-a7fa-223db6e3e62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b27b952c82645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68459cb4c9a4f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3eed064d9c2148d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07065741577a4c9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191a28772fbb485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c410bdf4a9254ea9" /></Relationships>
</file>

<file path=xl/worksheets/sheet1.xml><?xml version="1.0" encoding="utf-8"?>
<x:worksheet xmlns:x="http://schemas.openxmlformats.org/spreadsheetml/2006/main">
  <x:sheetPr>
    <x:tabColor rgb="FF1264A3"/>
  </x:sheetPr>
  <x:sheetViews>
    <x:sheetView showGridLines="0" workbookViewId="0"/>
  </x:sheetViews>
  <x:sheetFormatPr defaultRowHeight="15"/>
  <x:cols>
    <x:col min="1" max="1" width="8.220000267028809" hidden="0" customWidth="1"/>
    <x:col min="2" max="2" width="85.55999755859375" hidden="0" customWidth="1"/>
  </x:cols>
  <x:sheetData>
    <x:row r="1" ht="187.5" customHeight="1">
      <x:c r="A1" s="5"/>
      <x:c r="B1" s="5"/>
    </x:row>
    <x:row r="2" ht="48" customHeight="1">
      <x:c r="A2" s="6"/>
      <x:c r="B2" s="6" t="str">
        <x:v>ПРАЙС / РЕКОМЕНДОВАНІ РОЗДРІБНІ ЦІНИ</x:v>
      </x:c>
    </x:row>
    <x:row r="3" ht="48" customHeight="1">
      <x:c r="A3" s="8" t="str">
        <x:v>01</x:v>
      </x:c>
      <x:c r="B3" s="8" t="str">
        <x:f>IFERROR(HYPERLINK("#'Сонячні панелі'!A1","Сонячні панелі"),"Сонячні панелі")</x:f>
        <x:v>Сонячні панелі</x:v>
      </x:c>
    </x:row>
    <x:row r="4" ht="48" customHeight="1">
      <x:c r="A4" s="10" t="str">
        <x:v>02</x:v>
      </x:c>
      <x:c r="B4" s="10" t="str">
        <x:f>IFERROR(HYPERLINK("#'FOX ESS'!A1","Інвертори та ESS від FOX"),"Інвертори та ESS від FOX")</x:f>
        <x:v>Інвертори та ESS від FOX</x:v>
      </x:c>
    </x:row>
    <x:row r="5" ht="48" customHeight="1">
      <x:c r="A5" s="8" t="str">
        <x:v>03</x:v>
      </x:c>
      <x:c r="B5" s="8" t="str">
        <x:f>IFERROR(HYPERLINK("#GoodWe!A1","Інвертори GOODWE"),"Інвертори GOODWE")</x:f>
        <x:v>Інвертори GOODWE</x:v>
      </x:c>
    </x:row>
    <x:row r="6" ht="48" customHeight="1">
      <x:c r="A6" s="10" t="str">
        <x:v>04</x:v>
      </x:c>
      <x:c r="B6" s="10" t="str">
        <x:f>IFERROR(HYPERLINK("#'Комплектуючі'!A1","Комплектуючі"),"Комплектуючі")</x:f>
        <x:v>Комплектуючі</x:v>
      </x:c>
    </x:row>
    <x:row r="7" ht="28.5" customHeight="1">
      <x:c r="A7" s="5"/>
      <x:c r="B7" s="5"/>
    </x:row>
    <x:row r="8" ht="28.5" customHeight="1">
      <x:c r="A8" s="11" t="str">
        <x:v>РРЦ</x:v>
      </x:c>
      <x:c r="B8" s="11" t="str">
        <x:v>Єдина ціна у прайсі — рекомендована роздрібна.</x:v>
      </x:c>
    </x:row>
    <x:row r="9" ht="28.5" customHeight="1">
      <x:c r="A9" s="11" t="str">
        <x:v>Дата</x:v>
      </x:c>
      <x:c r="B9" s="11" t="str">
        <x:v>Джерело: прайс Nota Trade від 19.10.2026. Наявність і ціну уточнюйте перед замовленням.</x:v>
      </x:c>
    </x:row>
    <x:row r="10" ht="28.5" customHeight="1">
      <x:c r="A10" s="11" t="str">
        <x:v>GoodWe</x:v>
      </x:c>
      <x:c r="B10" s="11" t="str">
        <x:v>РРЦ не вказана у джерелі. Ціна за запитом.</x:v>
      </x:c>
    </x:row>
    <x:row r="11" ht="28.5" customHeight="1">
      <x:c r="A11" s="11" t="str">
        <x:v>Валюта</x:v>
      </x:c>
      <x:c r="B11" s="11" t="str">
        <x:v>Числові РРЦ наведено в доларах США.</x:v>
      </x:c>
    </x:row>
    <x:row r="12" ht="28.5" customHeight="1">
      <x:c r="A12" s="11" t="str">
        <x:v>Примітка</x:v>
      </x:c>
      <x:c r="B12" s="11" t="str">
        <x:v>Одиницю продажу комплектуючих уточнюйте перед замовленням.</x:v>
      </x:c>
    </x:row>
  </x:sheetData>
  <x:mergeCells>
    <x:mergeCell ref="A1:B1"/>
  </x:mergeCells>
  <x:pageMargins left="0.7" right="0.7" top="0.75" bottom="0.75" header="0.3" footer="0.3"/>
  <x:drawing xmlns:r="http://schemas.openxmlformats.org/officeDocument/2006/relationships" r:id="Rb68459cb4c9a4fd1"/>
</x:worksheet>
</file>

<file path=xl/worksheets/sheet2.xml><?xml version="1.0" encoding="utf-8"?>
<x:worksheet xmlns:x="http://schemas.openxmlformats.org/spreadsheetml/2006/main">
  <x:sheetPr>
    <x:tabColor rgb="FF1264A3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4" hidden="0" customWidth="1"/>
    <x:col min="2" max="2" width="29.440000534057617" hidden="0" customWidth="1"/>
    <x:col min="3" max="3" width="10.670000076293945" hidden="0" customWidth="1"/>
    <x:col min="4" max="4" width="12.220000267028809" hidden="0" customWidth="1"/>
    <x:col min="5" max="5" width="10.220000267028809" hidden="0" customWidth="1"/>
    <x:col min="6" max="6" width="14.4399995803833" hidden="0" customWidth="1"/>
    <x:col min="7" max="7" width="14.4399995803833" hidden="0" customWidth="1"/>
    <x:col min="8" max="8" width="14" hidden="0" customWidth="1"/>
    <x:col min="9" max="9" width="9.4399995803833" hidden="0" customWidth="1"/>
    <x:col min="10" max="10" width="14" hidden="0" customWidth="1"/>
  </x:cols>
  <x:sheetData>
    <x:row r="1" ht="84" customHeight="1">
      <x:c r="A1" s="5"/>
      <x:c r="B1" s="5"/>
      <x:c r="C1" s="5"/>
      <x:c r="D1" s="5"/>
      <x:c r="E1" s="5"/>
      <x:c r="F1" s="5"/>
      <x:c r="G1" s="5"/>
      <x:c r="H1" s="5"/>
      <x:c r="I1" s="5"/>
      <x:c r="J1" s="5"/>
    </x:row>
    <x:row r="2" ht="63" customHeight="1">
      <x:c r="A2" s="14" t="str">
        <x:v>№</x:v>
      </x:c>
      <x:c r="B2" s="14" t="str">
        <x:v>Модель / Опис</x:v>
      </x:c>
      <x:c r="C2" s="14" t="str">
        <x:v>Потужність
(Вт)</x:v>
      </x:c>
      <x:c r="D2" s="14" t="str">
        <x:v>Технологія</x:v>
      </x:c>
      <x:c r="E2" s="14" t="str">
        <x:v>Виробник</x:v>
      </x:c>
      <x:c r="F2" s="14" t="str">
        <x:v>Статус</x:v>
      </x:c>
      <x:c r="G2" s="14" t="str">
        <x:v>Кіл-ть в наявності
(шт) / 
прогнозована дата прибуття</x:v>
      </x:c>
      <x:c r="H2" s="14" t="str">
        <x:v>Гарантія 
продукт / продуктивність, років</x:v>
      </x:c>
      <x:c r="I2" s="14" t="str">
        <x:v>Datasheet на модель</x:v>
      </x:c>
      <x:c r="J2" s="14" t="str">
        <x:v>РРЦ, $ / од.</x:v>
      </x:c>
    </x:row>
    <x:row r="3" ht="0.07500000298023224" customHeight="1">
      <x:c r="A3" s="5" t="n">
        <x:v>1</x:v>
      </x:c>
      <x:c r="B3" s="15" t="str">
        <x:v>JA Solar JAM54D41-445/LB_FB</x:v>
      </x:c>
      <x:c r="C3" s="5" t="n">
        <x:v>445</x:v>
      </x:c>
      <x:c r="D3" s="5" t="str">
        <x:v>Single Face, Full Black</x:v>
      </x:c>
      <x:c r="E3" s="5" t="str">
        <x:v>JA Solar</x:v>
      </x:c>
      <x:c r="F3" s="20" t="str">
        <x:v>в наявності на складі</x:v>
      </x:c>
      <x:c r="G3" s="5" t="n">
        <x:v>0</x:v>
      </x:c>
      <x:c r="H3" s="5" t="str">
        <x:v>12/25</x:v>
      </x:c>
      <x:c r="I3" s="22" t="str">
        <x:f>IFERROR(HYPERLINK("https://drive.google.com/file/d/1Q6kc4EIcZ2hrhaomDPHPo8uCO53ySMIn/view?usp=sharing","Datasheet"),"Datasheet")</x:f>
        <x:v>Datasheet</x:v>
      </x:c>
      <x:c r="J3" s="18" t="n">
        <x:v>102.52799999999999</x:v>
      </x:c>
    </x:row>
    <x:row r="4" ht="0.07500000298023224" customHeight="1">
      <x:c r="A4" s="9" t="n">
        <x:v>1</x:v>
      </x:c>
      <x:c r="B4" s="19" t="str">
        <x:v>JA Solar JAM60D40-500/LB_BF</x:v>
      </x:c>
      <x:c r="C4" s="9" t="n">
        <x:v>500</x:v>
      </x:c>
      <x:c r="D4" s="9" t="str">
        <x:v>Bifacial, Double Glass</x:v>
      </x:c>
      <x:c r="E4" s="9" t="str">
        <x:v>JA Solar</x:v>
      </x:c>
      <x:c r="F4" s="21" t="str">
        <x:v>в наявності на складі</x:v>
      </x:c>
      <x:c r="G4" s="9" t="n">
        <x:v>0</x:v>
      </x:c>
      <x:c r="H4" s="9" t="str">
        <x:v>12/30</x:v>
      </x:c>
      <x:c r="I4" s="23" t="str">
        <x:f>IFERROR(HYPERLINK("https://drive.google.com/file/d/1o-ctvys6Z2mSqOApk0W1FNCw4itlpvZ4/view?usp=sharing","Datasheet"),"Datasheet")</x:f>
        <x:v>Datasheet</x:v>
      </x:c>
      <x:c r="J4" s="18" t="n">
        <x:v>106.94999999999999</x:v>
      </x:c>
    </x:row>
    <x:row r="5" ht="0.07500000298023224" customHeight="1">
      <x:c r="A5" s="5"/>
      <x:c r="B5" s="15" t="str">
        <x:v>JA Solar JAM72D42-635/LB_SF</x:v>
      </x:c>
      <x:c r="C5" s="5" t="n">
        <x:v>635</x:v>
      </x:c>
      <x:c r="D5" s="5" t="str">
        <x:v>Single Face, Black Frame</x:v>
      </x:c>
      <x:c r="E5" s="5" t="str">
        <x:v>JA Solar</x:v>
      </x:c>
      <x:c r="F5" s="20" t="str">
        <x:v>немає в наявності</x:v>
      </x:c>
      <x:c r="G5" s="5" t="n">
        <x:v>0</x:v>
      </x:c>
      <x:c r="H5" s="5" t="str">
        <x:v>12/25</x:v>
      </x:c>
      <x:c r="I5" s="22" t="str">
        <x:f>IFERROR(HYPERLINK("https://drive.google.com/file/d/142WzbqAFDX3UVNRRKjUtHL9VBYA5xJYh/view?usp=sharing","Datasheet"),"Datasheet")</x:f>
        <x:v>Datasheet</x:v>
      </x:c>
      <x:c r="J5" s="18" t="n">
        <x:v>0</x:v>
      </x:c>
    </x:row>
    <x:row r="6" ht="0.07500000298023224" customHeight="1">
      <x:c r="A6" s="9" t="n">
        <x:v>2</x:v>
      </x:c>
      <x:c r="B6" s="19" t="str">
        <x:v>JA Solar JAM54D40-455/LB Black Frame</x:v>
      </x:c>
      <x:c r="C6" s="9" t="n">
        <x:v>455</x:v>
      </x:c>
      <x:c r="D6" s="9" t="str">
        <x:v>Single Face</x:v>
      </x:c>
      <x:c r="E6" s="9" t="str">
        <x:v>JA Solar</x:v>
      </x:c>
      <x:c r="F6" s="21" t="str">
        <x:v>в наявності на складі</x:v>
      </x:c>
      <x:c r="G6" s="9" t="n">
        <x:v>0</x:v>
      </x:c>
      <x:c r="H6" s="9" t="str">
        <x:v>12/25</x:v>
      </x:c>
      <x:c r="I6" s="23" t="str">
        <x:f>IFERROR(HYPERLINK("https://drive.google.com/file/d/1cgr882PQ_o1OR88LI1ZgBrLeU3YEbEj4/view?usp=sharing","Datasheet"),"Datasheet")</x:f>
        <x:v>Datasheet</x:v>
      </x:c>
      <x:c r="J6" s="18" t="n">
        <x:v>100.2456</x:v>
      </x:c>
    </x:row>
    <x:row r="7" ht="0.07500000298023224" customHeight="1">
      <x:c r="A7" s="5" t="n">
        <x:v>3</x:v>
      </x:c>
      <x:c r="B7" s="15" t="str">
        <x:v>JA Solar JAM72D40-595/MB</x:v>
      </x:c>
      <x:c r="C7" s="5" t="n">
        <x:v>595</x:v>
      </x:c>
      <x:c r="D7" s="5" t="str">
        <x:v>Bifacial, Double Glass, Multi-Busbar</x:v>
      </x:c>
      <x:c r="E7" s="5" t="str">
        <x:v>JA Solar</x:v>
      </x:c>
      <x:c r="F7" s="20" t="str">
        <x:v>в наявності на складі</x:v>
      </x:c>
      <x:c r="G7" s="5" t="n">
        <x:v>0</x:v>
      </x:c>
      <x:c r="H7" s="5" t="str">
        <x:v>12/30</x:v>
      </x:c>
      <x:c r="I7" s="22" t="str">
        <x:f>IFERROR(HYPERLINK("https://drive.google.com/file/d/1F7n5l5KvAAMEIQzDcpgmRuE7s86ci5Ro/view?usp=sharing","Datasheet"),"Datasheet")</x:f>
        <x:v>Datasheet</x:v>
      </x:c>
      <x:c r="J7" s="18" t="n">
        <x:v>129.73379999999997</x:v>
      </x:c>
    </x:row>
    <x:row r="8" ht="43.5" customHeight="1">
      <x:c r="A8" s="9" t="n">
        <x:v>1</x:v>
      </x:c>
      <x:c r="B8" s="19" t="str">
        <x:v>JA Solar JAM72D42-640/LB</x:v>
      </x:c>
      <x:c r="C8" s="9" t="n">
        <x:v>640</x:v>
      </x:c>
      <x:c r="D8" s="9" t="str">
        <x:v>Bifacial, Double Glass</x:v>
      </x:c>
      <x:c r="E8" s="9" t="str">
        <x:v>JA Solar</x:v>
      </x:c>
      <x:c r="F8" s="21" t="str">
        <x:v>в наявності на складі</x:v>
      </x:c>
      <x:c r="G8" s="9" t="n">
        <x:v>2212</x:v>
      </x:c>
      <x:c r="H8" s="9" t="str">
        <x:v>12/30</x:v>
      </x:c>
      <x:c r="I8" s="23" t="str">
        <x:f>IFERROR(HYPERLINK("https://drive.google.com/file/d/142WzbqAFDX3UVNRRKjUtHL9VBYA5xJYh/view?usp=sharing","Datasheet"),"Datasheet")</x:f>
        <x:v>Datasheet</x:v>
      </x:c>
      <x:c r="J8" s="18" t="n">
        <x:v>141.31199999999998</x:v>
      </x:c>
    </x:row>
    <x:row r="9" ht="0.07500000298023224" customHeight="1">
      <x:c r="A9" s="5" t="n">
        <x:v>3</x:v>
      </x:c>
      <x:c r="B9" s="15" t="str">
        <x:v>Jinko JKM715N-66HL5-BDV  Bifacial</x:v>
      </x:c>
      <x:c r="C9" s="5" t="n">
        <x:v>715</x:v>
      </x:c>
      <x:c r="D9" s="5" t="str">
        <x:v>Bifacial, Double Glass</x:v>
      </x:c>
      <x:c r="E9" s="5" t="str">
        <x:v>Jinko Solar</x:v>
      </x:c>
      <x:c r="F9" s="20" t="str">
        <x:v>в наявності на складі</x:v>
      </x:c>
      <x:c r="G9" s="5" t="n">
        <x:v>2</x:v>
      </x:c>
      <x:c r="H9" s="5" t="str">
        <x:v>12/30</x:v>
      </x:c>
      <x:c r="I9" s="22" t="str">
        <x:f>IFERROR(HYPERLINK("https://drive.google.com/file/d/1WywfpD8JMz5wSENdW8s9P_9DBRA2Y0By/view?usp=sharing","Datasheet"),"Datasheet")</x:f>
        <x:v>Datasheet</x:v>
      </x:c>
      <x:c r="J9" s="18" t="n">
        <x:v>162.80549999999997</x:v>
      </x:c>
    </x:row>
    <x:row r="10" ht="0.07500000298023224" customHeight="1">
      <x:c r="A10" s="9" t="n">
        <x:v>2</x:v>
      </x:c>
      <x:c r="B10" s="19" t="str">
        <x:v>Jinko JKM435N-54HL4R-B</x:v>
      </x:c>
      <x:c r="C10" s="9" t="n">
        <x:v>435</x:v>
      </x:c>
      <x:c r="D10" s="9" t="str">
        <x:v>Single Face, Black Frame</x:v>
      </x:c>
      <x:c r="E10" s="9" t="str">
        <x:v>Jinko Solar</x:v>
      </x:c>
      <x:c r="F10" s="21" t="str">
        <x:v>в наявності на складі</x:v>
      </x:c>
      <x:c r="G10" s="9" t="n">
        <x:v>0</x:v>
      </x:c>
      <x:c r="H10" s="9" t="str">
        <x:v>12/25</x:v>
      </x:c>
      <x:c r="I10" s="23" t="str">
        <x:f>IFERROR(HYPERLINK("https://drive.google.com/file/d/16fuqWObJjmuwMikuPRKOM-xtiRy2vlW4/view?usp=sharing","Datasheet"),"Datasheet")</x:f>
        <x:v>Datasheet</x:v>
      </x:c>
      <x:c r="J10" s="18" t="n">
        <x:v>93.96</x:v>
      </x:c>
    </x:row>
    <x:row r="11" ht="43.5" customHeight="1">
      <x:c r="A11" s="5" t="n">
        <x:v>2</x:v>
      </x:c>
      <x:c r="B11" s="15" t="str">
        <x:v>Longi LR8-66HGD-610M  Bifacial</x:v>
      </x:c>
      <x:c r="C11" s="5" t="n">
        <x:v>615</x:v>
      </x:c>
      <x:c r="D11" s="5" t="str">
        <x:v>Bifacial, Double Glass</x:v>
      </x:c>
      <x:c r="E11" s="5" t="str">
        <x:v>  Longi</x:v>
      </x:c>
      <x:c r="F11" s="20" t="str">
        <x:v>в наявності на складі</x:v>
      </x:c>
      <x:c r="G11" s="5" t="n">
        <x:v>371</x:v>
      </x:c>
      <x:c r="H11" s="5" t="str">
        <x:v>12/30</x:v>
      </x:c>
      <x:c r="I11" s="22" t="str">
        <x:f>IFERROR(HYPERLINK("https://drive.google.com/file/d/1RiBNGGp9BAAuZDh_WeheByad4FAPXihY/view?usp=sharing","Datasheet"),"Datasheet")</x:f>
        <x:v>Datasheet</x:v>
      </x:c>
      <x:c r="J11" s="18" t="n">
        <x:v>134.688</x:v>
      </x:c>
    </x:row>
    <x:row r="12" ht="43.5" customHeight="1">
      <x:c r="A12" s="9" t="n">
        <x:v>3</x:v>
      </x:c>
      <x:c r="B12" s="19" t="str">
        <x:v>JAM54D40 440-465 LB (Black Frame)</x:v>
      </x:c>
      <x:c r="C12" s="9" t="n">
        <x:v>465</x:v>
      </x:c>
      <x:c r="D12" s="9" t="str">
        <x:v>Bifacial, Double Glass, Black Frame</x:v>
      </x:c>
      <x:c r="E12" s="9" t="str">
        <x:v>JA Solar</x:v>
      </x:c>
      <x:c r="F12" s="21" t="str">
        <x:v>очікується</x:v>
      </x:c>
      <x:c r="G12" s="24" t="n">
        <x:v>46336</x:v>
      </x:c>
      <x:c r="H12" s="9" t="str">
        <x:v>25/30</x:v>
      </x:c>
      <x:c r="I12" s="23" t="str">
        <x:f>IFERROR(HYPERLINK("https://drive.google.com/file/d/1QuBmUd_W_mrWZ-So0VmNhQB6HmeNmIFF/view?usp=sharing","Datasheet"),"Datasheet")</x:f>
        <x:v>Datasheet</x:v>
      </x:c>
      <x:c r="J12" s="18" t="n">
        <x:v>121.14</x:v>
      </x:c>
    </x:row>
    <x:row r="13" ht="0.07500000298023224" customHeight="1">
      <x:c r="A13" s="5" t="n">
        <x:v>3</x:v>
      </x:c>
      <x:c r="B13" s="15" t="str">
        <x:v>Longi LR-8-66HGD-615-М Bifacial</x:v>
      </x:c>
      <x:c r="C13" s="5" t="n">
        <x:v>615</x:v>
      </x:c>
      <x:c r="D13" s="5" t="str">
        <x:v>Bifacial, Double Glass</x:v>
      </x:c>
      <x:c r="E13" s="5" t="str">
        <x:v>  Longi</x:v>
      </x:c>
      <x:c r="F13" s="20" t="str">
        <x:v>В дорозі</x:v>
      </x:c>
      <x:c r="G13" s="25" t="n">
        <x:v>46307</x:v>
      </x:c>
      <x:c r="H13" s="5" t="str">
        <x:v>12/30</x:v>
      </x:c>
      <x:c r="I13" s="22" t="str">
        <x:f>IFERROR(HYPERLINK("https://drive.google.com/file/d/1TdwSVrtmjF0JKgenf92wcr_9Bch5AQeM/view?usp=sharing","Datasheet"),"Datasheet")</x:f>
        <x:v>Datasheet</x:v>
      </x:c>
      <x:c r="J13" s="18" t="n">
        <x:v>135.792</x:v>
      </x:c>
    </x:row>
    <x:row r="14" ht="43.5" customHeight="1">
      <x:c r="A14" s="9" t="n">
        <x:v>4</x:v>
      </x:c>
      <x:c r="B14" s="19" t="str">
        <x:v>TaleSun TM7G72M-585W</x:v>
      </x:c>
      <x:c r="C14" s="9" t="n">
        <x:v>585</x:v>
      </x:c>
      <x:c r="D14" s="9" t="str">
        <x:v>Bifacial, Double Glass</x:v>
      </x:c>
      <x:c r="E14" s="9" t="str">
        <x:v>  TaleSun </x:v>
      </x:c>
      <x:c r="F14" s="21" t="str">
        <x:v>в наявності на складі</x:v>
      </x:c>
      <x:c r="G14" s="9" t="n">
        <x:v>491</x:v>
      </x:c>
      <x:c r="H14" s="9" t="str">
        <x:v>12/30</x:v>
      </x:c>
      <x:c r="I14" s="23" t="str">
        <x:f>IFERROR(HYPERLINK("https://drive.google.com/file/d/1ZrFTSR3SxjFh4hg0FNyeo3USLoL-TsP7/view?usp=sharing","Datasheet"),"Datasheet")</x:f>
        <x:v>Datasheet</x:v>
      </x:c>
      <x:c r="J14" s="18" t="n">
        <x:v>139.6278</x:v>
      </x:c>
    </x:row>
    <x:row r="15" ht="43.5" customHeight="1">
      <x:c r="A15" s="5" t="n">
        <x:v>5</x:v>
      </x:c>
      <x:c r="B15" s="15" t="str">
        <x:v>Suntech STP570S-C72/Nsh+ </x:v>
      </x:c>
      <x:c r="C15" s="5" t="n">
        <x:v>570</x:v>
      </x:c>
      <x:c r="D15" s="5" t="str">
        <x:v>Bifacial,Multi-Busbar</x:v>
      </x:c>
      <x:c r="E15" s="5" t="str">
        <x:v> Suntech</x:v>
      </x:c>
      <x:c r="F15" s="20" t="str">
        <x:v>в наявності на складі</x:v>
      </x:c>
      <x:c r="G15" s="5" t="n">
        <x:v>16</x:v>
      </x:c>
      <x:c r="H15" s="5" t="str">
        <x:v>12/25</x:v>
      </x:c>
      <x:c r="I15" s="22" t="str">
        <x:f>IFERROR(HYPERLINK("https://drive.google.com/file/d/1c-dAP20uRQz3-kxLrR51aXidHflpJnk1/view?usp=sharing","Datasheet"),"Datasheet")</x:f>
        <x:v>Datasheet</x:v>
      </x:c>
      <x:c r="J15" s="18" t="n">
        <x:v>127.22399999999999</x:v>
      </x:c>
    </x:row>
    <x:row r="16" ht="0.07500000298023224" customHeight="1">
      <x:c r="A16" s="9" t="n">
        <x:v>6</x:v>
      </x:c>
      <x:c r="B16" s="19" t="str">
        <x:v>Suntech STP 445 S-H48-Nkh+</x:v>
      </x:c>
      <x:c r="C16" s="9" t="n">
        <x:v>445</x:v>
      </x:c>
      <x:c r="D16" s="9" t="str">
        <x:v>Single Face </x:v>
      </x:c>
      <x:c r="E16" s="9" t="str">
        <x:v> Suntech</x:v>
      </x:c>
      <x:c r="F16" s="21" t="str">
        <x:v>немає в наявності</x:v>
      </x:c>
      <x:c r="G16" s="9" t="n">
        <x:v>0</x:v>
      </x:c>
      <x:c r="H16" s="9" t="str">
        <x:v>12/25</x:v>
      </x:c>
      <x:c r="I16" s="23" t="str">
        <x:f>IFERROR(HYPERLINK("https://drive.google.com/file/d/1-VJ34YqZl0AWVEutkFfCc50k47KwwkqX/view?usp=sharing","Datasheet"),"Datasheet")</x:f>
        <x:v>Datasheet</x:v>
      </x:c>
      <x:c r="J16" s="18" t="n">
        <x:v>89.712</x:v>
      </x:c>
    </x:row>
    <x:row r="17" ht="43.5" customHeight="1">
      <x:c r="A17" s="5" t="n">
        <x:v>6</x:v>
      </x:c>
      <x:c r="B17" s="15" t="str">
        <x:v>Renesola RS9-720NBG-E1  Bifacial</x:v>
      </x:c>
      <x:c r="C17" s="5" t="n">
        <x:v>720</x:v>
      </x:c>
      <x:c r="D17" s="5" t="str">
        <x:v>Bifacial, Double Glass</x:v>
      </x:c>
      <x:c r="E17" s="5" t="str">
        <x:v>Renesola</x:v>
      </x:c>
      <x:c r="F17" s="20" t="str">
        <x:v>в наявності на складі</x:v>
      </x:c>
      <x:c r="G17" s="5" t="n">
        <x:v>2754</x:v>
      </x:c>
      <x:c r="H17" s="5" t="str">
        <x:v>12/30</x:v>
      </x:c>
      <x:c r="I17" s="22" t="str">
        <x:f>IFERROR(HYPERLINK("https://drive.google.com/file/d/10HzaGGEy3IZwACe_eJNMTQx8j8cRxNW4/view?usp=sharing","Datasheet"),"Datasheet")</x:f>
        <x:v>Datasheet</x:v>
      </x:c>
      <x:c r="J17" s="18" t="n">
        <x:v>165.888</x:v>
      </x:c>
    </x:row>
    <x:row r="18" ht="43.5" customHeight="1">
      <x:c r="A18" s="9" t="n">
        <x:v>7</x:v>
      </x:c>
      <x:c r="B18" s="19" t="str">
        <x:v>GCL-NT12R/66GDF-620W</x:v>
      </x:c>
      <x:c r="C18" s="9" t="n">
        <x:v>620</x:v>
      </x:c>
      <x:c r="D18" s="9" t="str">
        <x:v>Bifacial, Double Glass</x:v>
      </x:c>
      <x:c r="E18" s="9" t="str">
        <x:v>GCL</x:v>
      </x:c>
      <x:c r="F18" s="21" t="str">
        <x:v>в наявності на складі</x:v>
      </x:c>
      <x:c r="G18" s="9" t="n">
        <x:v>11084</x:v>
      </x:c>
      <x:c r="H18" s="9" t="str">
        <x:v>12/30</x:v>
      </x:c>
      <x:c r="I18" s="23" t="str">
        <x:f>IFERROR(HYPERLINK("https://drive.google.com/file/d/1G16tmf1Wm-SLhPN6Ez0WGVjxNvYd4yxj/view?usp=sharing","Datasheet"),"Datasheet")</x:f>
        <x:v>Datasheet</x:v>
      </x:c>
      <x:c r="J18" s="18" t="n">
        <x:v>150.33599999999998</x:v>
      </x:c>
    </x:row>
    <x:row r="19" ht="43.5" customHeight="1">
      <x:c r="A19" s="5" t="n">
        <x:v>8</x:v>
      </x:c>
      <x:c r="B19" s="15" t="str">
        <x:v>GCL-NT12R/66GDF-625W</x:v>
      </x:c>
      <x:c r="C19" s="5" t="n">
        <x:v>625</x:v>
      </x:c>
      <x:c r="D19" s="5" t="str">
        <x:v>Bifacial, Double Glass</x:v>
      </x:c>
      <x:c r="E19" s="5" t="str">
        <x:v>GCL</x:v>
      </x:c>
      <x:c r="F19" s="20" t="str">
        <x:v>в наявності на складі</x:v>
      </x:c>
      <x:c r="G19" s="5" t="n">
        <x:v>1368</x:v>
      </x:c>
      <x:c r="H19" s="5" t="str">
        <x:v>12/30</x:v>
      </x:c>
      <x:c r="I19" s="5"/>
      <x:c r="J19" s="18" t="n">
        <x:v>150.33599999999998</x:v>
      </x:c>
    </x:row>
    <x:row r="20" ht="43.5" customHeight="1">
      <x:c r="A20" s="9" t="n">
        <x:v>9</x:v>
      </x:c>
      <x:c r="B20" s="19" t="str">
        <x:v>GCL-NT12/66GDF-710W</x:v>
      </x:c>
      <x:c r="C20" s="9" t="n">
        <x:v>710</x:v>
      </x:c>
      <x:c r="D20" s="9" t="str">
        <x:v>Bifacial, Double Glass</x:v>
      </x:c>
      <x:c r="E20" s="9" t="str">
        <x:v>GCL</x:v>
      </x:c>
      <x:c r="F20" s="21" t="str">
        <x:v>в наявності на складі</x:v>
      </x:c>
      <x:c r="G20" s="9" t="n">
        <x:v>9415</x:v>
      </x:c>
      <x:c r="H20" s="9" t="str">
        <x:v>12/30</x:v>
      </x:c>
      <x:c r="I20" s="23" t="str">
        <x:f>IFERROR(HYPERLINK("https://drive.google.com/file/d/191Pq6vz3ZZPiTyPSqk6yurf4My9b4Cca/view?usp=sharing","Datasheet"),"Datasheet")</x:f>
        <x:v>Datasheet</x:v>
      </x:c>
      <x:c r="J20" s="18" t="n">
        <x:v>150.33599999999998</x:v>
      </x:c>
    </x:row>
    <x:row r="21" ht="43.5" customHeight="1">
      <x:c r="A21" s="5" t="n">
        <x:v>10</x:v>
      </x:c>
      <x:c r="B21" s="15" t="str">
        <x:v>GCL-NT12/66GDF-715W</x:v>
      </x:c>
      <x:c r="C21" s="5" t="n">
        <x:v>715</x:v>
      </x:c>
      <x:c r="D21" s="5" t="str">
        <x:v>Bifacial, Double Glass</x:v>
      </x:c>
      <x:c r="E21" s="5" t="str">
        <x:v>GCL</x:v>
      </x:c>
      <x:c r="F21" s="20" t="str">
        <x:v>в наявності на складі</x:v>
      </x:c>
      <x:c r="G21" s="5" t="n">
        <x:v>3597</x:v>
      </x:c>
      <x:c r="H21" s="5" t="str">
        <x:v>12/30</x:v>
      </x:c>
      <x:c r="I21" s="5"/>
      <x:c r="J21" s="18" t="n">
        <x:v>150.33599999999998</x:v>
      </x:c>
    </x:row>
    <x:row r="22" ht="43.5" customHeight="1">
      <x:c r="A22" s="9" t="n">
        <x:v>11</x:v>
      </x:c>
      <x:c r="B22" s="19" t="str">
        <x:v>GCL-NT12/66GDF-720W</x:v>
      </x:c>
      <x:c r="C22" s="9" t="n">
        <x:v>720</x:v>
      </x:c>
      <x:c r="D22" s="9" t="str">
        <x:v>Bifacial, Double Glass</x:v>
      </x:c>
      <x:c r="E22" s="9" t="str">
        <x:v>GCL</x:v>
      </x:c>
      <x:c r="F22" s="21" t="str">
        <x:v>в наявності на складі</x:v>
      </x:c>
      <x:c r="G22" s="9" t="n">
        <x:v>663</x:v>
      </x:c>
      <x:c r="H22" s="9" t="str">
        <x:v>12/30</x:v>
      </x:c>
      <x:c r="I22" s="9"/>
      <x:c r="J22" s="18" t="n">
        <x:v>150.33599999999998</x:v>
      </x:c>
    </x:row>
    <x:row r="23" ht="43.5" customHeight="1">
      <x:c r="A23" s="5"/>
      <x:c r="B23" s="5"/>
      <x:c r="C23" s="5"/>
      <x:c r="D23" s="5"/>
      <x:c r="E23" s="5"/>
      <x:c r="F23" s="20"/>
      <x:c r="G23" s="5"/>
      <x:c r="H23" s="5"/>
      <x:c r="I23" s="5"/>
      <x:c r="J23" s="5"/>
    </x:row>
    <x:row r="24" ht="43.5" customHeight="1">
      <x:c r="A24" s="5"/>
      <x:c r="B24" s="5"/>
      <x:c r="C24" s="5"/>
      <x:c r="D24" s="5"/>
      <x:c r="E24" s="5"/>
      <x:c r="F24" s="20"/>
      <x:c r="G24" s="5"/>
      <x:c r="H24" s="5"/>
      <x:c r="I24" s="5"/>
      <x:c r="J24" s="5"/>
    </x:row>
    <x:row r="25" ht="43.5" customHeight="1">
      <x:c r="A25" s="5"/>
      <x:c r="B25" s="5"/>
      <x:c r="C25" s="5"/>
      <x:c r="D25" s="5"/>
      <x:c r="E25" s="5"/>
      <x:c r="F25" s="20"/>
      <x:c r="G25" s="5"/>
      <x:c r="H25" s="5"/>
      <x:c r="I25" s="5"/>
      <x:c r="J25" s="5"/>
    </x:row>
    <x:row r="26" ht="43.5" customHeight="1">
      <x:c r="A26" s="5"/>
      <x:c r="B26" s="5"/>
      <x:c r="C26" s="5"/>
      <x:c r="D26" s="5"/>
      <x:c r="E26" s="5"/>
      <x:c r="F26" s="20"/>
      <x:c r="G26" s="5" t="str">
        <x:v>Залишок більше 0/ в наявності на складі</x:v>
      </x:c>
      <x:c r="H26" s="5"/>
      <x:c r="I26" s="5"/>
      <x:c r="J26" s="5"/>
    </x:row>
    <x:row r="27" ht="43.5" customHeight="1">
      <x:c r="A27" s="5"/>
      <x:c r="B27" s="5"/>
      <x:c r="C27" s="5"/>
      <x:c r="D27" s="5"/>
      <x:c r="E27" s="5"/>
      <x:c r="F27" s="20"/>
      <x:c r="G27" s="5" t="str">
        <x:v>Очікувана дата приходу/в дорозі</x:v>
      </x:c>
      <x:c r="H27" s="5"/>
      <x:c r="I27" s="5"/>
      <x:c r="J27" s="5"/>
    </x:row>
  </x:sheetData>
  <x:mergeCells>
    <x:mergeCell ref="A1:J1"/>
    <x:mergeCell ref="I18:I19"/>
    <x:mergeCell ref="I20:I22"/>
    <x:mergeCell ref="G26:J26"/>
    <x:mergeCell ref="G27:J27"/>
  </x:mergeCells>
  <x:conditionalFormatting sqref="F3:F27">
    <x:cfRule type="containsText" dxfId="0" priority="1" operator="containsText" text="в наявності"/>
    <x:cfRule type="containsText" dxfId="1" priority="2" operator="containsText" text="під замовлення"/>
    <x:cfRule type="containsText" dxfId="2" priority="3" operator="containsText" text="очікується"/>
  </x:conditionalFormatting>
  <x:pageMargins left="0.7" right="0.7" top="0.75" bottom="0.75" header="0.3" footer="0.3"/>
  <x:drawing xmlns:r="http://schemas.openxmlformats.org/officeDocument/2006/relationships" r:id="R3eed064d9c2148df"/>
</x:worksheet>
</file>

<file path=xl/worksheets/sheet3.xml><?xml version="1.0" encoding="utf-8"?>
<x:worksheet xmlns:x="http://schemas.openxmlformats.org/spreadsheetml/2006/main">
  <x:sheetPr>
    <x:tabColor rgb="FF1264A3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.7799999713897705" hidden="0" customWidth="1"/>
    <x:col min="2" max="2" width="12.670000076293945" hidden="0" customWidth="1"/>
    <x:col min="3" max="3" width="21.110000610351562" hidden="0" customWidth="1"/>
    <x:col min="4" max="4" width="31.110000610351562" hidden="0" customWidth="1"/>
    <x:col min="5" max="5" width="12.779999732971191" hidden="0" customWidth="1"/>
    <x:col min="6" max="6" width="11.670000076293945" hidden="0" customWidth="1"/>
    <x:col min="7" max="7" width="9.779999732971191" hidden="0" customWidth="1"/>
    <x:col min="8" max="8" width="8.890000343322754" hidden="0" customWidth="1"/>
    <x:col min="9" max="9" width="13.329999923706055" hidden="0" customWidth="1"/>
    <x:col min="10" max="10" width="8.670000076293945" hidden="0" customWidth="1"/>
    <x:col min="11" max="11" width="9.109999656677246" hidden="0" customWidth="1"/>
    <x:col min="12" max="12" width="13.890000343322754" hidden="0" customWidth="1"/>
  </x:cols>
  <x:sheetData>
    <x:row r="1" ht="84" customHeight="1">
      <x:c r="A1" s="5"/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63" customHeight="1">
      <x:c r="A2" s="14" t="str">
        <x:v>№</x:v>
      </x:c>
      <x:c r="B2" s="14" t="str">
        <x:v>Фото </x:v>
      </x:c>
      <x:c r="C2" s="14" t="str">
        <x:v>Модель</x:v>
      </x:c>
      <x:c r="D2" s="14" t="str">
        <x:v>Опис</x:v>
      </x:c>
      <x:c r="E2" s="14" t="str">
        <x:v>Вид обладнання</x:v>
      </x:c>
      <x:c r="F2" s="14" t="str">
        <x:v>Підключення</x:v>
      </x:c>
      <x:c r="G2" s="14" t="str">
        <x:v>Тип </x:v>
      </x:c>
      <x:c r="H2" s="14" t="str">
        <x:v>Виробник</x:v>
      </x:c>
      <x:c r="I2" s="14" t="str">
        <x:v>Статус</x:v>
      </x:c>
      <x:c r="J2" s="14" t="str">
        <x:v>Гар-я, міс</x:v>
      </x:c>
      <x:c r="K2" s="14" t="str">
        <x:v>Datasheet на модель</x:v>
      </x:c>
      <x:c r="L2" s="14" t="str">
        <x:v>РРЦ, $ / од.</x:v>
      </x:c>
    </x:row>
    <x:row r="3" ht="25.5" customHeight="1">
      <x:c r="A3" s="27" t="str">
        <x:v>  Однофазні гібридні інвертори — Residential</x:v>
      </x:c>
      <x:c r="B3" s="27"/>
      <x:c r="C3" s="27"/>
      <x:c r="D3" s="27"/>
      <x:c r="E3" s="27"/>
      <x:c r="F3" s="27"/>
      <x:c r="G3" s="27"/>
      <x:c r="H3" s="27"/>
      <x:c r="I3" s="28"/>
      <x:c r="J3" s="27"/>
      <x:c r="K3" s="27"/>
      <x:c r="L3" s="27"/>
    </x:row>
    <x:row r="4" ht="43.5" customHeight="1">
      <x:c r="A4" s="9" t="n">
        <x:v>1</x:v>
      </x:c>
      <x:c r="B4" s="5"/>
      <x:c r="C4" s="19" t="str">
        <x:v>H1-5.0-G2-WL</x:v>
      </x:c>
      <x:c r="D4" s="9" t="str">
        <x:v>5кВт 1ф гібрид, 2MPPT, WLan+CT</x:v>
      </x:c>
      <x:c r="E4" s="9" t="str">
        <x:v>інвертор</x:v>
      </x:c>
      <x:c r="F4" s="9" t="str">
        <x:v>1-фазне</x:v>
      </x:c>
      <x:c r="G4" s="9" t="str">
        <x:v>гібридний</x:v>
      </x:c>
      <x:c r="H4" s="9" t="str">
        <x:v>FOX ESS</x:v>
      </x:c>
      <x:c r="I4" s="21" t="str">
        <x:v>в наявності</x:v>
      </x:c>
      <x:c r="J4" s="9" t="n">
        <x:v>60</x:v>
      </x:c>
      <x:c r="K4" s="23" t="str">
        <x:f>IFERROR(HYPERLINK("https://drive.google.com/file/d/1Q-EdHRb2QRWKSsK0klbvRaqwptBQPYQJ/view?usp=sharing","Datasheet"),"Datasheet")</x:f>
        <x:v>Datasheet</x:v>
      </x:c>
      <x:c r="L4" s="18" t="n">
        <x:v>947.7</x:v>
      </x:c>
    </x:row>
    <x:row r="5" ht="43.5" customHeight="1">
      <x:c r="A5" s="5" t="n">
        <x:v>2</x:v>
      </x:c>
      <x:c r="B5" s="5"/>
      <x:c r="C5" s="15" t="str">
        <x:v>H1-6.0-G2-WL</x:v>
      </x:c>
      <x:c r="D5" s="5" t="str">
        <x:v>6кВт 1ф гібрид, 2MPPT, Wlan+CT</x:v>
      </x:c>
      <x:c r="E5" s="5" t="str">
        <x:v>інвертор</x:v>
      </x:c>
      <x:c r="F5" s="5" t="str">
        <x:v>1-фазне</x:v>
      </x:c>
      <x:c r="G5" s="5" t="str">
        <x:v>гібридний</x:v>
      </x:c>
      <x:c r="H5" s="5" t="str">
        <x:v>FOX ESS</x:v>
      </x:c>
      <x:c r="I5" s="20" t="str">
        <x:v>очікується</x:v>
      </x:c>
      <x:c r="J5" s="5" t="n">
        <x:v>60</x:v>
      </x:c>
      <x:c r="K5" s="5"/>
      <x:c r="L5" s="18" t="n">
        <x:v>985.5</x:v>
      </x:c>
    </x:row>
    <x:row r="6" ht="43.5" customHeight="1">
      <x:c r="A6" s="9" t="n">
        <x:v>3</x:v>
      </x:c>
      <x:c r="B6" s="5"/>
      <x:c r="C6" s="19" t="str">
        <x:v>KH8</x:v>
      </x:c>
      <x:c r="D6" s="9" t="str">
        <x:v>8кВт 1ф гібрид, 3MPPT, WIFI+CT</x:v>
      </x:c>
      <x:c r="E6" s="9" t="str">
        <x:v>інвертор</x:v>
      </x:c>
      <x:c r="F6" s="9" t="str">
        <x:v>1-фазне</x:v>
      </x:c>
      <x:c r="G6" s="9" t="str">
        <x:v>гібридний</x:v>
      </x:c>
      <x:c r="H6" s="9" t="str">
        <x:v>FOX ESS</x:v>
      </x:c>
      <x:c r="I6" s="21" t="str">
        <x:v>в наявності</x:v>
      </x:c>
      <x:c r="J6" s="9" t="n">
        <x:v>60</x:v>
      </x:c>
      <x:c r="K6" s="23" t="str">
        <x:f>IFERROR(HYPERLINK("https://drive.google.com/file/d/1mJSRTlcUU6nPxuXJdb-jT7nPpqhknQ6w/view?usp=sharing","Datasheet"),"Datasheet")</x:f>
        <x:v>Datasheet</x:v>
      </x:c>
      <x:c r="L6" s="18" t="n">
        <x:v>1552.5</x:v>
      </x:c>
    </x:row>
    <x:row r="7" ht="43.5" customHeight="1">
      <x:c r="A7" s="5" t="n">
        <x:v>4</x:v>
      </x:c>
      <x:c r="B7" s="5"/>
      <x:c r="C7" s="15" t="str">
        <x:v>KH10</x:v>
      </x:c>
      <x:c r="D7" s="5" t="str">
        <x:v>10кВт 1ф гібрид, 4MPPT, WIFI+CT </x:v>
      </x:c>
      <x:c r="E7" s="5" t="str">
        <x:v>інвертор</x:v>
      </x:c>
      <x:c r="F7" s="5" t="str">
        <x:v>1-фазне</x:v>
      </x:c>
      <x:c r="G7" s="5" t="str">
        <x:v>гібридний</x:v>
      </x:c>
      <x:c r="H7" s="5" t="str">
        <x:v>FOX ESS</x:v>
      </x:c>
      <x:c r="I7" s="20" t="str">
        <x:v>очікується</x:v>
      </x:c>
      <x:c r="J7" s="5" t="n">
        <x:v>60</x:v>
      </x:c>
      <x:c r="K7" s="5"/>
      <x:c r="L7" s="18" t="n">
        <x:v>1782</x:v>
      </x:c>
    </x:row>
    <x:row r="8" ht="25.5" customHeight="1">
      <x:c r="A8" s="27" t="str">
        <x:v>  All-in-One 1ф — Residential (P100)</x:v>
      </x:c>
      <x:c r="B8" s="27"/>
      <x:c r="C8" s="27"/>
      <x:c r="D8" s="27"/>
      <x:c r="E8" s="27"/>
      <x:c r="F8" s="27"/>
      <x:c r="G8" s="27"/>
      <x:c r="H8" s="27"/>
      <x:c r="I8" s="28"/>
      <x:c r="J8" s="27"/>
      <x:c r="K8" s="27"/>
      <x:c r="L8" s="27"/>
    </x:row>
    <x:row r="9" ht="43.5" customHeight="1">
      <x:c r="A9" s="5" t="n">
        <x:v>5</x:v>
      </x:c>
      <x:c r="B9" s="5"/>
      <x:c r="C9" s="15" t="str">
        <x:v>P100-6-H</x:v>
      </x:c>
      <x:c r="D9" s="5" t="str">
        <x:v>6кВт 1ф All-in-One, 3MPPT, WIFI + 10кВт·г батарея</x:v>
      </x:c>
      <x:c r="E9" s="5" t="str">
        <x:v>резервне живлення</x:v>
      </x:c>
      <x:c r="F9" s="5" t="str">
        <x:v>1-фазне</x:v>
      </x:c>
      <x:c r="G9" s="5" t="str">
        <x:v>гібридний</x:v>
      </x:c>
      <x:c r="H9" s="5" t="str">
        <x:v>FOX ESS</x:v>
      </x:c>
      <x:c r="I9" s="20" t="str">
        <x:v>очікується</x:v>
      </x:c>
      <x:c r="J9" s="5" t="n">
        <x:v>60</x:v>
      </x:c>
      <x:c r="K9" s="22" t="str">
        <x:f>IFERROR(HYPERLINK("https://drive.google.com/file/d/17uyS_bJce3KsISp0ylO4flo6NiqBLePa/view?usp=sharing","Datasheet"),"Datasheet")</x:f>
        <x:v>Datasheet</x:v>
      </x:c>
      <x:c r="L9" s="18" t="n">
        <x:v>3226.5</x:v>
      </x:c>
    </x:row>
    <x:row r="10" ht="43.5" customHeight="1">
      <x:c r="A10" s="9" t="n">
        <x:v>6</x:v>
      </x:c>
      <x:c r="B10" s="5"/>
      <x:c r="C10" s="19" t="str">
        <x:v>P100-8-H</x:v>
      </x:c>
      <x:c r="D10" s="9" t="str">
        <x:v>8кВт 1ф All-in-One, 3MPPT, WIFI + 10кВт·г батарея</x:v>
      </x:c>
      <x:c r="E10" s="9" t="str">
        <x:v>резервне живлення</x:v>
      </x:c>
      <x:c r="F10" s="9" t="str">
        <x:v>1-фазне</x:v>
      </x:c>
      <x:c r="G10" s="9" t="str">
        <x:v>гібридний</x:v>
      </x:c>
      <x:c r="H10" s="9" t="str">
        <x:v>FOX ESS</x:v>
      </x:c>
      <x:c r="I10" s="21" t="str">
        <x:v>очікується</x:v>
      </x:c>
      <x:c r="J10" s="9" t="n">
        <x:v>60</x:v>
      </x:c>
      <x:c r="K10" s="9"/>
      <x:c r="L10" s="18" t="n">
        <x:v>3645</x:v>
      </x:c>
    </x:row>
    <x:row r="11" ht="43.5" customHeight="1">
      <x:c r="A11" s="5" t="n">
        <x:v>7</x:v>
      </x:c>
      <x:c r="B11" s="5"/>
      <x:c r="C11" s="15" t="str">
        <x:v>P100-10-H</x:v>
      </x:c>
      <x:c r="D11" s="5" t="str">
        <x:v>10кВт 1ф All-in-One, 3MPPT, WIFI + 10кВт·г батарея</x:v>
      </x:c>
      <x:c r="E11" s="5" t="str">
        <x:v>резервне живлення</x:v>
      </x:c>
      <x:c r="F11" s="5" t="str">
        <x:v>1-фазне</x:v>
      </x:c>
      <x:c r="G11" s="5" t="str">
        <x:v>гібридний</x:v>
      </x:c>
      <x:c r="H11" s="5" t="str">
        <x:v>FOX ESS</x:v>
      </x:c>
      <x:c r="I11" s="20" t="str">
        <x:v>очікується</x:v>
      </x:c>
      <x:c r="J11" s="5" t="n">
        <x:v>60</x:v>
      </x:c>
      <x:c r="K11" s="5"/>
      <x:c r="L11" s="18" t="n">
        <x:v>3969</x:v>
      </x:c>
    </x:row>
    <x:row r="12" ht="25.5" customHeight="1">
      <x:c r="A12" s="27" t="str">
        <x:v>  Трифазні гібридні інвертори — Residential</x:v>
      </x:c>
      <x:c r="B12" s="27"/>
      <x:c r="C12" s="27"/>
      <x:c r="D12" s="27"/>
      <x:c r="E12" s="27"/>
      <x:c r="F12" s="27"/>
      <x:c r="G12" s="27"/>
      <x:c r="H12" s="27"/>
      <x:c r="I12" s="28"/>
      <x:c r="J12" s="27"/>
      <x:c r="K12" s="27"/>
      <x:c r="L12" s="27"/>
    </x:row>
    <x:row r="13" ht="43.5" customHeight="1">
      <x:c r="A13" s="5" t="n">
        <x:v>8</x:v>
      </x:c>
      <x:c r="B13" s="5"/>
      <x:c r="C13" s="15" t="str">
        <x:v>P3-5.0-SH</x:v>
      </x:c>
      <x:c r="D13" s="5" t="str">
        <x:v>5кВт 3ф гібрид, 3MPPT, WIFI+Meter</x:v>
      </x:c>
      <x:c r="E13" s="5" t="str">
        <x:v>інвертор</x:v>
      </x:c>
      <x:c r="F13" s="5" t="str">
        <x:v>3-фазне</x:v>
      </x:c>
      <x:c r="G13" s="5" t="str">
        <x:v>гібридний</x:v>
      </x:c>
      <x:c r="H13" s="5" t="str">
        <x:v>FOX ESS</x:v>
      </x:c>
      <x:c r="I13" s="20" t="str">
        <x:v>в наявності</x:v>
      </x:c>
      <x:c r="J13" s="5" t="n">
        <x:v>60</x:v>
      </x:c>
      <x:c r="K13" s="22" t="str">
        <x:f>IFERROR(HYPERLINK("https://drive.google.com/file/d/1ci3UlP10k8qWOZ25LNInlcx9qvHozxD6/view?usp=sharing","Datasheet"),"Datasheet")</x:f>
        <x:v>Datasheet</x:v>
      </x:c>
      <x:c r="L13" s="18" t="n">
        <x:v>2374.92</x:v>
      </x:c>
    </x:row>
    <x:row r="14" ht="43.5" customHeight="1">
      <x:c r="A14" s="9" t="n">
        <x:v>9</x:v>
      </x:c>
      <x:c r="B14" s="5"/>
      <x:c r="C14" s="19" t="str">
        <x:v>P3-6.0-SH</x:v>
      </x:c>
      <x:c r="D14" s="9" t="str">
        <x:v>6кВт 3ф гібрид, 3MPPT, WIFI+Meter</x:v>
      </x:c>
      <x:c r="E14" s="9" t="str">
        <x:v>інвертор</x:v>
      </x:c>
      <x:c r="F14" s="9" t="str">
        <x:v>3-фазне</x:v>
      </x:c>
      <x:c r="G14" s="9" t="str">
        <x:v>гібридний</x:v>
      </x:c>
      <x:c r="H14" s="9" t="str">
        <x:v>FOX ESS</x:v>
      </x:c>
      <x:c r="I14" s="21" t="str">
        <x:v>в наявності</x:v>
      </x:c>
      <x:c r="J14" s="9" t="n">
        <x:v>60</x:v>
      </x:c>
      <x:c r="K14" s="9"/>
      <x:c r="L14" s="18" t="n">
        <x:v>2438.1</x:v>
      </x:c>
    </x:row>
    <x:row r="15" ht="43.5" customHeight="1">
      <x:c r="A15" s="5" t="n">
        <x:v>10</x:v>
      </x:c>
      <x:c r="B15" s="5"/>
      <x:c r="C15" s="15" t="str">
        <x:v>P3-8.0-SH</x:v>
      </x:c>
      <x:c r="D15" s="5" t="str">
        <x:v>8кВт 3ф гібрид, 3MPPT, WIFI+Meter</x:v>
      </x:c>
      <x:c r="E15" s="5" t="str">
        <x:v>інвертор</x:v>
      </x:c>
      <x:c r="F15" s="5" t="str">
        <x:v>3-фазне</x:v>
      </x:c>
      <x:c r="G15" s="5" t="str">
        <x:v>гібридний</x:v>
      </x:c>
      <x:c r="H15" s="5" t="str">
        <x:v>FOX ESS</x:v>
      </x:c>
      <x:c r="I15" s="20" t="str">
        <x:v>в наявності</x:v>
      </x:c>
      <x:c r="J15" s="5" t="n">
        <x:v>60</x:v>
      </x:c>
      <x:c r="K15" s="5"/>
      <x:c r="L15" s="18" t="n">
        <x:v>2499.66</x:v>
      </x:c>
    </x:row>
    <x:row r="16" ht="43.5" customHeight="1">
      <x:c r="A16" s="9" t="n">
        <x:v>11</x:v>
      </x:c>
      <x:c r="B16" s="5"/>
      <x:c r="C16" s="19" t="str">
        <x:v>P3-10.0-SH</x:v>
      </x:c>
      <x:c r="D16" s="9" t="str">
        <x:v>10кВт 3ф гібрид, 3MPPT, WIFI+Meter</x:v>
      </x:c>
      <x:c r="E16" s="9" t="str">
        <x:v>інвертор</x:v>
      </x:c>
      <x:c r="F16" s="9" t="str">
        <x:v>3-фазне</x:v>
      </x:c>
      <x:c r="G16" s="9" t="str">
        <x:v>гібридний</x:v>
      </x:c>
      <x:c r="H16" s="9" t="str">
        <x:v>FOX ESS</x:v>
      </x:c>
      <x:c r="I16" s="21" t="str">
        <x:v>в наявності</x:v>
      </x:c>
      <x:c r="J16" s="9" t="n">
        <x:v>60</x:v>
      </x:c>
      <x:c r="K16" s="9"/>
      <x:c r="L16" s="18" t="n">
        <x:v>2562.84</x:v>
      </x:c>
    </x:row>
    <x:row r="17" ht="43.5" customHeight="1">
      <x:c r="A17" s="5" t="n">
        <x:v>12</x:v>
      </x:c>
      <x:c r="B17" s="5"/>
      <x:c r="C17" s="15" t="str">
        <x:v>P3-12.0-SH</x:v>
      </x:c>
      <x:c r="D17" s="5" t="str">
        <x:v>12кВт 3ф гібрид, 3MPPT, WIFI+Meter</x:v>
      </x:c>
      <x:c r="E17" s="5" t="str">
        <x:v>інвертор</x:v>
      </x:c>
      <x:c r="F17" s="5" t="str">
        <x:v>3-фазне</x:v>
      </x:c>
      <x:c r="G17" s="5" t="str">
        <x:v>гібридний</x:v>
      </x:c>
      <x:c r="H17" s="5" t="str">
        <x:v>FOX ESS</x:v>
      </x:c>
      <x:c r="I17" s="20" t="str">
        <x:v>в наявності</x:v>
      </x:c>
      <x:c r="J17" s="5" t="n">
        <x:v>60</x:v>
      </x:c>
      <x:c r="K17" s="5"/>
      <x:c r="L17" s="18" t="n">
        <x:v>2592</x:v>
      </x:c>
    </x:row>
    <x:row r="18" ht="43.5" customHeight="1">
      <x:c r="A18" s="9" t="n">
        <x:v>13</x:v>
      </x:c>
      <x:c r="B18" s="5"/>
      <x:c r="C18" s="19" t="str">
        <x:v>P3-15.0-SH</x:v>
      </x:c>
      <x:c r="D18" s="9" t="str">
        <x:v>15кВт 3ф гібрид, 3MPPT, WIFI+Meter</x:v>
      </x:c>
      <x:c r="E18" s="9" t="str">
        <x:v>інвертор</x:v>
      </x:c>
      <x:c r="F18" s="9" t="str">
        <x:v>3-фазне</x:v>
      </x:c>
      <x:c r="G18" s="9" t="str">
        <x:v>гібридний</x:v>
      </x:c>
      <x:c r="H18" s="9" t="str">
        <x:v>FOX ESS</x:v>
      </x:c>
      <x:c r="I18" s="21" t="str">
        <x:v>очікується</x:v>
      </x:c>
      <x:c r="J18" s="9" t="n">
        <x:v>60</x:v>
      </x:c>
      <x:c r="K18" s="9"/>
      <x:c r="L18" s="18" t="n">
        <x:v>2835</x:v>
      </x:c>
    </x:row>
    <x:row r="19" ht="43.5" customHeight="1">
      <x:c r="A19" s="5" t="n">
        <x:v>14</x:v>
      </x:c>
      <x:c r="B19" s="5"/>
      <x:c r="C19" s="15" t="str">
        <x:v>P3-Pro-20.0</x:v>
      </x:c>
      <x:c r="D19" s="5" t="str">
        <x:v>20кВт 3ф гібрид, 3MPPT, WIFI+Meter</x:v>
      </x:c>
      <x:c r="E19" s="5" t="str">
        <x:v>інвертор</x:v>
      </x:c>
      <x:c r="F19" s="5" t="str">
        <x:v>3-фазне</x:v>
      </x:c>
      <x:c r="G19" s="5" t="str">
        <x:v>гібридний</x:v>
      </x:c>
      <x:c r="H19" s="5" t="str">
        <x:v>FOX ESS</x:v>
      </x:c>
      <x:c r="I19" s="20" t="str">
        <x:v>очікується</x:v>
      </x:c>
      <x:c r="J19" s="5" t="n">
        <x:v>60</x:v>
      </x:c>
      <x:c r="K19" s="22" t="str">
        <x:f>IFERROR(HYPERLINK("https://drive.google.com/file/d/1XLTway0TUxdNLDwXYNXxlODE_o84_LPG/view?usp=sharing","Datasheet"),"Datasheet")</x:f>
        <x:v>Datasheet</x:v>
      </x:c>
      <x:c r="L19" s="18" t="n">
        <x:v>3064.5</x:v>
      </x:c>
    </x:row>
    <x:row r="20" ht="43.5" customHeight="1">
      <x:c r="A20" s="9" t="n">
        <x:v>15</x:v>
      </x:c>
      <x:c r="B20" s="5"/>
      <x:c r="C20" s="19" t="str">
        <x:v>P3-Pro-30.0</x:v>
      </x:c>
      <x:c r="D20" s="9" t="str">
        <x:v>30кВт 3ф гібрид, 3MPPT, WIFI+Meter</x:v>
      </x:c>
      <x:c r="E20" s="9" t="str">
        <x:v>інвертор</x:v>
      </x:c>
      <x:c r="F20" s="9" t="str">
        <x:v>3-фазне</x:v>
      </x:c>
      <x:c r="G20" s="9" t="str">
        <x:v>гібридний</x:v>
      </x:c>
      <x:c r="H20" s="9" t="str">
        <x:v>FOX ESS</x:v>
      </x:c>
      <x:c r="I20" s="21" t="str">
        <x:v>очікується</x:v>
      </x:c>
      <x:c r="J20" s="9" t="n">
        <x:v>60</x:v>
      </x:c>
      <x:c r="K20" s="9"/>
      <x:c r="L20" s="18" t="n">
        <x:v>3645</x:v>
      </x:c>
    </x:row>
    <x:row r="21" ht="25.5" customHeight="1">
      <x:c r="A21" s="27" t="str">
        <x:v>  Трифазні гібридні інвертори — C&amp;I</x:v>
      </x:c>
      <x:c r="B21" s="27"/>
      <x:c r="C21" s="27"/>
      <x:c r="D21" s="27"/>
      <x:c r="E21" s="27"/>
      <x:c r="F21" s="27"/>
      <x:c r="G21" s="27"/>
      <x:c r="H21" s="27"/>
      <x:c r="I21" s="28"/>
      <x:c r="J21" s="27"/>
      <x:c r="K21" s="27"/>
      <x:c r="L21" s="27"/>
    </x:row>
    <x:row r="22" ht="43.5" customHeight="1">
      <x:c r="A22" s="9" t="n">
        <x:v>16</x:v>
      </x:c>
      <x:c r="B22" s="5"/>
      <x:c r="C22" s="19" t="str">
        <x:v>P3-50-Plus</x:v>
      </x:c>
      <x:c r="D22" s="9" t="str">
        <x:v>50кВт 3ф гібрид C&amp;I, 4MPPT, Wlan+Meter</x:v>
      </x:c>
      <x:c r="E22" s="9" t="str">
        <x:v>інвертор</x:v>
      </x:c>
      <x:c r="F22" s="9" t="str">
        <x:v>3-фазне</x:v>
      </x:c>
      <x:c r="G22" s="9" t="str">
        <x:v>гібридний</x:v>
      </x:c>
      <x:c r="H22" s="9" t="str">
        <x:v>FOX ESS</x:v>
      </x:c>
      <x:c r="I22" s="21" t="str">
        <x:v>очікується</x:v>
      </x:c>
      <x:c r="J22" s="9" t="n">
        <x:v>60</x:v>
      </x:c>
      <x:c r="K22" s="23" t="str">
        <x:f>IFERROR(HYPERLINK("https://drive.google.com/file/d/1kAi2XF6izL_yd0uUKFICoUd4oZbKT5n2/view?usp=sharing","Datasheet"),"Datasheet")</x:f>
        <x:v>Datasheet</x:v>
      </x:c>
      <x:c r="L22" s="18" t="n">
        <x:v>6075</x:v>
      </x:c>
    </x:row>
    <x:row r="23" ht="43.5" customHeight="1">
      <x:c r="A23" s="5" t="n">
        <x:v>17</x:v>
      </x:c>
      <x:c r="B23" s="5"/>
      <x:c r="C23" s="15" t="str">
        <x:v>P3-60-Plus</x:v>
      </x:c>
      <x:c r="D23" s="5" t="str">
        <x:v>60кВт 3ф гібрид C&amp;I, 4MPPT, Wlan+Meter</x:v>
      </x:c>
      <x:c r="E23" s="5" t="str">
        <x:v>інвертор</x:v>
      </x:c>
      <x:c r="F23" s="5" t="str">
        <x:v>3-фазне</x:v>
      </x:c>
      <x:c r="G23" s="5" t="str">
        <x:v>гібридний</x:v>
      </x:c>
      <x:c r="H23" s="5" t="str">
        <x:v>FOX ESS</x:v>
      </x:c>
      <x:c r="I23" s="20" t="str">
        <x:v>під замовлення</x:v>
      </x:c>
      <x:c r="J23" s="5" t="n">
        <x:v>60</x:v>
      </x:c>
      <x:c r="K23" s="5"/>
      <x:c r="L23" s="18" t="n">
        <x:v>6640.38</x:v>
      </x:c>
    </x:row>
    <x:row r="24" ht="43.5" customHeight="1">
      <x:c r="A24" s="9" t="n">
        <x:v>18</x:v>
      </x:c>
      <x:c r="B24" s="5"/>
      <x:c r="C24" s="19" t="str">
        <x:v>P3-75-Plus</x:v>
      </x:c>
      <x:c r="D24" s="9" t="str">
        <x:v>75кВт 3ф гібрид C&amp;I, 8MPPT, Wlan+Meter</x:v>
      </x:c>
      <x:c r="E24" s="9" t="str">
        <x:v>інвертор</x:v>
      </x:c>
      <x:c r="F24" s="9" t="str">
        <x:v>3-фазне</x:v>
      </x:c>
      <x:c r="G24" s="9" t="str">
        <x:v>гібридний</x:v>
      </x:c>
      <x:c r="H24" s="9" t="str">
        <x:v>FOX ESS</x:v>
      </x:c>
      <x:c r="I24" s="21" t="str">
        <x:v>під замовлення</x:v>
      </x:c>
      <x:c r="J24" s="9" t="n">
        <x:v>60</x:v>
      </x:c>
      <x:c r="K24" s="9"/>
      <x:c r="L24" s="18" t="n">
        <x:v>7377.48</x:v>
      </x:c>
    </x:row>
    <x:row r="25" ht="43.5" customHeight="1">
      <x:c r="A25" s="5" t="n">
        <x:v>19</x:v>
      </x:c>
      <x:c r="B25" s="5"/>
      <x:c r="C25" s="15" t="str">
        <x:v>P3-80-Plus</x:v>
      </x:c>
      <x:c r="D25" s="5" t="str">
        <x:v>80кВт 3ф гібрид C&amp;I, 8MPPT, Wlan+Meter</x:v>
      </x:c>
      <x:c r="E25" s="5" t="str">
        <x:v>інвертор</x:v>
      </x:c>
      <x:c r="F25" s="5" t="str">
        <x:v>3-фазне</x:v>
      </x:c>
      <x:c r="G25" s="5" t="str">
        <x:v>гібридний</x:v>
      </x:c>
      <x:c r="H25" s="5" t="str">
        <x:v>FOX ESS</x:v>
      </x:c>
      <x:c r="I25" s="20" t="str">
        <x:v>в наявності</x:v>
      </x:c>
      <x:c r="J25" s="5" t="n">
        <x:v>60</x:v>
      </x:c>
      <x:c r="K25" s="5"/>
      <x:c r="L25" s="18" t="n">
        <x:v>8991</x:v>
      </x:c>
    </x:row>
    <x:row r="26" ht="43.5" customHeight="1">
      <x:c r="A26" s="9" t="n">
        <x:v>20</x:v>
      </x:c>
      <x:c r="B26" s="5"/>
      <x:c r="C26" s="19" t="str">
        <x:v>P3-100-Plus</x:v>
      </x:c>
      <x:c r="D26" s="9" t="str">
        <x:v>100кВт 3ф гібрид C&amp;I, 8MPPT, Wlan+Meter</x:v>
      </x:c>
      <x:c r="E26" s="9" t="str">
        <x:v>інвертор</x:v>
      </x:c>
      <x:c r="F26" s="9" t="str">
        <x:v>3-фазне</x:v>
      </x:c>
      <x:c r="G26" s="9" t="str">
        <x:v>гібридний</x:v>
      </x:c>
      <x:c r="H26" s="9" t="str">
        <x:v>FOX ESS</x:v>
      </x:c>
      <x:c r="I26" s="21" t="str">
        <x:v>в наявності</x:v>
      </x:c>
      <x:c r="J26" s="9" t="n">
        <x:v>60</x:v>
      </x:c>
      <x:c r="K26" s="9"/>
      <x:c r="L26" s="18" t="n">
        <x:v>10449</x:v>
      </x:c>
    </x:row>
    <x:row r="27" ht="43.5" customHeight="1">
      <x:c r="A27" s="5" t="n">
        <x:v>21</x:v>
      </x:c>
      <x:c r="B27" s="5"/>
      <x:c r="C27" s="15" t="str">
        <x:v>P3-125-Plus</x:v>
      </x:c>
      <x:c r="D27" s="5" t="str">
        <x:v>125кВт 3ф гібрид C&amp;I, 8MPPT, Wlan+Meter</x:v>
      </x:c>
      <x:c r="E27" s="5" t="str">
        <x:v>інвертор</x:v>
      </x:c>
      <x:c r="F27" s="5" t="str">
        <x:v>3-фазне</x:v>
      </x:c>
      <x:c r="G27" s="5" t="str">
        <x:v>гібридний</x:v>
      </x:c>
      <x:c r="H27" s="5" t="str">
        <x:v>FOX ESS</x:v>
      </x:c>
      <x:c r="I27" s="20" t="str">
        <x:v>в наявності</x:v>
      </x:c>
      <x:c r="J27" s="5" t="n">
        <x:v>60</x:v>
      </x:c>
      <x:c r="K27" s="5"/>
      <x:c r="L27" s="18" t="n">
        <x:v>11583</x:v>
      </x:c>
    </x:row>
    <x:row r="28" ht="25.5" customHeight="1">
      <x:c r="A28" s="27" t="str">
        <x:v>Трифазні мережеві інвертори </x:v>
      </x:c>
      <x:c r="B28" s="27"/>
      <x:c r="C28" s="27"/>
      <x:c r="D28" s="27"/>
      <x:c r="E28" s="27"/>
      <x:c r="F28" s="27"/>
      <x:c r="G28" s="27"/>
      <x:c r="H28" s="27"/>
      <x:c r="I28" s="28"/>
      <x:c r="J28" s="27"/>
      <x:c r="K28" s="27"/>
      <x:c r="L28" s="27"/>
    </x:row>
    <x:row r="29" ht="43.5" customHeight="1">
      <x:c r="A29" s="5" t="n">
        <x:v>22</x:v>
      </x:c>
      <x:c r="B29" s="5"/>
      <x:c r="C29" s="15" t="str">
        <x:v>V30</x:v>
      </x:c>
      <x:c r="D29" s="5" t="str">
        <x:v>30 кВт, 3ф мережевий, 3 MPPT, IP 66, WiFi</x:v>
      </x:c>
      <x:c r="E29" s="5" t="str">
        <x:v>інвертор</x:v>
      </x:c>
      <x:c r="F29" s="5" t="str">
        <x:v>3-фазне</x:v>
      </x:c>
      <x:c r="G29" s="5" t="str">
        <x:v>мережевий</x:v>
      </x:c>
      <x:c r="H29" s="5" t="str">
        <x:v>FOX ESS</x:v>
      </x:c>
      <x:c r="I29" s="20" t="str">
        <x:v>в наявності</x:v>
      </x:c>
      <x:c r="J29" s="5" t="n">
        <x:v>60</x:v>
      </x:c>
      <x:c r="K29" s="22" t="str">
        <x:f>IFERROR(HYPERLINK("https://drive.google.com/file/d/1-3mmdLrWBlquLAIILK6WVdzPHH6NbwIG/view?usp=sharing","Datasheet"),"Datasheet")</x:f>
        <x:v>Datasheet</x:v>
      </x:c>
      <x:c r="L29" s="18" t="n">
        <x:v>2968.68</x:v>
      </x:c>
    </x:row>
    <x:row r="30" ht="43.5" customHeight="1">
      <x:c r="A30" s="9" t="n">
        <x:v>23</x:v>
      </x:c>
      <x:c r="B30" s="5"/>
      <x:c r="C30" s="19" t="str">
        <x:v>R100-G2</x:v>
      </x:c>
      <x:c r="D30" s="9" t="str">
        <x:v>100 кВт, 3ф мережевий, 9 MPPT, WiFi+APP+RS485, AFCI опціонально</x:v>
      </x:c>
      <x:c r="E30" s="9" t="str">
        <x:v>інвертор</x:v>
      </x:c>
      <x:c r="F30" s="9" t="str">
        <x:v>3-фазне</x:v>
      </x:c>
      <x:c r="G30" s="9" t="str">
        <x:v>мережевий</x:v>
      </x:c>
      <x:c r="H30" s="9" t="str">
        <x:v>FOX ESS</x:v>
      </x:c>
      <x:c r="I30" s="21" t="str">
        <x:v>під замовлення</x:v>
      </x:c>
      <x:c r="J30" s="9" t="n">
        <x:v>60</x:v>
      </x:c>
      <x:c r="K30" s="23" t="str">
        <x:f>IFERROR(HYPERLINK("https://drive.google.com/file/d/1eYgLMaWFvO_T99dq5U8-e2Vi60HJrcDW/view?usp=sharing","Datasheet"),"Datasheet")</x:f>
        <x:v>Datasheet</x:v>
      </x:c>
      <x:c r="L30" s="18" t="n">
        <x:v>4574.88</x:v>
      </x:c>
    </x:row>
    <x:row r="31" ht="43.5" customHeight="1">
      <x:c r="A31" s="5" t="n">
        <x:v>24</x:v>
      </x:c>
      <x:c r="B31" s="5"/>
      <x:c r="C31" s="15" t="str">
        <x:v>R125-G2</x:v>
      </x:c>
      <x:c r="D31" s="5" t="str">
        <x:v>125 кВт, 3ф мережевий, 10 MPPT,WiFi+APP+RS485, AFCI опціонально</x:v>
      </x:c>
      <x:c r="E31" s="5" t="str">
        <x:v>інвертор</x:v>
      </x:c>
      <x:c r="F31" s="5" t="str">
        <x:v>3-фазне</x:v>
      </x:c>
      <x:c r="G31" s="5" t="str">
        <x:v>мережевий</x:v>
      </x:c>
      <x:c r="H31" s="5" t="str">
        <x:v>FOX ESS</x:v>
      </x:c>
      <x:c r="I31" s="20" t="str">
        <x:v>в наявності</x:v>
      </x:c>
      <x:c r="J31" s="5" t="n">
        <x:v>60</x:v>
      </x:c>
      <x:c r="K31" s="5"/>
      <x:c r="L31" s="18" t="n">
        <x:v>6228.9</x:v>
      </x:c>
    </x:row>
    <x:row r="32" ht="25.5" customHeight="1">
      <x:c r="A32" s="27" t="str">
        <x:v>  All-in-One C&amp;I (T-Max PLUS) Gen 2</x:v>
      </x:c>
      <x:c r="B32" s="27"/>
      <x:c r="C32" s="27"/>
      <x:c r="D32" s="27"/>
      <x:c r="E32" s="27"/>
      <x:c r="F32" s="27"/>
      <x:c r="G32" s="27"/>
      <x:c r="H32" s="27"/>
      <x:c r="I32" s="28"/>
      <x:c r="J32" s="27"/>
      <x:c r="K32" s="27"/>
      <x:c r="L32" s="27"/>
    </x:row>
    <x:row r="33" ht="43.5" customHeight="1">
      <x:c r="A33" s="5" t="n">
        <x:v>25</x:v>
      </x:c>
      <x:c r="B33" s="5"/>
      <x:c r="C33" s="15" t="str">
        <x:v>T-Max (100кВт/215кВт·г)</x:v>
      </x:c>
      <x:c r="D33" s="5" t="str">
        <x:v>AC coupled, 100кВт, 215кВт·г, 280Ah, рідинне охолодження</x:v>
      </x:c>
      <x:c r="E33" s="5" t="str">
        <x:v>УЗЕ</x:v>
      </x:c>
      <x:c r="F33" s="5" t="str">
        <x:v>3-фазне</x:v>
      </x:c>
      <x:c r="G33" s="5" t="str">
        <x:v>гібридний</x:v>
      </x:c>
      <x:c r="H33" s="5" t="str">
        <x:v>FOX ESS</x:v>
      </x:c>
      <x:c r="I33" s="20" t="str">
        <x:v>під замовлення</x:v>
      </x:c>
      <x:c r="J33" s="5" t="n">
        <x:v>60</x:v>
      </x:c>
      <x:c r="K33" s="5" t="str">
        <x:v>за запитом</x:v>
      </x:c>
      <x:c r="L33" s="18" t="n">
        <x:v>57645</x:v>
      </x:c>
    </x:row>
    <x:row r="34" ht="43.5" customHeight="1">
      <x:c r="A34" s="9" t="n">
        <x:v>26</x:v>
      </x:c>
      <x:c r="B34" s="5"/>
      <x:c r="C34" s="19" t="str">
        <x:v>T-Max Plus (125кВт/241кВт·г)</x:v>
      </x:c>
      <x:c r="D34" s="9" t="str">
        <x:v>DC coupled, 125кВт, 241кВт·г, 314Ah, рідинне охолодження</x:v>
      </x:c>
      <x:c r="E34" s="9" t="str">
        <x:v>УЗЕ</x:v>
      </x:c>
      <x:c r="F34" s="9" t="str">
        <x:v>3-фазне</x:v>
      </x:c>
      <x:c r="G34" s="9" t="str">
        <x:v>гібридний</x:v>
      </x:c>
      <x:c r="H34" s="9" t="str">
        <x:v>FOX ESS</x:v>
      </x:c>
      <x:c r="I34" s="21" t="str">
        <x:v>в наявності</x:v>
      </x:c>
      <x:c r="J34" s="9" t="n">
        <x:v>60</x:v>
      </x:c>
      <x:c r="K34" s="9"/>
      <x:c r="L34" s="18" t="n">
        <x:v>60750</x:v>
      </x:c>
    </x:row>
    <x:row r="35" ht="43.5" customHeight="1">
      <x:c r="A35" s="5" t="n">
        <x:v>27</x:v>
      </x:c>
      <x:c r="B35" s="5"/>
      <x:c r="C35" s="15" t="str">
        <x:v>T-Max Plus (100кВт/241кВт·г)</x:v>
      </x:c>
      <x:c r="D35" s="5" t="str">
        <x:v>DC coupled, 100кВт, 241кВт·г, 314Ah</x:v>
      </x:c>
      <x:c r="E35" s="5" t="str">
        <x:v>УЗЕ</x:v>
      </x:c>
      <x:c r="F35" s="5" t="str">
        <x:v>3-фазне</x:v>
      </x:c>
      <x:c r="G35" s="5" t="str">
        <x:v>гібридний</x:v>
      </x:c>
      <x:c r="H35" s="5" t="str">
        <x:v>FOX ESS</x:v>
      </x:c>
      <x:c r="I35" s="20" t="str">
        <x:v>під замовлення</x:v>
      </x:c>
      <x:c r="J35" s="5" t="n">
        <x:v>60</x:v>
      </x:c>
      <x:c r="K35" s="5"/>
      <x:c r="L35" s="18" t="n">
        <x:v>65814</x:v>
      </x:c>
    </x:row>
    <x:row r="36" ht="43.5" customHeight="1">
      <x:c r="A36" s="9" t="n">
        <x:v>28</x:v>
      </x:c>
      <x:c r="B36" s="5"/>
      <x:c r="C36" s="19" t="str">
        <x:v>T-Max Plus (80кВт/241кВт·г)</x:v>
      </x:c>
      <x:c r="D36" s="9" t="str">
        <x:v>DC coupled, 80кВт, 241кВт·г, 314Ah</x:v>
      </x:c>
      <x:c r="E36" s="9" t="str">
        <x:v>УЗЕ</x:v>
      </x:c>
      <x:c r="F36" s="9" t="str">
        <x:v>3-фазне</x:v>
      </x:c>
      <x:c r="G36" s="9" t="str">
        <x:v>гібридний</x:v>
      </x:c>
      <x:c r="H36" s="9" t="str">
        <x:v>FOX ESS</x:v>
      </x:c>
      <x:c r="I36" s="21" t="str">
        <x:v>під замовлення</x:v>
      </x:c>
      <x:c r="J36" s="9" t="n">
        <x:v>60</x:v>
      </x:c>
      <x:c r="K36" s="9"/>
      <x:c r="L36" s="18" t="n">
        <x:v>64161</x:v>
      </x:c>
    </x:row>
    <x:row r="37" ht="43.5" customHeight="1">
      <x:c r="A37" s="5" t="n">
        <x:v>29</x:v>
      </x:c>
      <x:c r="B37" s="5"/>
      <x:c r="C37" s="15" t="str">
        <x:v>T-Max Plus (50кВт/241кВт·г)</x:v>
      </x:c>
      <x:c r="D37" s="5" t="str">
        <x:v>DC coupled, 50кВт, 241кВт·г, 314Ah</x:v>
      </x:c>
      <x:c r="E37" s="5" t="str">
        <x:v>УЗЕ</x:v>
      </x:c>
      <x:c r="F37" s="5" t="str">
        <x:v>3-фазне</x:v>
      </x:c>
      <x:c r="G37" s="5" t="str">
        <x:v>гібридний</x:v>
      </x:c>
      <x:c r="H37" s="5" t="str">
        <x:v>FOX ESS</x:v>
      </x:c>
      <x:c r="I37" s="20" t="str">
        <x:v>під замовлення</x:v>
      </x:c>
      <x:c r="J37" s="5" t="n">
        <x:v>60</x:v>
      </x:c>
      <x:c r="K37" s="5"/>
      <x:c r="L37" s="18" t="n">
        <x:v>60838.5</x:v>
      </x:c>
    </x:row>
    <x:row r="38" ht="48" customHeight="1">
      <x:c r="A38" s="9" t="n">
        <x:v>30</x:v>
      </x:c>
      <x:c r="B38" s="5"/>
      <x:c r="C38" s="19" t="str">
        <x:v>T-Max PLUS AC (125kw/241kwh)</x:v>
      </x:c>
      <x:c r="D38" s="9" t="str">
        <x:v>AC coupled solution with 125 kw output power, 241 kWh battery capacity with 314Ah battery cells, liquid cooling</x:v>
      </x:c>
      <x:c r="E38" s="9" t="str">
        <x:v>УЗЕ</x:v>
      </x:c>
      <x:c r="F38" s="9" t="str">
        <x:v>3-фазне</x:v>
      </x:c>
      <x:c r="G38" s="9" t="str">
        <x:v>гібридний</x:v>
      </x:c>
      <x:c r="H38" s="9" t="str">
        <x:v>FOX ESS</x:v>
      </x:c>
      <x:c r="I38" s="21" t="str">
        <x:v>під замовлення</x:v>
      </x:c>
      <x:c r="J38" s="9" t="n">
        <x:v>60</x:v>
      </x:c>
      <x:c r="K38" s="9"/>
      <x:c r="L38" s="18" t="n">
        <x:v>58597.5</x:v>
      </x:c>
    </x:row>
    <x:row r="39" ht="25.5" customHeight="1">
      <x:c r="A39" s="27" t="str">
        <x:v> All-in-One C&amp;I (T-Max PLUS) Gen 3</x:v>
      </x:c>
      <x:c r="B39" s="27"/>
      <x:c r="C39" s="27"/>
      <x:c r="D39" s="27"/>
      <x:c r="E39" s="27"/>
      <x:c r="F39" s="27"/>
      <x:c r="G39" s="27"/>
      <x:c r="H39" s="27"/>
      <x:c r="I39" s="28"/>
      <x:c r="J39" s="27"/>
      <x:c r="K39" s="27"/>
      <x:c r="L39" s="27"/>
    </x:row>
    <x:row r="40" ht="48" customHeight="1">
      <x:c r="A40" s="9" t="n">
        <x:v>31</x:v>
      </x:c>
      <x:c r="B40" s="5"/>
      <x:c r="C40" s="19" t="str">
        <x:v>T-Max PLUS (125kw/241kwh)</x:v>
      </x:c>
      <x:c r="D40" s="9" t="str">
        <x:v>DC coupled solution with 125 kw output power, 241 kWh battery capacity with 314Ah battery cells, liquid cooling</x:v>
      </x:c>
      <x:c r="E40" s="9" t="str">
        <x:v>УЗЕ</x:v>
      </x:c>
      <x:c r="F40" s="9" t="str">
        <x:v>3-фазне</x:v>
      </x:c>
      <x:c r="G40" s="9" t="str">
        <x:v>гібридний</x:v>
      </x:c>
      <x:c r="H40" s="9" t="str">
        <x:v>FOX ESS</x:v>
      </x:c>
      <x:c r="I40" s="21" t="str">
        <x:v>очікується</x:v>
      </x:c>
      <x:c r="J40" s="9" t="n">
        <x:v>60</x:v>
      </x:c>
      <x:c r="K40" s="9" t="str">
        <x:v>за запитом</x:v>
      </x:c>
      <x:c r="L40" s="18" t="n">
        <x:v>60750</x:v>
      </x:c>
    </x:row>
    <x:row r="41" ht="48" customHeight="1">
      <x:c r="A41" s="5" t="n">
        <x:v>32</x:v>
      </x:c>
      <x:c r="B41" s="5"/>
      <x:c r="C41" s="15" t="str">
        <x:v>T-max plus-AC (125kw/241kwh)</x:v>
      </x:c>
      <x:c r="D41" s="5" t="str">
        <x:v>AC coupled solution with 125 kw output power, 241 kWh battery capacity with 314Ah battery cells, liquid cooling</x:v>
      </x:c>
      <x:c r="E41" s="5" t="str">
        <x:v>УЗЕ</x:v>
      </x:c>
      <x:c r="F41" s="5" t="str">
        <x:v>3-фазне</x:v>
      </x:c>
      <x:c r="G41" s="5" t="str">
        <x:v>гібридний</x:v>
      </x:c>
      <x:c r="H41" s="5" t="str">
        <x:v>FOX ESS</x:v>
      </x:c>
      <x:c r="I41" s="20" t="str">
        <x:v>під замовлення</x:v>
      </x:c>
      <x:c r="J41" s="5" t="n">
        <x:v>60</x:v>
      </x:c>
      <x:c r="K41" s="5"/>
      <x:c r="L41" s="18" t="n">
        <x:v>58597.5</x:v>
      </x:c>
    </x:row>
    <x:row r="42" ht="43.5" customHeight="1">
      <x:c r="A42" s="9" t="n">
        <x:v>33</x:v>
      </x:c>
      <x:c r="B42" s="5"/>
      <x:c r="C42" s="19" t="str">
        <x:v>TM241 (241kwh)</x:v>
      </x:c>
      <x:c r="D42" s="9" t="str">
        <x:v>Extend battery for T-max plus series</x:v>
      </x:c>
      <x:c r="E42" s="9" t="str">
        <x:v>акумуляторний модуль</x:v>
      </x:c>
      <x:c r="F42" s="9" t="str">
        <x:v>3-фазне</x:v>
      </x:c>
      <x:c r="G42" s="9" t="str">
        <x:v>HV</x:v>
      </x:c>
      <x:c r="H42" s="9" t="str">
        <x:v>FOX ESS</x:v>
      </x:c>
      <x:c r="I42" s="21" t="str">
        <x:v>очікується</x:v>
      </x:c>
      <x:c r="J42" s="9" t="n">
        <x:v>60</x:v>
      </x:c>
      <x:c r="K42" s="9"/>
      <x:c r="L42" s="18" t="n">
        <x:v>54000</x:v>
      </x:c>
    </x:row>
    <x:row r="43" ht="25.5" customHeight="1">
      <x:c r="A43" s="27" t="str">
        <x:v>Accessories. Fox ESS C&amp;I</x:v>
      </x:c>
      <x:c r="B43" s="27"/>
      <x:c r="C43" s="27"/>
      <x:c r="D43" s="27"/>
      <x:c r="E43" s="27"/>
      <x:c r="F43" s="27"/>
      <x:c r="G43" s="27"/>
      <x:c r="H43" s="27"/>
      <x:c r="I43" s="28"/>
      <x:c r="J43" s="27"/>
      <x:c r="K43" s="27"/>
      <x:c r="L43" s="27"/>
    </x:row>
    <x:row r="44" ht="43.5" customHeight="1">
      <x:c r="A44" s="9" t="n">
        <x:v>34</x:v>
      </x:c>
      <x:c r="B44" s="5"/>
      <x:c r="C44" s="19" t="str">
        <x:v> FOX Transfer Kit</x:v>
      </x:c>
      <x:c r="D44" s="9" t="str">
        <x:v>(Grid-tied/Off-grid Switching Module)</x:v>
      </x:c>
      <x:c r="E44" s="9" t="str">
        <x:v>свіч - модуль</x:v>
      </x:c>
      <x:c r="F44" s="9"/>
      <x:c r="G44" s="9"/>
      <x:c r="H44" s="9" t="str">
        <x:v>FOX ESS</x:v>
      </x:c>
      <x:c r="I44" s="21" t="str">
        <x:v>очікується</x:v>
      </x:c>
      <x:c r="J44" s="9" t="n">
        <x:v>60</x:v>
      </x:c>
      <x:c r="K44" s="9"/>
      <x:c r="L44" s="18" t="n">
        <x:v>12580.92</x:v>
      </x:c>
    </x:row>
    <x:row r="45" ht="43.5" customHeight="1">
      <x:c r="A45" s="5" t="n">
        <x:v>35</x:v>
      </x:c>
      <x:c r="B45" s="5"/>
      <x:c r="C45" s="15" t="str">
        <x:v>Лічильник+транформатор струму</x:v>
      </x:c>
      <x:c r="D45" s="5"/>
      <x:c r="E45" s="5" t="str">
        <x:v>додаткове обладнання</x:v>
      </x:c>
      <x:c r="F45" s="5"/>
      <x:c r="G45" s="5"/>
      <x:c r="H45" s="5" t="str">
        <x:v>FOX ESS</x:v>
      </x:c>
      <x:c r="I45" s="20" t="str">
        <x:v>під замовлення</x:v>
      </x:c>
      <x:c r="J45" s="5"/>
      <x:c r="K45" s="5"/>
      <x:c r="L45" s="18" t="n">
        <x:v>615.6</x:v>
      </x:c>
    </x:row>
    <x:row r="46" ht="25.5" customHeight="1">
      <x:c r="A46" s="27" t="str">
        <x:v>Батареї LV / HV</x:v>
      </x:c>
      <x:c r="B46" s="27"/>
      <x:c r="C46" s="27"/>
      <x:c r="D46" s="27"/>
      <x:c r="E46" s="27"/>
      <x:c r="F46" s="27"/>
      <x:c r="G46" s="27"/>
      <x:c r="H46" s="27"/>
      <x:c r="I46" s="28"/>
      <x:c r="J46" s="27"/>
      <x:c r="K46" s="27"/>
      <x:c r="L46" s="27"/>
    </x:row>
    <x:row r="47" ht="43.5" customHeight="1">
      <x:c r="A47" s="5" t="n">
        <x:v>36</x:v>
      </x:c>
      <x:c r="B47" s="5"/>
      <x:c r="C47" s="15" t="str">
        <x:v>CQ7-M</x:v>
      </x:c>
      <x:c r="D47" s="5" t="str">
        <x:v>7.02кВт·г, 122Ah, 57.6V, IP65, outdoor + BMS</x:v>
      </x:c>
      <x:c r="E47" s="5" t="str">
        <x:v>акумуляторний модуль</x:v>
      </x:c>
      <x:c r="F47" s="5" t="str">
        <x:v>1-фазне / 3-фазне</x:v>
      </x:c>
      <x:c r="G47" s="5" t="str">
        <x:v>HV</x:v>
      </x:c>
      <x:c r="H47" s="5" t="str">
        <x:v>FOX ESS</x:v>
      </x:c>
      <x:c r="I47" s="20" t="str">
        <x:v>в наявності</x:v>
      </x:c>
      <x:c r="J47" s="5" t="n">
        <x:v>120</x:v>
      </x:c>
      <x:c r="K47" s="22" t="str">
        <x:f>IFERROR(HYPERLINK("https://drive.google.com/file/d/17vbwPdOMMlZq3nnT43Blzkl8dKQGunX3/view?usp=sharing","Datasheet"),"Datasheet")</x:f>
        <x:v>Datasheet</x:v>
      </x:c>
      <x:c r="L47" s="18" t="n">
        <x:v>1539</x:v>
      </x:c>
    </x:row>
    <x:row r="48" ht="43.5" customHeight="1">
      <x:c r="A48" s="9" t="n">
        <x:v>37</x:v>
      </x:c>
      <x:c r="B48" s="5"/>
      <x:c r="C48" s="19" t="str">
        <x:v>CQ7-S</x:v>
      </x:c>
      <x:c r="D48" s="9" t="str">
        <x:v>7.02кВт·г, 122Ah, 57.6V, IP65, outdoor</x:v>
      </x:c>
      <x:c r="E48" s="9" t="str">
        <x:v>акумуляторний модуль</x:v>
      </x:c>
      <x:c r="F48" s="9" t="str">
        <x:v>1-фазне / 3-фазне</x:v>
      </x:c>
      <x:c r="G48" s="9" t="str">
        <x:v>HV</x:v>
      </x:c>
      <x:c r="H48" s="9" t="str">
        <x:v>FOX ESS</x:v>
      </x:c>
      <x:c r="I48" s="21" t="str">
        <x:v>в наявності</x:v>
      </x:c>
      <x:c r="J48" s="9" t="n">
        <x:v>120</x:v>
      </x:c>
      <x:c r="K48" s="9"/>
      <x:c r="L48" s="18" t="n">
        <x:v>1458</x:v>
      </x:c>
    </x:row>
    <x:row r="49" ht="43.5" customHeight="1">
      <x:c r="A49" s="5" t="n">
        <x:v>38</x:v>
      </x:c>
      <x:c r="B49" s="5"/>
      <x:c r="C49" s="15" t="str">
        <x:v>CQ16</x:v>
      </x:c>
      <x:c r="D49" s="5" t="str">
        <x:v>16.7кВт·г, 314Ah, 51.2V, IP20, indoor</x:v>
      </x:c>
      <x:c r="E49" s="5" t="str">
        <x:v>акумуляторний модуль</x:v>
      </x:c>
      <x:c r="F49" s="5" t="str">
        <x:v>1-фазне / 3-фазне</x:v>
      </x:c>
      <x:c r="G49" s="5" t="str">
        <x:v>HV</x:v>
      </x:c>
      <x:c r="H49" s="5" t="str">
        <x:v>FOX ESS</x:v>
      </x:c>
      <x:c r="I49" s="20" t="str">
        <x:v>в наявності</x:v>
      </x:c>
      <x:c r="J49" s="5" t="n">
        <x:v>120</x:v>
      </x:c>
      <x:c r="K49" s="22" t="str">
        <x:f>IFERROR(HYPERLINK("https://drive.google.com/file/d/1wjPv-mtWzKb-7ek3Qg-GiHoSm8IQA7xt/view?usp=sharing","Datasheet"),"Datasheet")</x:f>
        <x:v>Datasheet</x:v>
      </x:c>
      <x:c r="L49" s="18" t="n">
        <x:v>2862</x:v>
      </x:c>
    </x:row>
    <x:row r="50" ht="43.5" customHeight="1">
      <x:c r="A50" s="9" t="n">
        <x:v>39</x:v>
      </x:c>
      <x:c r="B50" s="5"/>
      <x:c r="C50" s="19" t="str">
        <x:v>Модуль керування BMS Box CQ16</x:v>
      </x:c>
      <x:c r="D50" s="9" t="str">
        <x:v>BMS для батареї CQ16</x:v>
      </x:c>
      <x:c r="E50" s="9" t="str">
        <x:v>BMS</x:v>
      </x:c>
      <x:c r="F50" s="9" t="str">
        <x:v>1-фазне / 3-фазне</x:v>
      </x:c>
      <x:c r="G50" s="9" t="str">
        <x:v>HV</x:v>
      </x:c>
      <x:c r="H50" s="9" t="str">
        <x:v>FOX ESS</x:v>
      </x:c>
      <x:c r="I50" s="21" t="str">
        <x:v>в наявності</x:v>
      </x:c>
      <x:c r="J50" s="9" t="n">
        <x:v>60</x:v>
      </x:c>
      <x:c r="K50" s="9"/>
      <x:c r="L50" s="18" t="n">
        <x:v>1768.5</x:v>
      </x:c>
    </x:row>
    <x:row r="51" ht="60" customHeight="1">
      <x:c r="A51" s="5" t="n">
        <x:v>40</x:v>
      </x:c>
      <x:c r="B51" s="5"/>
      <x:c r="C51" s="15" t="str">
        <x:v>Акумулятор LiFePO4 (CQ box+accessories+ CQ16) FOX ESS CQ16 16.07 кВт·г 51.2В IP20 indooCQ16 box set</x:v>
      </x:c>
      <x:c r="D51" s="5" t="str">
        <x:v>Акумулятор LiFePO4 FOX ESS CQ16 16.07 кВт·г 51.2В IP20 indoor
Модуль керування BMS Box FOX ESS CQ16 для батареї CQ16</x:v>
      </x:c>
      <x:c r="E51" s="5"/>
      <x:c r="F51" s="5" t="str">
        <x:v>1-фазне / 3-фазне</x:v>
      </x:c>
      <x:c r="G51" s="5" t="str">
        <x:v>HV</x:v>
      </x:c>
      <x:c r="H51" s="5" t="str">
        <x:v>FOX ESS</x:v>
      </x:c>
      <x:c r="I51" s="20" t="str">
        <x:v>в наявності</x:v>
      </x:c>
      <x:c r="J51" s="5" t="n">
        <x:v>120</x:v>
      </x:c>
      <x:c r="K51" s="5"/>
      <x:c r="L51" s="18" t="n">
        <x:v>4617</x:v>
      </x:c>
    </x:row>
    <x:row r="52" ht="43.5" customHeight="1">
      <x:c r="A52" s="9" t="n">
        <x:v>41</x:v>
      </x:c>
      <x:c r="B52" s="5"/>
      <x:c r="C52" s="19" t="str">
        <x:v>EP6</x:v>
      </x:c>
      <x:c r="D52" s="9" t="str">
        <x:v>Акумулятор LiFePO4 FOX ESS EP6 5.76 кВт·г 192В HV IP65</x:v>
      </x:c>
      <x:c r="E52" s="9" t="str">
        <x:v>акумуляторний модуль</x:v>
      </x:c>
      <x:c r="F52" s="9" t="str">
        <x:v>1-фазне / 3-фазне</x:v>
      </x:c>
      <x:c r="G52" s="9" t="str">
        <x:v>HV</x:v>
      </x:c>
      <x:c r="H52" s="9" t="str">
        <x:v>FOX ESS</x:v>
      </x:c>
      <x:c r="I52" s="21" t="str">
        <x:v>очікується</x:v>
      </x:c>
      <x:c r="J52" s="9" t="n">
        <x:v>120</x:v>
      </x:c>
      <x:c r="K52" s="23" t="str">
        <x:f>IFERROR(HYPERLINK("https://drive.google.com/file/d/1jwixa4gUemDQqXRhDqNiuSWxsW9w8Uj2/view?usp=sharing","Datasheet"),"Datasheet")</x:f>
        <x:v>Datasheet</x:v>
      </x:c>
      <x:c r="L52" s="18" t="n">
        <x:v>1415</x:v>
      </x:c>
    </x:row>
    <x:row r="53" ht="43.5" customHeight="1">
      <x:c r="A53" s="5" t="n">
        <x:v>42</x:v>
      </x:c>
      <x:c r="B53" s="5"/>
      <x:c r="C53" s="15" t="str">
        <x:v>EP12</x:v>
      </x:c>
      <x:c r="D53" s="5" t="str">
        <x:v>Акумулятор LiFePO4 FOX ESS EP12 11.52 кВт·г 192В HV IP65</x:v>
      </x:c>
      <x:c r="E53" s="5" t="str">
        <x:v>акумуляторний модуль</x:v>
      </x:c>
      <x:c r="F53" s="5" t="str">
        <x:v>1-фазне / 3-фазне</x:v>
      </x:c>
      <x:c r="G53" s="5" t="str">
        <x:v>HV</x:v>
      </x:c>
      <x:c r="H53" s="5" t="str">
        <x:v>FOX ESS</x:v>
      </x:c>
      <x:c r="I53" s="20" t="str">
        <x:v>очікується</x:v>
      </x:c>
      <x:c r="J53" s="5" t="n">
        <x:v>120</x:v>
      </x:c>
      <x:c r="K53" s="22" t="str">
        <x:f>IFERROR(HYPERLINK("https://drive.google.com/file/d/1q0uLblALhtbMgYu0cXoJikHjph1cEaML/view?usp=sharing","Datasheet"),"Datasheet")</x:f>
        <x:v>Datasheet</x:v>
      </x:c>
      <x:c r="L53" s="18" t="n">
        <x:v>2760</x:v>
      </x:c>
    </x:row>
    <x:row r="54" ht="48" customHeight="1">
      <x:c r="A54" s="9" t="n">
        <x:v>43</x:v>
      </x:c>
      <x:c r="B54" s="5"/>
      <x:c r="C54" s="19" t="str">
        <x:v>EP6 W</x:v>
      </x:c>
      <x:c r="D54" s="9" t="str">
        <x:v>Акумулятор LiFePO4 FOX ESS EP6 5.76 кВт·г 192В HV IP65 Warm</x:v>
      </x:c>
      <x:c r="E54" s="9" t="str">
        <x:v>акумуляторний модуль з підігрівом</x:v>
      </x:c>
      <x:c r="F54" s="9" t="str">
        <x:v>1-фазне / 3-фазне</x:v>
      </x:c>
      <x:c r="G54" s="9" t="str">
        <x:v>HV</x:v>
      </x:c>
      <x:c r="H54" s="9" t="str">
        <x:v>FOX ESS</x:v>
      </x:c>
      <x:c r="I54" s="21" t="str">
        <x:v>очікується</x:v>
      </x:c>
      <x:c r="J54" s="9" t="n">
        <x:v>120</x:v>
      </x:c>
      <x:c r="K54" s="23" t="str">
        <x:f>IFERROR(HYPERLINK("https://drive.google.com/file/d/1jwixa4gUemDQqXRhDqNiuSWxsW9w8Uj2/view?usp=sharing","Datasheet"),"Datasheet")</x:f>
        <x:v>Datasheet</x:v>
      </x:c>
      <x:c r="L54" s="18" t="n">
        <x:v>1415</x:v>
      </x:c>
    </x:row>
    <x:row r="55" ht="48" customHeight="1">
      <x:c r="A55" s="5" t="n">
        <x:v>44</x:v>
      </x:c>
      <x:c r="B55" s="5"/>
      <x:c r="C55" s="15" t="str">
        <x:v>EP12 W</x:v>
      </x:c>
      <x:c r="D55" s="5" t="str">
        <x:v>Акумулятор LiFePO4 FOX ESS EP12 11.52 кВт·г 192В HV IP65 Warm</x:v>
      </x:c>
      <x:c r="E55" s="5" t="str">
        <x:v>акумуляторний модуль з підігрівом</x:v>
      </x:c>
      <x:c r="F55" s="5" t="str">
        <x:v>1-фазне / 3-фазне</x:v>
      </x:c>
      <x:c r="G55" s="5" t="str">
        <x:v>HV</x:v>
      </x:c>
      <x:c r="H55" s="5" t="str">
        <x:v>FOX ESS</x:v>
      </x:c>
      <x:c r="I55" s="20" t="str">
        <x:v>очікується</x:v>
      </x:c>
      <x:c r="J55" s="5" t="n">
        <x:v>120</x:v>
      </x:c>
      <x:c r="K55" s="22" t="str">
        <x:f>IFERROR(HYPERLINK("https://drive.google.com/file/d/1q0uLblALhtbMgYu0cXoJikHjph1cEaML/view?usp=sharing","Datasheet"),"Datasheet")</x:f>
        <x:v>Datasheet</x:v>
      </x:c>
      <x:c r="L55" s="18" t="n">
        <x:v>2760</x:v>
      </x:c>
    </x:row>
    <x:row r="56" ht="60" customHeight="1">
      <x:c r="A56" s="9" t="n">
        <x:v>45</x:v>
      </x:c>
      <x:c r="B56" s="5"/>
      <x:c r="C56" s="19" t="str">
        <x:v>HV-junction (EP6/EP12)
</x:v>
      </x:c>
      <x:c r="D56" s="9" t="str">
        <x:v>HV-junction box-50 50A
</x:v>
      </x:c>
      <x:c r="E56" s="9" t="str">
        <x:v>Розподільна коробка високої напруги для акумуляторних систем </x:v>
      </x:c>
      <x:c r="F56" s="9"/>
      <x:c r="G56" s="9"/>
      <x:c r="H56" s="9" t="str">
        <x:v>FOX ESS</x:v>
      </x:c>
      <x:c r="I56" s="21" t="str">
        <x:v>очікується</x:v>
      </x:c>
      <x:c r="J56" s="9"/>
      <x:c r="K56" s="23" t="str">
        <x:f>IFERROR(HYPERLINK("https://drive.google.com/file/d/1lh1mWIwkCpoBe1g70opP49_fmXle8Wjb/view?usp=sharing","Datasheet"),"Datasheet")</x:f>
        <x:v>Datasheet</x:v>
      </x:c>
      <x:c r="L56" s="18" t="n">
        <x:v>156</x:v>
      </x:c>
    </x:row>
    <x:row r="57" ht="43.5" customHeight="1">
      <x:c r="A57" s="5"/>
      <x:c r="B57" s="5"/>
      <x:c r="C57" s="5"/>
      <x:c r="D57" s="5"/>
      <x:c r="E57" s="5"/>
      <x:c r="F57" s="5"/>
      <x:c r="G57" s="5"/>
      <x:c r="H57" s="5"/>
      <x:c r="I57" s="20"/>
      <x:c r="J57" s="5"/>
      <x:c r="K57" s="5"/>
      <x:c r="L57" s="5"/>
    </x:row>
    <x:row r="58" ht="43.5" customHeight="1">
      <x:c r="A58" s="5"/>
      <x:c r="B58" s="5"/>
      <x:c r="C58" s="5"/>
      <x:c r="D58" s="5"/>
      <x:c r="E58" s="5"/>
      <x:c r="F58" s="5"/>
      <x:c r="G58" s="5"/>
      <x:c r="H58" s="5"/>
      <x:c r="I58" s="20"/>
      <x:c r="J58" s="5" t="str">
        <x:v>в наяності</x:v>
      </x:c>
      <x:c r="K58" s="5"/>
      <x:c r="L58" s="5"/>
    </x:row>
    <x:row r="59" ht="43.5" customHeight="1">
      <x:c r="A59" s="5"/>
      <x:c r="B59" s="5"/>
      <x:c r="C59" s="5"/>
      <x:c r="D59" s="5"/>
      <x:c r="E59" s="5"/>
      <x:c r="F59" s="5"/>
      <x:c r="G59" s="5"/>
      <x:c r="H59" s="5"/>
      <x:c r="I59" s="20"/>
      <x:c r="J59" s="5" t="str">
        <x:v>під замовлення</x:v>
      </x:c>
      <x:c r="K59" s="5"/>
      <x:c r="L59" s="5"/>
    </x:row>
    <x:row r="60" ht="43.5" customHeight="1">
      <x:c r="A60" s="5"/>
      <x:c r="B60" s="5"/>
      <x:c r="C60" s="5"/>
      <x:c r="D60" s="5"/>
      <x:c r="E60" s="5"/>
      <x:c r="F60" s="5"/>
      <x:c r="G60" s="5"/>
      <x:c r="H60" s="5"/>
      <x:c r="I60" s="20"/>
      <x:c r="J60" s="5" t="str">
        <x:v>очікується</x:v>
      </x:c>
      <x:c r="K60" s="5"/>
      <x:c r="L60" s="5"/>
    </x:row>
  </x:sheetData>
  <x:mergeCells>
    <x:mergeCell ref="A1:L1"/>
    <x:mergeCell ref="A3:L3"/>
    <x:mergeCell ref="B4:B7"/>
    <x:mergeCell ref="K4:K5"/>
    <x:mergeCell ref="K6:K7"/>
    <x:mergeCell ref="A8:L8"/>
    <x:mergeCell ref="B9:B11"/>
    <x:mergeCell ref="K9:K11"/>
    <x:mergeCell ref="A12:L12"/>
    <x:mergeCell ref="B13:B20"/>
    <x:mergeCell ref="K13:K18"/>
    <x:mergeCell ref="K19:K20"/>
    <x:mergeCell ref="A21:L21"/>
    <x:mergeCell ref="B22:B27"/>
    <x:mergeCell ref="B33:B38"/>
    <x:mergeCell ref="B40:B42"/>
    <x:mergeCell ref="B47:B50"/>
    <x:mergeCell ref="B52:B55"/>
    <x:mergeCell ref="K40:K42"/>
    <x:mergeCell ref="A43:L43"/>
    <x:mergeCell ref="K47:K48"/>
    <x:mergeCell ref="K22:K27"/>
    <x:mergeCell ref="A28:L28"/>
    <x:mergeCell ref="B29:B31"/>
    <x:mergeCell ref="K30:K31"/>
    <x:mergeCell ref="A32:L32"/>
    <x:mergeCell ref="K33:K38"/>
    <x:mergeCell ref="A39:L39"/>
    <x:mergeCell ref="J58:L58"/>
    <x:mergeCell ref="J59:L59"/>
    <x:mergeCell ref="J60:L60"/>
    <x:mergeCell ref="A46:L46"/>
  </x:mergeCells>
  <x:conditionalFormatting sqref="I3:I60">
    <x:cfRule type="containsText" dxfId="3" priority="1" operator="containsText" text="в наявності"/>
    <x:cfRule type="containsText" dxfId="4" priority="2" operator="containsText" text="під замовлення"/>
    <x:cfRule type="containsText" dxfId="5" priority="3" operator="containsText" text="очікується"/>
  </x:conditionalFormatting>
  <x:pageMargins left="0.7" right="0.7" top="0.75" bottom="0.75" header="0.3" footer="0.3"/>
  <x:drawing xmlns:r="http://schemas.openxmlformats.org/officeDocument/2006/relationships" r:id="R07065741577a4c9f"/>
</x:worksheet>
</file>

<file path=xl/worksheets/sheet4.xml><?xml version="1.0" encoding="utf-8"?>
<x:worksheet xmlns:x="http://schemas.openxmlformats.org/spreadsheetml/2006/main">
  <x:sheetPr>
    <x:tabColor rgb="FF1264A3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.7799999713897705" hidden="0" customWidth="1"/>
    <x:col min="2" max="2" width="12.670000076293945" hidden="0" customWidth="1"/>
    <x:col min="3" max="3" width="21.110000610351562" hidden="0" customWidth="1"/>
    <x:col min="4" max="4" width="31.110000610351562" hidden="0" customWidth="1"/>
    <x:col min="5" max="5" width="12.779999732971191" hidden="0" customWidth="1"/>
    <x:col min="6" max="6" width="11.670000076293945" hidden="0" customWidth="1"/>
    <x:col min="7" max="7" width="9.779999732971191" hidden="0" customWidth="1"/>
    <x:col min="8" max="8" width="8.890000343322754" hidden="0" customWidth="1"/>
    <x:col min="9" max="9" width="13.329999923706055" hidden="0" customWidth="1"/>
    <x:col min="10" max="10" width="8.670000076293945" hidden="0" customWidth="1"/>
    <x:col min="11" max="11" width="9.109999656677246" hidden="0" customWidth="1"/>
    <x:col min="12" max="12" width="13.890000343322754" hidden="0" customWidth="1"/>
  </x:cols>
  <x:sheetData>
    <x:row r="1" ht="84" customHeight="1">
      <x:c r="A1" s="5"/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63" customHeight="1">
      <x:c r="A2" s="14" t="str">
        <x:v>№</x:v>
      </x:c>
      <x:c r="B2" s="14" t="str">
        <x:v>Фото </x:v>
      </x:c>
      <x:c r="C2" s="14" t="str">
        <x:v>Модель</x:v>
      </x:c>
      <x:c r="D2" s="14" t="str">
        <x:v>Опис / Серія</x:v>
      </x:c>
      <x:c r="E2" s="14" t="str">
        <x:v>Вид обладнання</x:v>
      </x:c>
      <x:c r="F2" s="14" t="str">
        <x:v>Підключення</x:v>
      </x:c>
      <x:c r="G2" s="14" t="str">
        <x:v>Тип </x:v>
      </x:c>
      <x:c r="H2" s="14" t="str">
        <x:v>Виробник</x:v>
      </x:c>
      <x:c r="I2" s="14" t="str">
        <x:v>Статус</x:v>
      </x:c>
      <x:c r="J2" s="14" t="str">
        <x:v>Гарантія, міс</x:v>
      </x:c>
      <x:c r="K2" s="14" t="str">
        <x:v>Datasheet на модель</x:v>
      </x:c>
      <x:c r="L2" s="14" t="str">
        <x:v>РРЦ</x:v>
      </x:c>
    </x:row>
    <x:row r="3" ht="25.5" customHeight="1">
      <x:c r="A3" s="27" t="str">
        <x:v>  Мережеві інвертори — Residential / Однофазні</x:v>
      </x:c>
      <x:c r="B3" s="27"/>
      <x:c r="C3" s="27"/>
      <x:c r="D3" s="27"/>
      <x:c r="E3" s="27"/>
      <x:c r="F3" s="27"/>
      <x:c r="G3" s="27"/>
      <x:c r="H3" s="27"/>
      <x:c r="I3" s="28"/>
      <x:c r="J3" s="27"/>
      <x:c r="K3" s="27"/>
      <x:c r="L3" s="27"/>
    </x:row>
    <x:row r="4" ht="43.5" customHeight="1">
      <x:c r="A4" s="9" t="n">
        <x:v>1</x:v>
      </x:c>
      <x:c r="B4" s="5"/>
      <x:c r="C4" s="19" t="str">
        <x:v>GW1000-XS-30</x:v>
      </x:c>
      <x:c r="D4" s="9" t="str">
        <x:v>Мережевий 1ф  1кВт  XS G3</x:v>
      </x:c>
      <x:c r="E4" s="9" t="str">
        <x:v>інвертор</x:v>
      </x:c>
      <x:c r="F4" s="9" t="str">
        <x:v>1-фазне</x:v>
      </x:c>
      <x:c r="G4" s="9" t="str">
        <x:v>мережевий</x:v>
      </x:c>
      <x:c r="H4" s="9" t="str">
        <x:v>GoodWe</x:v>
      </x:c>
      <x:c r="I4" s="21" t="str">
        <x:v>під замовлення</x:v>
      </x:c>
      <x:c r="J4" s="9"/>
      <x:c r="K4" s="9"/>
      <x:c r="L4" s="29" t="str">
        <x:v>Ціна за запитом</x:v>
      </x:c>
    </x:row>
    <x:row r="5" ht="43.5" customHeight="1">
      <x:c r="A5" s="5" t="n">
        <x:v>2</x:v>
      </x:c>
      <x:c r="B5" s="5"/>
      <x:c r="C5" s="15" t="str">
        <x:v>GW1500-XS-30</x:v>
      </x:c>
      <x:c r="D5" s="5" t="str">
        <x:v>Мережевий 1ф  1.5кВт  XS G3</x:v>
      </x:c>
      <x:c r="E5" s="5" t="str">
        <x:v>інвертор</x:v>
      </x:c>
      <x:c r="F5" s="5" t="str">
        <x:v>1-фазне</x:v>
      </x:c>
      <x:c r="G5" s="5" t="str">
        <x:v>мережевий</x:v>
      </x:c>
      <x:c r="H5" s="5" t="str">
        <x:v>GoodWe</x:v>
      </x:c>
      <x:c r="I5" s="20" t="str">
        <x:v>під замовлення</x:v>
      </x:c>
      <x:c r="J5" s="5"/>
      <x:c r="K5" s="5"/>
      <x:c r="L5" s="29" t="str">
        <x:v>Ціна за запитом</x:v>
      </x:c>
    </x:row>
    <x:row r="6" ht="43.5" customHeight="1">
      <x:c r="A6" s="9" t="n">
        <x:v>3</x:v>
      </x:c>
      <x:c r="B6" s="5"/>
      <x:c r="C6" s="19" t="str">
        <x:v>GW2000-XS-30</x:v>
      </x:c>
      <x:c r="D6" s="9" t="str">
        <x:v>Мережевий 1ф  2кВт  XS G3</x:v>
      </x:c>
      <x:c r="E6" s="9" t="str">
        <x:v>інвертор</x:v>
      </x:c>
      <x:c r="F6" s="9" t="str">
        <x:v>1-фазне</x:v>
      </x:c>
      <x:c r="G6" s="9" t="str">
        <x:v>мережевий</x:v>
      </x:c>
      <x:c r="H6" s="9" t="str">
        <x:v>GoodWe</x:v>
      </x:c>
      <x:c r="I6" s="21" t="str">
        <x:v>під замовлення</x:v>
      </x:c>
      <x:c r="J6" s="9"/>
      <x:c r="K6" s="9"/>
      <x:c r="L6" s="29" t="str">
        <x:v>Ціна за запитом</x:v>
      </x:c>
    </x:row>
    <x:row r="7" ht="43.5" customHeight="1">
      <x:c r="A7" s="5" t="n">
        <x:v>4</x:v>
      </x:c>
      <x:c r="B7" s="5"/>
      <x:c r="C7" s="15" t="str">
        <x:v>GW2500-XS-30</x:v>
      </x:c>
      <x:c r="D7" s="5" t="str">
        <x:v>Мережевий 1ф  2.5кВт  XS G3</x:v>
      </x:c>
      <x:c r="E7" s="5" t="str">
        <x:v>інвертор</x:v>
      </x:c>
      <x:c r="F7" s="5" t="str">
        <x:v>1-фазне</x:v>
      </x:c>
      <x:c r="G7" s="5" t="str">
        <x:v>мережевий</x:v>
      </x:c>
      <x:c r="H7" s="5" t="str">
        <x:v>GoodWe</x:v>
      </x:c>
      <x:c r="I7" s="20" t="str">
        <x:v>під замовлення</x:v>
      </x:c>
      <x:c r="J7" s="5"/>
      <x:c r="K7" s="5"/>
      <x:c r="L7" s="29" t="str">
        <x:v>Ціна за запитом</x:v>
      </x:c>
    </x:row>
    <x:row r="8" ht="43.5" customHeight="1">
      <x:c r="A8" s="9" t="n">
        <x:v>5</x:v>
      </x:c>
      <x:c r="B8" s="5"/>
      <x:c r="C8" s="19" t="str">
        <x:v>GW3000-XS-30</x:v>
      </x:c>
      <x:c r="D8" s="9" t="str">
        <x:v>Мережевий 1ф  3кВт  XS G3</x:v>
      </x:c>
      <x:c r="E8" s="9" t="str">
        <x:v>інвертор</x:v>
      </x:c>
      <x:c r="F8" s="9" t="str">
        <x:v>1-фазне</x:v>
      </x:c>
      <x:c r="G8" s="9" t="str">
        <x:v>мережевий</x:v>
      </x:c>
      <x:c r="H8" s="9" t="str">
        <x:v>GoodWe</x:v>
      </x:c>
      <x:c r="I8" s="21" t="str">
        <x:v>під замовлення</x:v>
      </x:c>
      <x:c r="J8" s="9"/>
      <x:c r="K8" s="9"/>
      <x:c r="L8" s="29" t="str">
        <x:v>Ціна за запитом</x:v>
      </x:c>
    </x:row>
    <x:row r="9" ht="43.5" customHeight="1">
      <x:c r="A9" s="5" t="n">
        <x:v>6</x:v>
      </x:c>
      <x:c r="B9" s="5"/>
      <x:c r="C9" s="15" t="str">
        <x:v>GW3K-DNS-G40</x:v>
      </x:c>
      <x:c r="D9" s="5" t="str">
        <x:v>Мережевий 1ф  3кВт  DNS G4</x:v>
      </x:c>
      <x:c r="E9" s="5" t="str">
        <x:v>інвертор</x:v>
      </x:c>
      <x:c r="F9" s="5" t="str">
        <x:v>1-фазне</x:v>
      </x:c>
      <x:c r="G9" s="5" t="str">
        <x:v>мережевий</x:v>
      </x:c>
      <x:c r="H9" s="5" t="str">
        <x:v>GoodWe</x:v>
      </x:c>
      <x:c r="I9" s="20" t="str">
        <x:v>під замовлення</x:v>
      </x:c>
      <x:c r="J9" s="5"/>
      <x:c r="K9" s="5"/>
      <x:c r="L9" s="29" t="str">
        <x:v>Ціна за запитом</x:v>
      </x:c>
    </x:row>
    <x:row r="10" ht="43.5" customHeight="1">
      <x:c r="A10" s="9" t="n">
        <x:v>7</x:v>
      </x:c>
      <x:c r="B10" s="5"/>
      <x:c r="C10" s="19" t="str">
        <x:v>GW3600-DNS-30</x:v>
      </x:c>
      <x:c r="D10" s="9" t="str">
        <x:v>Мережевий 1ф  3.6кВт  DNS G4</x:v>
      </x:c>
      <x:c r="E10" s="9" t="str">
        <x:v>інвертор</x:v>
      </x:c>
      <x:c r="F10" s="9" t="str">
        <x:v>1-фазне</x:v>
      </x:c>
      <x:c r="G10" s="9" t="str">
        <x:v>мережевий</x:v>
      </x:c>
      <x:c r="H10" s="9" t="str">
        <x:v>GoodWe</x:v>
      </x:c>
      <x:c r="I10" s="21" t="str">
        <x:v>під замовлення</x:v>
      </x:c>
      <x:c r="J10" s="9"/>
      <x:c r="K10" s="9"/>
      <x:c r="L10" s="29" t="str">
        <x:v>Ціна за запитом</x:v>
      </x:c>
    </x:row>
    <x:row r="11" ht="43.5" customHeight="1">
      <x:c r="A11" s="5" t="n">
        <x:v>8</x:v>
      </x:c>
      <x:c r="B11" s="5"/>
      <x:c r="C11" s="15" t="str">
        <x:v>GW4200-DNS-30</x:v>
      </x:c>
      <x:c r="D11" s="5" t="str">
        <x:v>Мережевий 1ф  4.2кВт  DNS G4</x:v>
      </x:c>
      <x:c r="E11" s="5" t="str">
        <x:v>інвертор</x:v>
      </x:c>
      <x:c r="F11" s="5" t="str">
        <x:v>1-фазне</x:v>
      </x:c>
      <x:c r="G11" s="5" t="str">
        <x:v>мережевий</x:v>
      </x:c>
      <x:c r="H11" s="5" t="str">
        <x:v>GoodWe</x:v>
      </x:c>
      <x:c r="I11" s="20" t="str">
        <x:v>під замовлення</x:v>
      </x:c>
      <x:c r="J11" s="5"/>
      <x:c r="K11" s="5"/>
      <x:c r="L11" s="29" t="str">
        <x:v>Ціна за запитом</x:v>
      </x:c>
    </x:row>
    <x:row r="12" ht="43.5" customHeight="1">
      <x:c r="A12" s="9" t="n">
        <x:v>9</x:v>
      </x:c>
      <x:c r="B12" s="5"/>
      <x:c r="C12" s="19" t="str">
        <x:v>GW5000-DNS-30</x:v>
      </x:c>
      <x:c r="D12" s="9" t="str">
        <x:v>Мережевий 1ф  5кВт  DNS G4</x:v>
      </x:c>
      <x:c r="E12" s="9" t="str">
        <x:v>інвертор</x:v>
      </x:c>
      <x:c r="F12" s="9" t="str">
        <x:v>1-фазне</x:v>
      </x:c>
      <x:c r="G12" s="9" t="str">
        <x:v>мережевий</x:v>
      </x:c>
      <x:c r="H12" s="9" t="str">
        <x:v>GoodWe</x:v>
      </x:c>
      <x:c r="I12" s="21" t="str">
        <x:v>під замовлення</x:v>
      </x:c>
      <x:c r="J12" s="9"/>
      <x:c r="K12" s="9"/>
      <x:c r="L12" s="29" t="str">
        <x:v>Ціна за запитом</x:v>
      </x:c>
    </x:row>
    <x:row r="13" ht="43.5" customHeight="1">
      <x:c r="A13" s="5" t="n">
        <x:v>10</x:v>
      </x:c>
      <x:c r="B13" s="5"/>
      <x:c r="C13" s="15" t="str">
        <x:v>GW6000-DNS-30</x:v>
      </x:c>
      <x:c r="D13" s="5" t="str">
        <x:v>Мережевий 1ф  6кВт  DNS G4</x:v>
      </x:c>
      <x:c r="E13" s="5" t="str">
        <x:v>інвертор</x:v>
      </x:c>
      <x:c r="F13" s="5" t="str">
        <x:v>1-фазне</x:v>
      </x:c>
      <x:c r="G13" s="5" t="str">
        <x:v>мережевий</x:v>
      </x:c>
      <x:c r="H13" s="5" t="str">
        <x:v>GoodWe</x:v>
      </x:c>
      <x:c r="I13" s="20" t="str">
        <x:v>під замовлення</x:v>
      </x:c>
      <x:c r="J13" s="5"/>
      <x:c r="K13" s="5"/>
      <x:c r="L13" s="29" t="str">
        <x:v>Ціна за запитом</x:v>
      </x:c>
    </x:row>
    <x:row r="14" ht="43.5" customHeight="1">
      <x:c r="A14" s="9" t="n">
        <x:v>11</x:v>
      </x:c>
      <x:c r="B14" s="5"/>
      <x:c r="C14" s="19" t="str">
        <x:v>GW7.5K-MS-G40</x:v>
      </x:c>
      <x:c r="D14" s="9" t="str">
        <x:v>Мережевий 1ф  7.5кВт  MS G4</x:v>
      </x:c>
      <x:c r="E14" s="9" t="str">
        <x:v>інвертор</x:v>
      </x:c>
      <x:c r="F14" s="9" t="str">
        <x:v>1-фазне</x:v>
      </x:c>
      <x:c r="G14" s="9" t="str">
        <x:v>мережевий</x:v>
      </x:c>
      <x:c r="H14" s="9" t="str">
        <x:v>GoodWe</x:v>
      </x:c>
      <x:c r="I14" s="21" t="str">
        <x:v>під замовлення</x:v>
      </x:c>
      <x:c r="J14" s="9"/>
      <x:c r="K14" s="9"/>
      <x:c r="L14" s="29" t="str">
        <x:v>Ціна за запитом</x:v>
      </x:c>
    </x:row>
    <x:row r="15" ht="43.5" customHeight="1">
      <x:c r="A15" s="5" t="n">
        <x:v>12</x:v>
      </x:c>
      <x:c r="B15" s="5"/>
      <x:c r="C15" s="15" t="str">
        <x:v>GW8.5K-MS-G40</x:v>
      </x:c>
      <x:c r="D15" s="5" t="str">
        <x:v>Мережевий 1ф  8.5кВт  MS G4</x:v>
      </x:c>
      <x:c r="E15" s="5" t="str">
        <x:v>інвертор</x:v>
      </x:c>
      <x:c r="F15" s="5" t="str">
        <x:v>1-фазне</x:v>
      </x:c>
      <x:c r="G15" s="5" t="str">
        <x:v>мережевий</x:v>
      </x:c>
      <x:c r="H15" s="5" t="str">
        <x:v>GoodWe</x:v>
      </x:c>
      <x:c r="I15" s="20" t="str">
        <x:v>під замовлення</x:v>
      </x:c>
      <x:c r="J15" s="5"/>
      <x:c r="K15" s="5"/>
      <x:c r="L15" s="29" t="str">
        <x:v>Ціна за запитом</x:v>
      </x:c>
    </x:row>
    <x:row r="16" ht="43.5" customHeight="1">
      <x:c r="A16" s="9" t="n">
        <x:v>13</x:v>
      </x:c>
      <x:c r="B16" s="5"/>
      <x:c r="C16" s="19" t="str">
        <x:v>GW10K-MS-G40</x:v>
      </x:c>
      <x:c r="D16" s="9" t="str">
        <x:v>Мережевий 1ф  10кВт  MS G4</x:v>
      </x:c>
      <x:c r="E16" s="9" t="str">
        <x:v>інвертор</x:v>
      </x:c>
      <x:c r="F16" s="9" t="str">
        <x:v>1-фазне</x:v>
      </x:c>
      <x:c r="G16" s="9" t="str">
        <x:v>мережевий</x:v>
      </x:c>
      <x:c r="H16" s="9" t="str">
        <x:v>GoodWe</x:v>
      </x:c>
      <x:c r="I16" s="21" t="str">
        <x:v>під замовлення</x:v>
      </x:c>
      <x:c r="J16" s="9"/>
      <x:c r="K16" s="9"/>
      <x:c r="L16" s="29" t="str">
        <x:v>Ціна за запитом</x:v>
      </x:c>
    </x:row>
    <x:row r="17" ht="25.5" customHeight="1">
      <x:c r="A17" s="27" t="str">
        <x:v>  Мережеві інвертори — Residential / Трифазні</x:v>
      </x:c>
      <x:c r="B17" s="27"/>
      <x:c r="C17" s="27"/>
      <x:c r="D17" s="27"/>
      <x:c r="E17" s="27"/>
      <x:c r="F17" s="27"/>
      <x:c r="G17" s="27"/>
      <x:c r="H17" s="27"/>
      <x:c r="I17" s="28"/>
      <x:c r="J17" s="27"/>
      <x:c r="K17" s="27"/>
      <x:c r="L17" s="27"/>
    </x:row>
    <x:row r="18" ht="43.5" customHeight="1">
      <x:c r="A18" s="9" t="n">
        <x:v>14</x:v>
      </x:c>
      <x:c r="B18" s="5"/>
      <x:c r="C18" s="19" t="str">
        <x:v>GW8000-SDT-30</x:v>
      </x:c>
      <x:c r="D18" s="9" t="str">
        <x:v>Мережевий 3ф  8кВт  SDT G3</x:v>
      </x:c>
      <x:c r="E18" s="9" t="str">
        <x:v>інвертор</x:v>
      </x:c>
      <x:c r="F18" s="9" t="str">
        <x:v>3-фазне</x:v>
      </x:c>
      <x:c r="G18" s="9" t="str">
        <x:v>мережевий</x:v>
      </x:c>
      <x:c r="H18" s="9" t="str">
        <x:v>GoodWe</x:v>
      </x:c>
      <x:c r="I18" s="21" t="str">
        <x:v>під замовлення</x:v>
      </x:c>
      <x:c r="J18" s="9"/>
      <x:c r="K18" s="9"/>
      <x:c r="L18" s="29" t="str">
        <x:v>Ціна за запитом</x:v>
      </x:c>
    </x:row>
    <x:row r="19" ht="43.5" customHeight="1">
      <x:c r="A19" s="5" t="n">
        <x:v>15</x:v>
      </x:c>
      <x:c r="B19" s="5"/>
      <x:c r="C19" s="15" t="str">
        <x:v>GW15K-SDT-30</x:v>
      </x:c>
      <x:c r="D19" s="5" t="str">
        <x:v>Мережевий 3ф  15кВт  SDT G3</x:v>
      </x:c>
      <x:c r="E19" s="5" t="str">
        <x:v>інвертор</x:v>
      </x:c>
      <x:c r="F19" s="5" t="str">
        <x:v>3-фазне</x:v>
      </x:c>
      <x:c r="G19" s="5" t="str">
        <x:v>мережевий</x:v>
      </x:c>
      <x:c r="H19" s="5" t="str">
        <x:v>GoodWe</x:v>
      </x:c>
      <x:c r="I19" s="20" t="str">
        <x:v>під замовлення</x:v>
      </x:c>
      <x:c r="J19" s="5"/>
      <x:c r="K19" s="5"/>
      <x:c r="L19" s="29" t="str">
        <x:v>Ціна за запитом</x:v>
      </x:c>
    </x:row>
    <x:row r="20" ht="43.5" customHeight="1">
      <x:c r="A20" s="9" t="n">
        <x:v>16</x:v>
      </x:c>
      <x:c r="B20" s="5"/>
      <x:c r="C20" s="19" t="str">
        <x:v>GW20K-SDT-30</x:v>
      </x:c>
      <x:c r="D20" s="9" t="str">
        <x:v>Мережевий 3ф  20кВт  SDT G3</x:v>
      </x:c>
      <x:c r="E20" s="9" t="str">
        <x:v>інвертор</x:v>
      </x:c>
      <x:c r="F20" s="9" t="str">
        <x:v>3-фазне</x:v>
      </x:c>
      <x:c r="G20" s="9" t="str">
        <x:v>мережевий</x:v>
      </x:c>
      <x:c r="H20" s="9" t="str">
        <x:v>GoodWe</x:v>
      </x:c>
      <x:c r="I20" s="21" t="str">
        <x:v>під замовлення</x:v>
      </x:c>
      <x:c r="J20" s="9"/>
      <x:c r="K20" s="9"/>
      <x:c r="L20" s="29" t="str">
        <x:v>Ціна за запитом</x:v>
      </x:c>
    </x:row>
    <x:row r="21" ht="25.5" customHeight="1">
      <x:c r="A21" s="27" t="str">
        <x:v>  Мережеві інвертори — Комерційні C&amp;I</x:v>
      </x:c>
      <x:c r="B21" s="27"/>
      <x:c r="C21" s="27"/>
      <x:c r="D21" s="27"/>
      <x:c r="E21" s="27"/>
      <x:c r="F21" s="27"/>
      <x:c r="G21" s="27"/>
      <x:c r="H21" s="27"/>
      <x:c r="I21" s="28"/>
      <x:c r="J21" s="27"/>
      <x:c r="K21" s="27"/>
      <x:c r="L21" s="27"/>
    </x:row>
    <x:row r="22" ht="43.5" customHeight="1">
      <x:c r="A22" s="9" t="n">
        <x:v>17</x:v>
      </x:c>
      <x:c r="B22" s="5"/>
      <x:c r="C22" s="19" t="str">
        <x:v>GW25K-SDT-30</x:v>
      </x:c>
      <x:c r="D22" s="9" t="str">
        <x:v>Мережевий 3ф  25кВт  SDT G3</x:v>
      </x:c>
      <x:c r="E22" s="9" t="str">
        <x:v>інвертор</x:v>
      </x:c>
      <x:c r="F22" s="9" t="str">
        <x:v>3-фазне</x:v>
      </x:c>
      <x:c r="G22" s="9" t="str">
        <x:v>мережевий</x:v>
      </x:c>
      <x:c r="H22" s="9" t="str">
        <x:v>GoodWe</x:v>
      </x:c>
      <x:c r="I22" s="21" t="str">
        <x:v>під замовлення</x:v>
      </x:c>
      <x:c r="J22" s="9"/>
      <x:c r="K22" s="9"/>
      <x:c r="L22" s="29" t="str">
        <x:v>Ціна за запитом</x:v>
      </x:c>
    </x:row>
    <x:row r="23" ht="43.5" customHeight="1">
      <x:c r="A23" s="5" t="n">
        <x:v>18</x:v>
      </x:c>
      <x:c r="B23" s="5"/>
      <x:c r="C23" s="15" t="str">
        <x:v>GW30K-SDT-30</x:v>
      </x:c>
      <x:c r="D23" s="5" t="str">
        <x:v>Мережевий 3ф  30кВт  SDT G3</x:v>
      </x:c>
      <x:c r="E23" s="5" t="str">
        <x:v>інвертор</x:v>
      </x:c>
      <x:c r="F23" s="5" t="str">
        <x:v>3-фазне</x:v>
      </x:c>
      <x:c r="G23" s="5" t="str">
        <x:v>мережевий</x:v>
      </x:c>
      <x:c r="H23" s="5" t="str">
        <x:v>GoodWe</x:v>
      </x:c>
      <x:c r="I23" s="20" t="str">
        <x:v>під замовлення</x:v>
      </x:c>
      <x:c r="J23" s="5"/>
      <x:c r="K23" s="5"/>
      <x:c r="L23" s="29" t="str">
        <x:v>Ціна за запитом</x:v>
      </x:c>
    </x:row>
    <x:row r="24" ht="43.5" customHeight="1">
      <x:c r="A24" s="9" t="n">
        <x:v>19</x:v>
      </x:c>
      <x:c r="B24" s="5"/>
      <x:c r="C24" s="19" t="str">
        <x:v>GW40K-SDT-P30</x:v>
      </x:c>
      <x:c r="D24" s="9" t="str">
        <x:v>Мережевий 3ф  40кВт  SDT G3</x:v>
      </x:c>
      <x:c r="E24" s="9" t="str">
        <x:v>інвертор</x:v>
      </x:c>
      <x:c r="F24" s="9" t="str">
        <x:v>3-фазне</x:v>
      </x:c>
      <x:c r="G24" s="9" t="str">
        <x:v>мережевий</x:v>
      </x:c>
      <x:c r="H24" s="9" t="str">
        <x:v>GoodWe</x:v>
      </x:c>
      <x:c r="I24" s="21" t="str">
        <x:v>під замовлення</x:v>
      </x:c>
      <x:c r="J24" s="9"/>
      <x:c r="K24" s="9"/>
      <x:c r="L24" s="29" t="str">
        <x:v>Ціна за запитом</x:v>
      </x:c>
    </x:row>
    <x:row r="25" ht="43.5" customHeight="1">
      <x:c r="A25" s="5" t="n">
        <x:v>20</x:v>
      </x:c>
      <x:c r="B25" s="5"/>
      <x:c r="C25" s="15" t="str">
        <x:v>GW50K-SDT-C30</x:v>
      </x:c>
      <x:c r="D25" s="5" t="str">
        <x:v>Мережевий 3ф  50кВт  SDT G3</x:v>
      </x:c>
      <x:c r="E25" s="5" t="str">
        <x:v>інвертор</x:v>
      </x:c>
      <x:c r="F25" s="5" t="str">
        <x:v>3-фазне</x:v>
      </x:c>
      <x:c r="G25" s="5" t="str">
        <x:v>мережевий</x:v>
      </x:c>
      <x:c r="H25" s="5" t="str">
        <x:v>GoodWe</x:v>
      </x:c>
      <x:c r="I25" s="20" t="str">
        <x:v>під замовлення</x:v>
      </x:c>
      <x:c r="J25" s="5"/>
      <x:c r="K25" s="5"/>
      <x:c r="L25" s="29" t="str">
        <x:v>Ціна за запитом</x:v>
      </x:c>
    </x:row>
    <x:row r="26" ht="43.5" customHeight="1">
      <x:c r="A26" s="9" t="n">
        <x:v>21</x:v>
      </x:c>
      <x:c r="B26" s="5"/>
      <x:c r="C26" s="19" t="str">
        <x:v>GW50KS-MT</x:v>
      </x:c>
      <x:c r="D26" s="9" t="str">
        <x:v>Мережевий 3ф  50кВт  SMT</x:v>
      </x:c>
      <x:c r="E26" s="9" t="str">
        <x:v>інвертор</x:v>
      </x:c>
      <x:c r="F26" s="9" t="str">
        <x:v>3-фазне</x:v>
      </x:c>
      <x:c r="G26" s="9" t="str">
        <x:v>мережевий</x:v>
      </x:c>
      <x:c r="H26" s="9" t="str">
        <x:v>GoodWe</x:v>
      </x:c>
      <x:c r="I26" s="21" t="str">
        <x:v>під замовлення</x:v>
      </x:c>
      <x:c r="J26" s="9"/>
      <x:c r="K26" s="9"/>
      <x:c r="L26" s="29" t="str">
        <x:v>Ціна за запитом</x:v>
      </x:c>
    </x:row>
    <x:row r="27" ht="43.5" customHeight="1">
      <x:c r="A27" s="5" t="n">
        <x:v>22</x:v>
      </x:c>
      <x:c r="B27" s="5"/>
      <x:c r="C27" s="15" t="str">
        <x:v>GW60KS-MT</x:v>
      </x:c>
      <x:c r="D27" s="5" t="str">
        <x:v>Мережевий 3ф  60кВт  SMT</x:v>
      </x:c>
      <x:c r="E27" s="5" t="str">
        <x:v>інвертор</x:v>
      </x:c>
      <x:c r="F27" s="5" t="str">
        <x:v>3-фазне</x:v>
      </x:c>
      <x:c r="G27" s="5" t="str">
        <x:v>мережевий</x:v>
      </x:c>
      <x:c r="H27" s="5" t="str">
        <x:v>GoodWe</x:v>
      </x:c>
      <x:c r="I27" s="20" t="str">
        <x:v>під замовлення</x:v>
      </x:c>
      <x:c r="J27" s="5"/>
      <x:c r="K27" s="5"/>
      <x:c r="L27" s="29" t="str">
        <x:v>Ціна за запитом</x:v>
      </x:c>
    </x:row>
    <x:row r="28" ht="43.5" customHeight="1">
      <x:c r="A28" s="9" t="n">
        <x:v>23</x:v>
      </x:c>
      <x:c r="B28" s="5"/>
      <x:c r="C28" s="19" t="str">
        <x:v>GW60K-SMT-G20</x:v>
      </x:c>
      <x:c r="D28" s="9" t="str">
        <x:v>Мережевий 3ф  60кВт  SMT G2</x:v>
      </x:c>
      <x:c r="E28" s="9" t="str">
        <x:v>інвертор</x:v>
      </x:c>
      <x:c r="F28" s="9" t="str">
        <x:v>3-фазне</x:v>
      </x:c>
      <x:c r="G28" s="9" t="str">
        <x:v>мережевий</x:v>
      </x:c>
      <x:c r="H28" s="9" t="str">
        <x:v>GoodWe</x:v>
      </x:c>
      <x:c r="I28" s="21" t="str">
        <x:v>під замовлення</x:v>
      </x:c>
      <x:c r="J28" s="9"/>
      <x:c r="K28" s="9"/>
      <x:c r="L28" s="29" t="str">
        <x:v>Ціна за запитом</x:v>
      </x:c>
    </x:row>
    <x:row r="29" ht="43.5" customHeight="1">
      <x:c r="A29" s="5" t="n">
        <x:v>24</x:v>
      </x:c>
      <x:c r="B29" s="5"/>
      <x:c r="C29" s="15" t="str">
        <x:v>GW80K-SMT</x:v>
      </x:c>
      <x:c r="D29" s="5" t="str">
        <x:v>Мережевий 3ф  80кВт  SMT</x:v>
      </x:c>
      <x:c r="E29" s="5" t="str">
        <x:v>інвертор</x:v>
      </x:c>
      <x:c r="F29" s="5" t="str">
        <x:v>3-фазне</x:v>
      </x:c>
      <x:c r="G29" s="5" t="str">
        <x:v>мережевий</x:v>
      </x:c>
      <x:c r="H29" s="5" t="str">
        <x:v>GoodWe</x:v>
      </x:c>
      <x:c r="I29" s="20" t="str">
        <x:v>під замовлення</x:v>
      </x:c>
      <x:c r="J29" s="5"/>
      <x:c r="K29" s="5"/>
      <x:c r="L29" s="29" t="str">
        <x:v>Ціна за запитом</x:v>
      </x:c>
    </x:row>
    <x:row r="30" ht="43.5" customHeight="1">
      <x:c r="A30" s="9" t="n">
        <x:v>25</x:v>
      </x:c>
      <x:c r="B30" s="5"/>
      <x:c r="C30" s="19" t="str">
        <x:v>GW100K-GT</x:v>
      </x:c>
      <x:c r="D30" s="9" t="str">
        <x:v>Мережевий 3ф  100кВт  GT</x:v>
      </x:c>
      <x:c r="E30" s="9" t="str">
        <x:v>інвертор</x:v>
      </x:c>
      <x:c r="F30" s="9" t="str">
        <x:v>3-фазне</x:v>
      </x:c>
      <x:c r="G30" s="9" t="str">
        <x:v>мережевий</x:v>
      </x:c>
      <x:c r="H30" s="9" t="str">
        <x:v>GoodWe</x:v>
      </x:c>
      <x:c r="I30" s="21" t="str">
        <x:v>під замовлення</x:v>
      </x:c>
      <x:c r="J30" s="9"/>
      <x:c r="K30" s="9"/>
      <x:c r="L30" s="29" t="str">
        <x:v>Ціна за запитом</x:v>
      </x:c>
    </x:row>
    <x:row r="31" ht="43.5" customHeight="1">
      <x:c r="A31" s="5" t="n">
        <x:v>26</x:v>
      </x:c>
      <x:c r="B31" s="5"/>
      <x:c r="C31" s="15" t="str">
        <x:v>GW110K-GT</x:v>
      </x:c>
      <x:c r="D31" s="5" t="str">
        <x:v>Мережевий 3ф  110кВт  GT</x:v>
      </x:c>
      <x:c r="E31" s="5" t="str">
        <x:v>інвертор</x:v>
      </x:c>
      <x:c r="F31" s="5" t="str">
        <x:v>3-фазне</x:v>
      </x:c>
      <x:c r="G31" s="5" t="str">
        <x:v>мережевий</x:v>
      </x:c>
      <x:c r="H31" s="5" t="str">
        <x:v>GoodWe</x:v>
      </x:c>
      <x:c r="I31" s="20" t="str">
        <x:v>під замовлення</x:v>
      </x:c>
      <x:c r="J31" s="5"/>
      <x:c r="K31" s="5"/>
      <x:c r="L31" s="29" t="str">
        <x:v>Ціна за запитом</x:v>
      </x:c>
    </x:row>
    <x:row r="32" ht="43.5" customHeight="1">
      <x:c r="A32" s="9" t="n">
        <x:v>27</x:v>
      </x:c>
      <x:c r="B32" s="5"/>
      <x:c r="C32" s="19" t="str">
        <x:v>GW125K-GT</x:v>
      </x:c>
      <x:c r="D32" s="9" t="str">
        <x:v>Мережевий 3ф  125кВт  GT</x:v>
      </x:c>
      <x:c r="E32" s="9" t="str">
        <x:v>інвертор</x:v>
      </x:c>
      <x:c r="F32" s="9" t="str">
        <x:v>3-фазне</x:v>
      </x:c>
      <x:c r="G32" s="9" t="str">
        <x:v>мережевий</x:v>
      </x:c>
      <x:c r="H32" s="9" t="str">
        <x:v>GoodWe</x:v>
      </x:c>
      <x:c r="I32" s="21" t="str">
        <x:v>під замовлення</x:v>
      </x:c>
      <x:c r="J32" s="9"/>
      <x:c r="K32" s="9"/>
      <x:c r="L32" s="29" t="str">
        <x:v>Ціна за запитом</x:v>
      </x:c>
    </x:row>
    <x:row r="33" ht="43.5" customHeight="1">
      <x:c r="A33" s="5" t="n">
        <x:v>28</x:v>
      </x:c>
      <x:c r="B33" s="5"/>
      <x:c r="C33" s="15" t="str">
        <x:v>GW150K-GT-G10</x:v>
      </x:c>
      <x:c r="D33" s="5" t="str">
        <x:v>Мережевий 3ф  150кВт  GT G10</x:v>
      </x:c>
      <x:c r="E33" s="5" t="str">
        <x:v>інвертор</x:v>
      </x:c>
      <x:c r="F33" s="5" t="str">
        <x:v>3-фазне</x:v>
      </x:c>
      <x:c r="G33" s="5" t="str">
        <x:v>мережевий</x:v>
      </x:c>
      <x:c r="H33" s="5" t="str">
        <x:v>GoodWe</x:v>
      </x:c>
      <x:c r="I33" s="20" t="str">
        <x:v>в наявності</x:v>
      </x:c>
      <x:c r="J33" s="5" t="n">
        <x:v>60</x:v>
      </x:c>
      <x:c r="K33" s="5"/>
      <x:c r="L33" s="29" t="str">
        <x:v>Ціна за запитом</x:v>
      </x:c>
    </x:row>
    <x:row r="34" ht="25.5" customHeight="1">
      <x:c r="A34" s="27" t="str">
        <x:v>  Гібридні інвертори LV — Residential / Однофазні</x:v>
      </x:c>
      <x:c r="B34" s="27"/>
      <x:c r="C34" s="27"/>
      <x:c r="D34" s="27"/>
      <x:c r="E34" s="27"/>
      <x:c r="F34" s="27"/>
      <x:c r="G34" s="27"/>
      <x:c r="H34" s="27"/>
      <x:c r="I34" s="28"/>
      <x:c r="J34" s="27"/>
      <x:c r="K34" s="27"/>
      <x:c r="L34" s="27"/>
    </x:row>
    <x:row r="35" ht="43.5" customHeight="1">
      <x:c r="A35" s="5" t="n">
        <x:v>29</x:v>
      </x:c>
      <x:c r="B35" s="5"/>
      <x:c r="C35" s="15" t="str">
        <x:v>GW3600N-EH</x:v>
      </x:c>
      <x:c r="D35" s="5" t="str">
        <x:v>Гібридний 1ф  3.6кВт  EH PLUS+  LV</x:v>
      </x:c>
      <x:c r="E35" s="5" t="str">
        <x:v>інвертор</x:v>
      </x:c>
      <x:c r="F35" s="5" t="str">
        <x:v>1-фазне</x:v>
      </x:c>
      <x:c r="G35" s="5" t="str">
        <x:v>гібридний</x:v>
      </x:c>
      <x:c r="H35" s="5" t="str">
        <x:v>GoodWe</x:v>
      </x:c>
      <x:c r="I35" s="20" t="str">
        <x:v>під замовлення</x:v>
      </x:c>
      <x:c r="J35" s="5"/>
      <x:c r="K35" s="5"/>
      <x:c r="L35" s="29" t="str">
        <x:v>Ціна за запитом</x:v>
      </x:c>
    </x:row>
    <x:row r="36" ht="43.5" customHeight="1">
      <x:c r="A36" s="9" t="n">
        <x:v>30</x:v>
      </x:c>
      <x:c r="B36" s="5"/>
      <x:c r="C36" s="19" t="str">
        <x:v>GW5000N-EH</x:v>
      </x:c>
      <x:c r="D36" s="9" t="str">
        <x:v>Гібридний 1ф  5кВт  EH PLUS+  LV</x:v>
      </x:c>
      <x:c r="E36" s="9" t="str">
        <x:v>інвертор</x:v>
      </x:c>
      <x:c r="F36" s="9" t="str">
        <x:v>1-фазне</x:v>
      </x:c>
      <x:c r="G36" s="9" t="str">
        <x:v>гібридний</x:v>
      </x:c>
      <x:c r="H36" s="9" t="str">
        <x:v>GoodWe</x:v>
      </x:c>
      <x:c r="I36" s="21" t="str">
        <x:v>під замовлення</x:v>
      </x:c>
      <x:c r="J36" s="9"/>
      <x:c r="K36" s="9"/>
      <x:c r="L36" s="29" t="str">
        <x:v>Ціна за запитом</x:v>
      </x:c>
    </x:row>
    <x:row r="37" ht="43.5" customHeight="1">
      <x:c r="A37" s="5" t="n">
        <x:v>31</x:v>
      </x:c>
      <x:c r="B37" s="5"/>
      <x:c r="C37" s="15" t="str">
        <x:v>GW6000N-EH</x:v>
      </x:c>
      <x:c r="D37" s="5" t="str">
        <x:v>Гібридний 1ф  6кВт  EH PLUS+  LV</x:v>
      </x:c>
      <x:c r="E37" s="5" t="str">
        <x:v>інвертор</x:v>
      </x:c>
      <x:c r="F37" s="5" t="str">
        <x:v>1-фазне</x:v>
      </x:c>
      <x:c r="G37" s="5" t="str">
        <x:v>гібридний</x:v>
      </x:c>
      <x:c r="H37" s="5" t="str">
        <x:v>GoodWe</x:v>
      </x:c>
      <x:c r="I37" s="20" t="str">
        <x:v>під замовлення</x:v>
      </x:c>
      <x:c r="J37" s="5"/>
      <x:c r="K37" s="5"/>
      <x:c r="L37" s="29" t="str">
        <x:v>Ціна за запитом</x:v>
      </x:c>
    </x:row>
    <x:row r="38" ht="43.5" customHeight="1">
      <x:c r="A38" s="9" t="n">
        <x:v>32</x:v>
      </x:c>
      <x:c r="B38" s="5"/>
      <x:c r="C38" s="19" t="str">
        <x:v>GW8000-ES-C10</x:v>
      </x:c>
      <x:c r="D38" s="9" t="str">
        <x:v>Гібридний 1ф  8кВт  ES Uniq  LV</x:v>
      </x:c>
      <x:c r="E38" s="9" t="str">
        <x:v>інвертор</x:v>
      </x:c>
      <x:c r="F38" s="9" t="str">
        <x:v>1-фазне</x:v>
      </x:c>
      <x:c r="G38" s="9" t="str">
        <x:v>гібридний</x:v>
      </x:c>
      <x:c r="H38" s="9" t="str">
        <x:v>GoodWe</x:v>
      </x:c>
      <x:c r="I38" s="21" t="str">
        <x:v>під замовлення</x:v>
      </x:c>
      <x:c r="J38" s="9"/>
      <x:c r="K38" s="9"/>
      <x:c r="L38" s="29" t="str">
        <x:v>Ціна за запитом</x:v>
      </x:c>
    </x:row>
    <x:row r="39" ht="43.5" customHeight="1">
      <x:c r="A39" s="5" t="n">
        <x:v>33</x:v>
      </x:c>
      <x:c r="B39" s="5"/>
      <x:c r="C39" s="15" t="str">
        <x:v>GW10K-ES-C10</x:v>
      </x:c>
      <x:c r="D39" s="5" t="str">
        <x:v>Гібридний 1ф  10кВт  ES Uniq  LV</x:v>
      </x:c>
      <x:c r="E39" s="5" t="str">
        <x:v>інвертор</x:v>
      </x:c>
      <x:c r="F39" s="5" t="str">
        <x:v>1-фазне</x:v>
      </x:c>
      <x:c r="G39" s="5" t="str">
        <x:v>гібридний</x:v>
      </x:c>
      <x:c r="H39" s="5" t="str">
        <x:v>GoodWe</x:v>
      </x:c>
      <x:c r="I39" s="20" t="str">
        <x:v>під замовлення</x:v>
      </x:c>
      <x:c r="J39" s="5"/>
      <x:c r="K39" s="5"/>
      <x:c r="L39" s="29" t="str">
        <x:v>Ціна за запитом</x:v>
      </x:c>
    </x:row>
    <x:row r="40" ht="43.5" customHeight="1">
      <x:c r="A40" s="9" t="n">
        <x:v>34</x:v>
      </x:c>
      <x:c r="B40" s="5"/>
      <x:c r="C40" s="19" t="str">
        <x:v>GW12K-ES-C10</x:v>
      </x:c>
      <x:c r="D40" s="9" t="str">
        <x:v>Гібридний 1ф  12кВт  ES Uniq  LV</x:v>
      </x:c>
      <x:c r="E40" s="9" t="str">
        <x:v>інвертор</x:v>
      </x:c>
      <x:c r="F40" s="9" t="str">
        <x:v>1-фазне</x:v>
      </x:c>
      <x:c r="G40" s="9" t="str">
        <x:v>гібридний</x:v>
      </x:c>
      <x:c r="H40" s="9" t="str">
        <x:v>GoodWe</x:v>
      </x:c>
      <x:c r="I40" s="21" t="str">
        <x:v>очікується</x:v>
      </x:c>
      <x:c r="J40" s="9"/>
      <x:c r="K40" s="9"/>
      <x:c r="L40" s="29" t="str">
        <x:v>Ціна за запитом</x:v>
      </x:c>
    </x:row>
    <x:row r="41" ht="43.5" customHeight="1">
      <x:c r="A41" s="5" t="n">
        <x:v>35</x:v>
      </x:c>
      <x:c r="B41" s="5"/>
      <x:c r="C41" s="15" t="str">
        <x:v>GW3600-ES-20</x:v>
      </x:c>
      <x:c r="D41" s="5" t="str">
        <x:v>Гібридний 1ф  3.6кВт  ES G2  LV</x:v>
      </x:c>
      <x:c r="E41" s="5" t="str">
        <x:v>інвертор</x:v>
      </x:c>
      <x:c r="F41" s="5" t="str">
        <x:v>1-фазне</x:v>
      </x:c>
      <x:c r="G41" s="5" t="str">
        <x:v>гібридний</x:v>
      </x:c>
      <x:c r="H41" s="5" t="str">
        <x:v>GoodWe</x:v>
      </x:c>
      <x:c r="I41" s="20" t="str">
        <x:v>під замовлення</x:v>
      </x:c>
      <x:c r="J41" s="5"/>
      <x:c r="K41" s="5"/>
      <x:c r="L41" s="29" t="str">
        <x:v>Ціна за запитом</x:v>
      </x:c>
    </x:row>
    <x:row r="42" ht="43.5" customHeight="1">
      <x:c r="A42" s="9" t="n">
        <x:v>36</x:v>
      </x:c>
      <x:c r="B42" s="5"/>
      <x:c r="C42" s="19" t="str">
        <x:v>GW5000-ES-20</x:v>
      </x:c>
      <x:c r="D42" s="9" t="str">
        <x:v>Гібридний 1ф  5кВт  ES G2  LV</x:v>
      </x:c>
      <x:c r="E42" s="9" t="str">
        <x:v>інвертор</x:v>
      </x:c>
      <x:c r="F42" s="9" t="str">
        <x:v>1-фазне</x:v>
      </x:c>
      <x:c r="G42" s="9" t="str">
        <x:v>гібридний</x:v>
      </x:c>
      <x:c r="H42" s="9" t="str">
        <x:v>GoodWe</x:v>
      </x:c>
      <x:c r="I42" s="21" t="str">
        <x:v>під замовлення</x:v>
      </x:c>
      <x:c r="J42" s="9"/>
      <x:c r="K42" s="9"/>
      <x:c r="L42" s="29" t="str">
        <x:v>Ціна за запитом</x:v>
      </x:c>
    </x:row>
    <x:row r="43" ht="43.5" customHeight="1">
      <x:c r="A43" s="5" t="n">
        <x:v>37</x:v>
      </x:c>
      <x:c r="B43" s="5"/>
      <x:c r="C43" s="15" t="str">
        <x:v>GW6000-ES-20</x:v>
      </x:c>
      <x:c r="D43" s="5" t="str">
        <x:v>Гібридний 1ф  6кВт  ES G2  LV</x:v>
      </x:c>
      <x:c r="E43" s="5" t="str">
        <x:v>інвертор</x:v>
      </x:c>
      <x:c r="F43" s="5" t="str">
        <x:v>1-фазне</x:v>
      </x:c>
      <x:c r="G43" s="5" t="str">
        <x:v>гібридний</x:v>
      </x:c>
      <x:c r="H43" s="5" t="str">
        <x:v>GoodWe</x:v>
      </x:c>
      <x:c r="I43" s="20" t="str">
        <x:v>під замовлення</x:v>
      </x:c>
      <x:c r="J43" s="5"/>
      <x:c r="K43" s="5"/>
      <x:c r="L43" s="29" t="str">
        <x:v>Ціна за запитом</x:v>
      </x:c>
    </x:row>
    <x:row r="44" ht="43.5" customHeight="1">
      <x:c r="A44" s="9" t="n">
        <x:v>38</x:v>
      </x:c>
      <x:c r="B44" s="5"/>
      <x:c r="C44" s="19" t="str">
        <x:v>GW3600-SBP-20</x:v>
      </x:c>
      <x:c r="D44" s="9" t="str">
        <x:v>Гібридний 1ф  3.6кВт  SBP G2  LV</x:v>
      </x:c>
      <x:c r="E44" s="9" t="str">
        <x:v>інвертор</x:v>
      </x:c>
      <x:c r="F44" s="9" t="str">
        <x:v>1-фазне</x:v>
      </x:c>
      <x:c r="G44" s="9" t="str">
        <x:v>гібридний</x:v>
      </x:c>
      <x:c r="H44" s="9" t="str">
        <x:v>GoodWe</x:v>
      </x:c>
      <x:c r="I44" s="21" t="str">
        <x:v>під замовлення</x:v>
      </x:c>
      <x:c r="J44" s="9"/>
      <x:c r="K44" s="9"/>
      <x:c r="L44" s="29" t="str">
        <x:v>Ціна за запитом</x:v>
      </x:c>
    </x:row>
    <x:row r="45" ht="43.5" customHeight="1">
      <x:c r="A45" s="5" t="n">
        <x:v>39</x:v>
      </x:c>
      <x:c r="B45" s="5"/>
      <x:c r="C45" s="15" t="str">
        <x:v>GW5000-SBP-20</x:v>
      </x:c>
      <x:c r="D45" s="5" t="str">
        <x:v>Гібридний 1ф  5кВт  SBP G2  LV</x:v>
      </x:c>
      <x:c r="E45" s="5" t="str">
        <x:v>інвертор</x:v>
      </x:c>
      <x:c r="F45" s="5" t="str">
        <x:v>1-фазне</x:v>
      </x:c>
      <x:c r="G45" s="5" t="str">
        <x:v>гібридний</x:v>
      </x:c>
      <x:c r="H45" s="5" t="str">
        <x:v>GoodWe</x:v>
      </x:c>
      <x:c r="I45" s="20" t="str">
        <x:v>під замовлення</x:v>
      </x:c>
      <x:c r="J45" s="5"/>
      <x:c r="K45" s="5"/>
      <x:c r="L45" s="29" t="str">
        <x:v>Ціна за запитом</x:v>
      </x:c>
    </x:row>
    <x:row r="46" ht="43.5" customHeight="1">
      <x:c r="A46" s="9" t="n">
        <x:v>40</x:v>
      </x:c>
      <x:c r="B46" s="5"/>
      <x:c r="C46" s="19" t="str">
        <x:v>GW6000-SBP-20</x:v>
      </x:c>
      <x:c r="D46" s="9" t="str">
        <x:v>Гібридний 1ф  6кВт  SBP G2  LV</x:v>
      </x:c>
      <x:c r="E46" s="9" t="str">
        <x:v>інвертор</x:v>
      </x:c>
      <x:c r="F46" s="9" t="str">
        <x:v>1-фазне</x:v>
      </x:c>
      <x:c r="G46" s="9" t="str">
        <x:v>гібридний</x:v>
      </x:c>
      <x:c r="H46" s="9" t="str">
        <x:v>GoodWe</x:v>
      </x:c>
      <x:c r="I46" s="21" t="str">
        <x:v>під замовлення</x:v>
      </x:c>
      <x:c r="J46" s="9"/>
      <x:c r="K46" s="9"/>
      <x:c r="L46" s="29" t="str">
        <x:v>Ціна за запитом</x:v>
      </x:c>
    </x:row>
    <x:row r="47" ht="25.5" customHeight="1">
      <x:c r="A47" s="27" t="str">
        <x:v>  Гібридні інвертори HV — Residential / Однофазні (ET PLUS+)</x:v>
      </x:c>
      <x:c r="B47" s="27"/>
      <x:c r="C47" s="27"/>
      <x:c r="D47" s="27"/>
      <x:c r="E47" s="27"/>
      <x:c r="F47" s="27"/>
      <x:c r="G47" s="27"/>
      <x:c r="H47" s="27"/>
      <x:c r="I47" s="28"/>
      <x:c r="J47" s="27"/>
      <x:c r="K47" s="27"/>
      <x:c r="L47" s="27"/>
    </x:row>
    <x:row r="48" ht="43.5" customHeight="1">
      <x:c r="A48" s="9" t="n">
        <x:v>41</x:v>
      </x:c>
      <x:c r="B48" s="5"/>
      <x:c r="C48" s="19" t="str">
        <x:v>GW5KN-ET</x:v>
      </x:c>
      <x:c r="D48" s="9" t="str">
        <x:v>Гібридний 1ф  5кВт  ET PLUS+ HV  16A</x:v>
      </x:c>
      <x:c r="E48" s="9" t="str">
        <x:v>інвертор</x:v>
      </x:c>
      <x:c r="F48" s="9" t="str">
        <x:v>1-фазне</x:v>
      </x:c>
      <x:c r="G48" s="9" t="str">
        <x:v>гібридний</x:v>
      </x:c>
      <x:c r="H48" s="9" t="str">
        <x:v>GoodWe</x:v>
      </x:c>
      <x:c r="I48" s="21" t="str">
        <x:v>під замовлення</x:v>
      </x:c>
      <x:c r="J48" s="9"/>
      <x:c r="K48" s="9"/>
      <x:c r="L48" s="29" t="str">
        <x:v>Ціна за запитом</x:v>
      </x:c>
    </x:row>
    <x:row r="49" ht="43.5" customHeight="1">
      <x:c r="A49" s="5" t="n">
        <x:v>42</x:v>
      </x:c>
      <x:c r="B49" s="5"/>
      <x:c r="C49" s="15" t="str">
        <x:v>GW6.5KN-ET</x:v>
      </x:c>
      <x:c r="D49" s="5" t="str">
        <x:v>Гібридний 1ф  6.5кВт  ET PLUS+ HV  16A</x:v>
      </x:c>
      <x:c r="E49" s="5" t="str">
        <x:v>інвертор</x:v>
      </x:c>
      <x:c r="F49" s="5" t="str">
        <x:v>1-фазне</x:v>
      </x:c>
      <x:c r="G49" s="5" t="str">
        <x:v>гібридний</x:v>
      </x:c>
      <x:c r="H49" s="5" t="str">
        <x:v>GoodWe</x:v>
      </x:c>
      <x:c r="I49" s="20" t="str">
        <x:v>під замовлення</x:v>
      </x:c>
      <x:c r="J49" s="5"/>
      <x:c r="K49" s="5"/>
      <x:c r="L49" s="29" t="str">
        <x:v>Ціна за запитом</x:v>
      </x:c>
    </x:row>
    <x:row r="50" ht="43.5" customHeight="1">
      <x:c r="A50" s="9" t="n">
        <x:v>43</x:v>
      </x:c>
      <x:c r="B50" s="5"/>
      <x:c r="C50" s="19" t="str">
        <x:v>GW8KN-ET</x:v>
      </x:c>
      <x:c r="D50" s="9" t="str">
        <x:v>Гібридний 1ф  8кВт  ET PLUS+ HV  16A</x:v>
      </x:c>
      <x:c r="E50" s="9" t="str">
        <x:v>інвертор</x:v>
      </x:c>
      <x:c r="F50" s="9" t="str">
        <x:v>1-фазне</x:v>
      </x:c>
      <x:c r="G50" s="9" t="str">
        <x:v>гібридний</x:v>
      </x:c>
      <x:c r="H50" s="9" t="str">
        <x:v>GoodWe</x:v>
      </x:c>
      <x:c r="I50" s="21" t="str">
        <x:v>під замовлення</x:v>
      </x:c>
      <x:c r="J50" s="9"/>
      <x:c r="K50" s="9"/>
      <x:c r="L50" s="29" t="str">
        <x:v>Ціна за запитом</x:v>
      </x:c>
    </x:row>
    <x:row r="51" ht="43.5" customHeight="1">
      <x:c r="A51" s="5" t="n">
        <x:v>44</x:v>
      </x:c>
      <x:c r="B51" s="5"/>
      <x:c r="C51" s="15" t="str">
        <x:v>GW10KN-ET</x:v>
      </x:c>
      <x:c r="D51" s="5" t="str">
        <x:v>Гібридний 1ф  10кВт  ET PLUS+ HV  16A</x:v>
      </x:c>
      <x:c r="E51" s="5" t="str">
        <x:v>інвертор</x:v>
      </x:c>
      <x:c r="F51" s="5" t="str">
        <x:v>1-фазне</x:v>
      </x:c>
      <x:c r="G51" s="5" t="str">
        <x:v>гібридний</x:v>
      </x:c>
      <x:c r="H51" s="5" t="str">
        <x:v>GoodWe</x:v>
      </x:c>
      <x:c r="I51" s="20" t="str">
        <x:v>під замовлення</x:v>
      </x:c>
      <x:c r="J51" s="5"/>
      <x:c r="K51" s="5"/>
      <x:c r="L51" s="29" t="str">
        <x:v>Ціна за запитом</x:v>
      </x:c>
    </x:row>
    <x:row r="52" ht="25.5" customHeight="1">
      <x:c r="A52" s="27" t="str">
        <x:v>  Гібридні інвертори HV — Residential / Трифазні (ET G2)</x:v>
      </x:c>
      <x:c r="B52" s="27"/>
      <x:c r="C52" s="27"/>
      <x:c r="D52" s="27"/>
      <x:c r="E52" s="27"/>
      <x:c r="F52" s="27"/>
      <x:c r="G52" s="27"/>
      <x:c r="H52" s="27"/>
      <x:c r="I52" s="28"/>
      <x:c r="J52" s="27"/>
      <x:c r="K52" s="27"/>
      <x:c r="L52" s="27"/>
    </x:row>
    <x:row r="53" ht="43.5" customHeight="1">
      <x:c r="A53" s="5" t="n">
        <x:v>45</x:v>
      </x:c>
      <x:c r="B53" s="5"/>
      <x:c r="C53" s="15" t="str">
        <x:v>GW6000-ET-20</x:v>
      </x:c>
      <x:c r="D53" s="5" t="str">
        <x:v>Гібридний 3ф  6кВт  ET G2  HV</x:v>
      </x:c>
      <x:c r="E53" s="5" t="str">
        <x:v>інвертор</x:v>
      </x:c>
      <x:c r="F53" s="5" t="str">
        <x:v>3-фазне</x:v>
      </x:c>
      <x:c r="G53" s="5" t="str">
        <x:v>гібридний</x:v>
      </x:c>
      <x:c r="H53" s="5" t="str">
        <x:v>GoodWe</x:v>
      </x:c>
      <x:c r="I53" s="20" t="str">
        <x:v>під замовлення</x:v>
      </x:c>
      <x:c r="J53" s="5"/>
      <x:c r="K53" s="5"/>
      <x:c r="L53" s="29" t="str">
        <x:v>Ціна за запитом</x:v>
      </x:c>
    </x:row>
    <x:row r="54" ht="43.5" customHeight="1">
      <x:c r="A54" s="9" t="n">
        <x:v>46</x:v>
      </x:c>
      <x:c r="B54" s="5"/>
      <x:c r="C54" s="19" t="str">
        <x:v>GW8000-ET-20</x:v>
      </x:c>
      <x:c r="D54" s="9" t="str">
        <x:v>Гібридний 3ф  8кВт  ET G2  HV</x:v>
      </x:c>
      <x:c r="E54" s="9" t="str">
        <x:v>інвертор</x:v>
      </x:c>
      <x:c r="F54" s="9" t="str">
        <x:v>3-фазне</x:v>
      </x:c>
      <x:c r="G54" s="9" t="str">
        <x:v>гібридний</x:v>
      </x:c>
      <x:c r="H54" s="9" t="str">
        <x:v>GoodWe</x:v>
      </x:c>
      <x:c r="I54" s="21" t="str">
        <x:v>під замовлення</x:v>
      </x:c>
      <x:c r="J54" s="9"/>
      <x:c r="K54" s="9"/>
      <x:c r="L54" s="29" t="str">
        <x:v>Ціна за запитом</x:v>
      </x:c>
    </x:row>
    <x:row r="55" ht="43.5" customHeight="1">
      <x:c r="A55" s="5" t="n">
        <x:v>47</x:v>
      </x:c>
      <x:c r="B55" s="5"/>
      <x:c r="C55" s="15" t="str">
        <x:v>GW10K-ET-20</x:v>
      </x:c>
      <x:c r="D55" s="5" t="str">
        <x:v>Гібридний 3ф  10кВт  ET G2  HV</x:v>
      </x:c>
      <x:c r="E55" s="5" t="str">
        <x:v>інвертор</x:v>
      </x:c>
      <x:c r="F55" s="5" t="str">
        <x:v>3-фазне</x:v>
      </x:c>
      <x:c r="G55" s="5" t="str">
        <x:v>гібридний</x:v>
      </x:c>
      <x:c r="H55" s="5" t="str">
        <x:v>GoodWe</x:v>
      </x:c>
      <x:c r="I55" s="20" t="str">
        <x:v>під замовлення</x:v>
      </x:c>
      <x:c r="J55" s="5"/>
      <x:c r="K55" s="5"/>
      <x:c r="L55" s="29" t="str">
        <x:v>Ціна за запитом</x:v>
      </x:c>
    </x:row>
    <x:row r="56" ht="43.5" customHeight="1">
      <x:c r="A56" s="9" t="n">
        <x:v>48</x:v>
      </x:c>
      <x:c r="B56" s="5"/>
      <x:c r="C56" s="19" t="str">
        <x:v>GW12K-ET-20</x:v>
      </x:c>
      <x:c r="D56" s="9" t="str">
        <x:v>Гібридний 3ф  12кВт  ET G2  HV</x:v>
      </x:c>
      <x:c r="E56" s="9" t="str">
        <x:v>інвертор</x:v>
      </x:c>
      <x:c r="F56" s="9" t="str">
        <x:v>3-фазне</x:v>
      </x:c>
      <x:c r="G56" s="9" t="str">
        <x:v>гібридний</x:v>
      </x:c>
      <x:c r="H56" s="9" t="str">
        <x:v>GoodWe</x:v>
      </x:c>
      <x:c r="I56" s="21" t="str">
        <x:v>очікується</x:v>
      </x:c>
      <x:c r="J56" s="9"/>
      <x:c r="K56" s="9"/>
      <x:c r="L56" s="29" t="str">
        <x:v>Ціна за запитом</x:v>
      </x:c>
    </x:row>
    <x:row r="57" ht="43.5" customHeight="1">
      <x:c r="A57" s="5" t="n">
        <x:v>49</x:v>
      </x:c>
      <x:c r="B57" s="5"/>
      <x:c r="C57" s="15" t="str">
        <x:v>GW15K-ET-20</x:v>
      </x:c>
      <x:c r="D57" s="5" t="str">
        <x:v>Гібридний 3ф  15кВт  ET G2  HV</x:v>
      </x:c>
      <x:c r="E57" s="5" t="str">
        <x:v>інвертор</x:v>
      </x:c>
      <x:c r="F57" s="5" t="str">
        <x:v>3-фазне</x:v>
      </x:c>
      <x:c r="G57" s="5" t="str">
        <x:v>гібридний</x:v>
      </x:c>
      <x:c r="H57" s="5" t="str">
        <x:v>GoodWe</x:v>
      </x:c>
      <x:c r="I57" s="20" t="str">
        <x:v>очікується</x:v>
      </x:c>
      <x:c r="J57" s="5"/>
      <x:c r="K57" s="5"/>
      <x:c r="L57" s="29" t="str">
        <x:v>Ціна за запитом</x:v>
      </x:c>
    </x:row>
    <x:row r="58" ht="25.5" customHeight="1">
      <x:c r="A58" s="27" t="str">
        <x:v>  Гібридні інвертори HV — Комерційні C&amp;I (ET 15–100K)</x:v>
      </x:c>
      <x:c r="B58" s="27"/>
      <x:c r="C58" s="27"/>
      <x:c r="D58" s="27"/>
      <x:c r="E58" s="27"/>
      <x:c r="F58" s="27"/>
      <x:c r="G58" s="27"/>
      <x:c r="H58" s="27"/>
      <x:c r="I58" s="28"/>
      <x:c r="J58" s="27"/>
      <x:c r="K58" s="27"/>
      <x:c r="L58" s="27"/>
    </x:row>
    <x:row r="59" ht="43.5" customHeight="1">
      <x:c r="A59" s="5" t="n">
        <x:v>50</x:v>
      </x:c>
      <x:c r="B59" s="5"/>
      <x:c r="C59" s="15" t="str">
        <x:v>GW15K-ET</x:v>
      </x:c>
      <x:c r="D59" s="5" t="str">
        <x:v>Гібридний 3ф  15кВт  ET HV</x:v>
      </x:c>
      <x:c r="E59" s="5" t="str">
        <x:v>інвертор</x:v>
      </x:c>
      <x:c r="F59" s="5" t="str">
        <x:v>3-фазне</x:v>
      </x:c>
      <x:c r="G59" s="5" t="str">
        <x:v>гібридний</x:v>
      </x:c>
      <x:c r="H59" s="5" t="str">
        <x:v>GoodWe</x:v>
      </x:c>
      <x:c r="I59" s="20" t="str">
        <x:v>під замовлення</x:v>
      </x:c>
      <x:c r="J59" s="5"/>
      <x:c r="K59" s="5"/>
      <x:c r="L59" s="29" t="str">
        <x:v>Ціна за запитом</x:v>
      </x:c>
    </x:row>
    <x:row r="60" ht="43.5" customHeight="1">
      <x:c r="A60" s="9" t="n">
        <x:v>51</x:v>
      </x:c>
      <x:c r="B60" s="5"/>
      <x:c r="C60" s="19" t="str">
        <x:v>GW20K-ET</x:v>
      </x:c>
      <x:c r="D60" s="9" t="str">
        <x:v>Гібридний 3ф  20кВт  ET HV</x:v>
      </x:c>
      <x:c r="E60" s="9" t="str">
        <x:v>інвертор</x:v>
      </x:c>
      <x:c r="F60" s="9" t="str">
        <x:v>3-фазне</x:v>
      </x:c>
      <x:c r="G60" s="9" t="str">
        <x:v>гібридний</x:v>
      </x:c>
      <x:c r="H60" s="9" t="str">
        <x:v>GoodWe</x:v>
      </x:c>
      <x:c r="I60" s="21" t="str">
        <x:v>очікується</x:v>
      </x:c>
      <x:c r="J60" s="9"/>
      <x:c r="K60" s="9"/>
      <x:c r="L60" s="29" t="str">
        <x:v>Ціна за запитом</x:v>
      </x:c>
    </x:row>
    <x:row r="61" ht="43.5" customHeight="1">
      <x:c r="A61" s="5" t="n">
        <x:v>52</x:v>
      </x:c>
      <x:c r="B61" s="5"/>
      <x:c r="C61" s="15" t="str">
        <x:v>GW25K-ET</x:v>
      </x:c>
      <x:c r="D61" s="5" t="str">
        <x:v>Гібридний 3ф  25кВт  ET HV</x:v>
      </x:c>
      <x:c r="E61" s="5" t="str">
        <x:v>інвертор</x:v>
      </x:c>
      <x:c r="F61" s="5" t="str">
        <x:v>3-фазне</x:v>
      </x:c>
      <x:c r="G61" s="5" t="str">
        <x:v>гібридний</x:v>
      </x:c>
      <x:c r="H61" s="5" t="str">
        <x:v>GoodWe</x:v>
      </x:c>
      <x:c r="I61" s="20" t="str">
        <x:v>очікується</x:v>
      </x:c>
      <x:c r="J61" s="5"/>
      <x:c r="K61" s="5"/>
      <x:c r="L61" s="29" t="str">
        <x:v>Ціна за запитом</x:v>
      </x:c>
    </x:row>
    <x:row r="62" ht="43.5" customHeight="1">
      <x:c r="A62" s="9" t="n">
        <x:v>53</x:v>
      </x:c>
      <x:c r="B62" s="5"/>
      <x:c r="C62" s="19" t="str">
        <x:v>GW29.9K-ET</x:v>
      </x:c>
      <x:c r="D62" s="9" t="str">
        <x:v>Гібридний 3ф  30кВт  ET HV</x:v>
      </x:c>
      <x:c r="E62" s="9" t="str">
        <x:v>інвертор</x:v>
      </x:c>
      <x:c r="F62" s="9" t="str">
        <x:v>3-фазне</x:v>
      </x:c>
      <x:c r="G62" s="9" t="str">
        <x:v>гібридний</x:v>
      </x:c>
      <x:c r="H62" s="9" t="str">
        <x:v>GoodWe</x:v>
      </x:c>
      <x:c r="I62" s="21" t="str">
        <x:v>очікується</x:v>
      </x:c>
      <x:c r="J62" s="9"/>
      <x:c r="K62" s="9"/>
      <x:c r="L62" s="29" t="str">
        <x:v>Ціна за запитом</x:v>
      </x:c>
    </x:row>
    <x:row r="63" ht="43.5" customHeight="1">
      <x:c r="A63" s="5" t="n">
        <x:v>54</x:v>
      </x:c>
      <x:c r="B63" s="5"/>
      <x:c r="C63" s="15" t="str">
        <x:v>GW40K-ET-10</x:v>
      </x:c>
      <x:c r="D63" s="5" t="str">
        <x:v>Гібридний 3ф  40кВт  ET HV</x:v>
      </x:c>
      <x:c r="E63" s="5" t="str">
        <x:v>інвертор</x:v>
      </x:c>
      <x:c r="F63" s="5" t="str">
        <x:v>3-фазне</x:v>
      </x:c>
      <x:c r="G63" s="5" t="str">
        <x:v>гібридний</x:v>
      </x:c>
      <x:c r="H63" s="5" t="str">
        <x:v>GoodWe</x:v>
      </x:c>
      <x:c r="I63" s="20" t="str">
        <x:v>очікується</x:v>
      </x:c>
      <x:c r="J63" s="5"/>
      <x:c r="K63" s="5"/>
      <x:c r="L63" s="29" t="str">
        <x:v>Ціна за запитом</x:v>
      </x:c>
    </x:row>
    <x:row r="64" ht="43.5" customHeight="1">
      <x:c r="A64" s="9" t="n">
        <x:v>55</x:v>
      </x:c>
      <x:c r="B64" s="5"/>
      <x:c r="C64" s="19" t="str">
        <x:v>GW50K-ET-10</x:v>
      </x:c>
      <x:c r="D64" s="9" t="str">
        <x:v>Гібридний 3ф  50кВт  ET HV</x:v>
      </x:c>
      <x:c r="E64" s="9" t="str">
        <x:v>інвертор</x:v>
      </x:c>
      <x:c r="F64" s="9" t="str">
        <x:v>3-фазне</x:v>
      </x:c>
      <x:c r="G64" s="9" t="str">
        <x:v>гібридний</x:v>
      </x:c>
      <x:c r="H64" s="9" t="str">
        <x:v>GoodWe</x:v>
      </x:c>
      <x:c r="I64" s="21" t="str">
        <x:v>очікується</x:v>
      </x:c>
      <x:c r="J64" s="9"/>
      <x:c r="K64" s="9"/>
      <x:c r="L64" s="29" t="str">
        <x:v>Ціна за запитом</x:v>
      </x:c>
    </x:row>
    <x:row r="65" ht="43.5" customHeight="1">
      <x:c r="A65" s="5" t="n">
        <x:v>56</x:v>
      </x:c>
      <x:c r="B65" s="5"/>
      <x:c r="C65" s="15" t="str">
        <x:v>GW80K-ET-G10</x:v>
      </x:c>
      <x:c r="D65" s="5" t="str">
        <x:v>Гібридний 3ф  80кВт  ET HV</x:v>
      </x:c>
      <x:c r="E65" s="5" t="str">
        <x:v>інвертор</x:v>
      </x:c>
      <x:c r="F65" s="5" t="str">
        <x:v>3-фазне</x:v>
      </x:c>
      <x:c r="G65" s="5" t="str">
        <x:v>гібридний</x:v>
      </x:c>
      <x:c r="H65" s="5" t="str">
        <x:v>GoodWe</x:v>
      </x:c>
      <x:c r="I65" s="20" t="str">
        <x:v>під замовлення</x:v>
      </x:c>
      <x:c r="J65" s="5"/>
      <x:c r="K65" s="5"/>
      <x:c r="L65" s="29" t="str">
        <x:v>Ціна за запитом</x:v>
      </x:c>
    </x:row>
    <x:row r="66" ht="43.5" customHeight="1">
      <x:c r="A66" s="9" t="n">
        <x:v>57</x:v>
      </x:c>
      <x:c r="B66" s="5"/>
      <x:c r="C66" s="19" t="str">
        <x:v>GW100K-ET-G10</x:v>
      </x:c>
      <x:c r="D66" s="9" t="str">
        <x:v>Гібридний 3ф  100кВт  ET HV</x:v>
      </x:c>
      <x:c r="E66" s="9" t="str">
        <x:v>інвертор</x:v>
      </x:c>
      <x:c r="F66" s="9" t="str">
        <x:v>3-фазне</x:v>
      </x:c>
      <x:c r="G66" s="9" t="str">
        <x:v>гібридний</x:v>
      </x:c>
      <x:c r="H66" s="9" t="str">
        <x:v>GoodWe</x:v>
      </x:c>
      <x:c r="I66" s="21" t="str">
        <x:v>в наявності</x:v>
      </x:c>
      <x:c r="J66" s="9" t="n">
        <x:v>60</x:v>
      </x:c>
      <x:c r="K66" s="9"/>
      <x:c r="L66" s="29" t="str">
        <x:v>Ціна за запитом</x:v>
      </x:c>
    </x:row>
    <x:row r="67" ht="25.5" customHeight="1">
      <x:c r="A67" s="27" t="str">
        <x:v>  Акумулятори LV (низьковольтні) — Lynx A / Lynx U</x:v>
      </x:c>
      <x:c r="B67" s="27"/>
      <x:c r="C67" s="27"/>
      <x:c r="D67" s="27"/>
      <x:c r="E67" s="27"/>
      <x:c r="F67" s="27"/>
      <x:c r="G67" s="27"/>
      <x:c r="H67" s="27"/>
      <x:c r="I67" s="28"/>
      <x:c r="J67" s="27"/>
      <x:c r="K67" s="27"/>
      <x:c r="L67" s="27"/>
    </x:row>
    <x:row r="68" ht="43.5" customHeight="1">
      <x:c r="A68" s="9" t="n">
        <x:v>58</x:v>
      </x:c>
      <x:c r="B68" s="5"/>
      <x:c r="C68" s="19" t="str">
        <x:v>LX A5.0-30</x:v>
      </x:c>
      <x:c r="D68" s="9" t="str">
        <x:v>АКБ LV  5.12кВт·г  Lynx A G3  LFP  6000 циклів</x:v>
      </x:c>
      <x:c r="E68" s="9" t="str">
        <x:v>АКБ</x:v>
      </x:c>
      <x:c r="F68" s="9"/>
      <x:c r="G68" s="9" t="str">
        <x:v>LV</x:v>
      </x:c>
      <x:c r="H68" s="9" t="str">
        <x:v>GoodWe</x:v>
      </x:c>
      <x:c r="I68" s="21" t="str">
        <x:v>очікується</x:v>
      </x:c>
      <x:c r="J68" s="9"/>
      <x:c r="K68" s="9"/>
      <x:c r="L68" s="29" t="str">
        <x:v>Ціна за запитом</x:v>
      </x:c>
    </x:row>
    <x:row r="69" ht="43.5" customHeight="1">
      <x:c r="A69" s="5" t="n">
        <x:v>59</x:v>
      </x:c>
      <x:c r="B69" s="5"/>
      <x:c r="C69" s="15" t="str">
        <x:v>LX U5.0-30</x:v>
      </x:c>
      <x:c r="D69" s="5" t="str">
        <x:v>АКБ LV  5кВт·г  Lynx U G3  LFP  6000 циклів</x:v>
      </x:c>
      <x:c r="E69" s="5" t="str">
        <x:v>АКБ</x:v>
      </x:c>
      <x:c r="F69" s="5"/>
      <x:c r="G69" s="5" t="str">
        <x:v>LV</x:v>
      </x:c>
      <x:c r="H69" s="5" t="str">
        <x:v>GoodWe</x:v>
      </x:c>
      <x:c r="I69" s="20" t="str">
        <x:v>під замовлення</x:v>
      </x:c>
      <x:c r="J69" s="5"/>
      <x:c r="K69" s="5"/>
      <x:c r="L69" s="29" t="str">
        <x:v>Ціна за запитом</x:v>
      </x:c>
    </x:row>
    <x:row r="70" ht="25.5" customHeight="1">
      <x:c r="A70" s="27" t="str">
        <x:v>  Акумулятори HV (високовольтні) — Residential / Lynx D</x:v>
      </x:c>
      <x:c r="B70" s="27"/>
      <x:c r="C70" s="27"/>
      <x:c r="D70" s="27"/>
      <x:c r="E70" s="27"/>
      <x:c r="F70" s="27"/>
      <x:c r="G70" s="27"/>
      <x:c r="H70" s="27"/>
      <x:c r="I70" s="28"/>
      <x:c r="J70" s="27"/>
      <x:c r="K70" s="27"/>
      <x:c r="L70" s="27"/>
    </x:row>
    <x:row r="71" ht="43.5" customHeight="1">
      <x:c r="A71" s="5" t="n">
        <x:v>60</x:v>
      </x:c>
      <x:c r="B71" s="5"/>
      <x:c r="C71" s="15" t="str">
        <x:v>LXD5.0-10</x:v>
      </x:c>
      <x:c r="D71" s="5" t="str">
        <x:v>АКБ HV  5кВт·г  Lynx D  LFP  IP20</x:v>
      </x:c>
      <x:c r="E71" s="5" t="str">
        <x:v>АКБ</x:v>
      </x:c>
      <x:c r="F71" s="5"/>
      <x:c r="G71" s="5"/>
      <x:c r="H71" s="5" t="str">
        <x:v>GoodWe</x:v>
      </x:c>
      <x:c r="I71" s="20" t="str">
        <x:v>очікується</x:v>
      </x:c>
      <x:c r="J71" s="5"/>
      <x:c r="K71" s="5"/>
      <x:c r="L71" s="29" t="str">
        <x:v>Ціна за запитом</x:v>
      </x:c>
    </x:row>
    <x:row r="72" ht="25.5" customHeight="1">
      <x:c r="A72" s="27" t="str">
        <x:v>  Акумуляторні шафи C&amp;I — Lynx C (модулі та стійки)</x:v>
      </x:c>
      <x:c r="B72" s="27"/>
      <x:c r="C72" s="27"/>
      <x:c r="D72" s="27"/>
      <x:c r="E72" s="27"/>
      <x:c r="F72" s="27"/>
      <x:c r="G72" s="27"/>
      <x:c r="H72" s="27"/>
      <x:c r="I72" s="28"/>
      <x:c r="J72" s="27"/>
      <x:c r="K72" s="27"/>
      <x:c r="L72" s="27"/>
    </x:row>
    <x:row r="73" ht="43.5" customHeight="1">
      <x:c r="A73" s="5" t="n">
        <x:v>61</x:v>
      </x:c>
      <x:c r="B73" s="5"/>
      <x:c r="C73" s="15" t="str">
        <x:v>LX C9.2-10</x:v>
      </x:c>
      <x:c r="D73" s="5" t="str">
        <x:v>Модуль АКБ C&amp;I HV  9.2кВт·г  Lynx C</x:v>
      </x:c>
      <x:c r="E73" s="5" t="str">
        <x:v>акумуляторний модуль</x:v>
      </x:c>
      <x:c r="F73" s="5"/>
      <x:c r="G73" s="5"/>
      <x:c r="H73" s="5" t="str">
        <x:v>GoodWe</x:v>
      </x:c>
      <x:c r="I73" s="20" t="str">
        <x:v>під замовлення</x:v>
      </x:c>
      <x:c r="J73" s="5"/>
      <x:c r="K73" s="5"/>
      <x:c r="L73" s="29" t="str">
        <x:v>Ціна за запитом</x:v>
      </x:c>
    </x:row>
    <x:row r="74" ht="43.5" customHeight="1">
      <x:c r="A74" s="9" t="n">
        <x:v>62</x:v>
      </x:c>
      <x:c r="B74" s="5"/>
      <x:c r="C74" s="19" t="str">
        <x:v>LX C101-10</x:v>
      </x:c>
      <x:c r="D74" s="9" t="str">
        <x:v>Шафа АКБ HV  ~101кВт·г  Lynx C</x:v>
      </x:c>
      <x:c r="E74" s="9" t="str">
        <x:v>акумуляторний модуль</x:v>
      </x:c>
      <x:c r="F74" s="9"/>
      <x:c r="G74" s="9"/>
      <x:c r="H74" s="9" t="str">
        <x:v>GoodWe</x:v>
      </x:c>
      <x:c r="I74" s="21" t="str">
        <x:v>під замовлення</x:v>
      </x:c>
      <x:c r="J74" s="9"/>
      <x:c r="K74" s="9"/>
      <x:c r="L74" s="29" t="str">
        <x:v>Ціна за запитом</x:v>
      </x:c>
    </x:row>
    <x:row r="75" ht="43.5" customHeight="1">
      <x:c r="A75" s="5" t="n">
        <x:v>63</x:v>
      </x:c>
      <x:c r="B75" s="5"/>
      <x:c r="C75" s="15" t="str">
        <x:v>LX C120-10</x:v>
      </x:c>
      <x:c r="D75" s="5" t="str">
        <x:v>Шафа АКБ HV  ~120кВт·г  Lynx C</x:v>
      </x:c>
      <x:c r="E75" s="5" t="str">
        <x:v>акумуляторний модуль</x:v>
      </x:c>
      <x:c r="F75" s="5"/>
      <x:c r="G75" s="5"/>
      <x:c r="H75" s="5" t="str">
        <x:v>GoodWe</x:v>
      </x:c>
      <x:c r="I75" s="20" t="str">
        <x:v>під замовлення</x:v>
      </x:c>
      <x:c r="J75" s="5"/>
      <x:c r="K75" s="5"/>
      <x:c r="L75" s="29" t="str">
        <x:v>Ціна за запитом</x:v>
      </x:c>
    </x:row>
    <x:row r="76" ht="43.5" customHeight="1">
      <x:c r="A76" s="9" t="n">
        <x:v>64</x:v>
      </x:c>
      <x:c r="B76" s="5"/>
      <x:c r="C76" s="19" t="str">
        <x:v>LX C138-10</x:v>
      </x:c>
      <x:c r="D76" s="9" t="str">
        <x:v>Шафа АКБ HV  ~138кВт·г  Lynx C</x:v>
      </x:c>
      <x:c r="E76" s="9" t="str">
        <x:v>акумуляторний модуль</x:v>
      </x:c>
      <x:c r="F76" s="9"/>
      <x:c r="G76" s="9"/>
      <x:c r="H76" s="9" t="str">
        <x:v>GoodWe</x:v>
      </x:c>
      <x:c r="I76" s="21" t="str">
        <x:v>під замовлення</x:v>
      </x:c>
      <x:c r="J76" s="9"/>
      <x:c r="K76" s="9"/>
      <x:c r="L76" s="29" t="str">
        <x:v>Ціна за запитом</x:v>
      </x:c>
    </x:row>
    <x:row r="77" ht="43.5" customHeight="1">
      <x:c r="A77" s="5" t="n">
        <x:v>65</x:v>
      </x:c>
      <x:c r="B77" s="5"/>
      <x:c r="C77" s="15" t="str">
        <x:v>LX C156-10</x:v>
      </x:c>
      <x:c r="D77" s="5" t="str">
        <x:v>Шафа АКБ HV  ~156кВт·г  Lynx C</x:v>
      </x:c>
      <x:c r="E77" s="5" t="str">
        <x:v>акумуляторний модуль</x:v>
      </x:c>
      <x:c r="F77" s="5"/>
      <x:c r="G77" s="5"/>
      <x:c r="H77" s="5" t="str">
        <x:v>GoodWe</x:v>
      </x:c>
      <x:c r="I77" s="20" t="str">
        <x:v>під замовлення</x:v>
      </x:c>
      <x:c r="J77" s="5"/>
      <x:c r="K77" s="5"/>
      <x:c r="L77" s="29" t="str">
        <x:v>Ціна за запитом</x:v>
      </x:c>
    </x:row>
    <x:row r="78" ht="43.5" customHeight="1">
      <x:c r="A78" s="9" t="n">
        <x:v>66</x:v>
      </x:c>
      <x:c r="B78" s="5"/>
      <x:c r="C78" s="19" t="str">
        <x:v>GW60KWH-D-10</x:v>
      </x:c>
      <x:c r="D78" s="9" t="str">
        <x:v>Стійка АКБ C&amp;I  60кВт·г  Lynx C</x:v>
      </x:c>
      <x:c r="E78" s="9" t="str">
        <x:v>стійка</x:v>
      </x:c>
      <x:c r="F78" s="9"/>
      <x:c r="G78" s="9"/>
      <x:c r="H78" s="9" t="str">
        <x:v>GoodWe</x:v>
      </x:c>
      <x:c r="I78" s="21" t="str">
        <x:v>під замовлення</x:v>
      </x:c>
      <x:c r="J78" s="9"/>
      <x:c r="K78" s="9"/>
      <x:c r="L78" s="29" t="str">
        <x:v>Ціна за запитом</x:v>
      </x:c>
    </x:row>
    <x:row r="79" ht="43.5" customHeight="1">
      <x:c r="A79" s="5" t="n">
        <x:v>67</x:v>
      </x:c>
      <x:c r="B79" s="5"/>
      <x:c r="C79" s="15" t="str">
        <x:v>GW60KWH-D-10 Ext.</x:v>
      </x:c>
      <x:c r="D79" s="5" t="str">
        <x:v>Стійка АКБ C&amp;I  60кВт·г  Extension</x:v>
      </x:c>
      <x:c r="E79" s="5" t="str">
        <x:v>стійка</x:v>
      </x:c>
      <x:c r="F79" s="5"/>
      <x:c r="G79" s="5"/>
      <x:c r="H79" s="5" t="str">
        <x:v>GoodWe</x:v>
      </x:c>
      <x:c r="I79" s="20" t="str">
        <x:v>під замовлення</x:v>
      </x:c>
      <x:c r="J79" s="5"/>
      <x:c r="K79" s="5"/>
      <x:c r="L79" s="29" t="str">
        <x:v>Ціна за запитом</x:v>
      </x:c>
    </x:row>
    <x:row r="80" ht="43.5" customHeight="1">
      <x:c r="A80" s="9" t="n">
        <x:v>68</x:v>
      </x:c>
      <x:c r="B80" s="5"/>
      <x:c r="C80" s="19" t="str">
        <x:v>GW102.4-BAT-AC-G10</x:v>
      </x:c>
      <x:c r="D80" s="9" t="str">
        <x:v>УЗЕ C&amp;I  102.4кВт·г  BAT100</x:v>
      </x:c>
      <x:c r="E80" s="9" t="str">
        <x:v>УЗЕ</x:v>
      </x:c>
      <x:c r="F80" s="9"/>
      <x:c r="G80" s="9"/>
      <x:c r="H80" s="9" t="str">
        <x:v>GoodWe</x:v>
      </x:c>
      <x:c r="I80" s="21" t="str">
        <x:v>під замовлення</x:v>
      </x:c>
      <x:c r="J80" s="9"/>
      <x:c r="K80" s="9"/>
      <x:c r="L80" s="29" t="str">
        <x:v>Ціна за запитом</x:v>
      </x:c>
    </x:row>
    <x:row r="81" ht="43.5" customHeight="1">
      <x:c r="A81" s="5" t="n">
        <x:v>69</x:v>
      </x:c>
      <x:c r="B81" s="5"/>
      <x:c r="C81" s="15" t="str">
        <x:v>GW112.6-BAT-AC-G10</x:v>
      </x:c>
      <x:c r="D81" s="5" t="str">
        <x:v>УЗЕ C&amp;I  112.6кВт·г  BAT112</x:v>
      </x:c>
      <x:c r="E81" s="5" t="str">
        <x:v>УЗЕ</x:v>
      </x:c>
      <x:c r="F81" s="5"/>
      <x:c r="G81" s="5"/>
      <x:c r="H81" s="5" t="str">
        <x:v>GoodWe</x:v>
      </x:c>
      <x:c r="I81" s="20" t="str">
        <x:v>в наявності</x:v>
      </x:c>
      <x:c r="J81" s="5" t="n">
        <x:v>60</x:v>
      </x:c>
      <x:c r="K81" s="5"/>
      <x:c r="L81" s="29" t="str">
        <x:v>Ціна за запитом</x:v>
      </x:c>
    </x:row>
    <x:row r="82" ht="25.5" customHeight="1">
      <x:c r="A82" s="27" t="str">
        <x:v>  All-in-One C&amp;I — ESA 125/261 (інвертор + батарея)</x:v>
      </x:c>
      <x:c r="B82" s="27"/>
      <x:c r="C82" s="27"/>
      <x:c r="D82" s="27"/>
      <x:c r="E82" s="27"/>
      <x:c r="F82" s="27"/>
      <x:c r="G82" s="27"/>
      <x:c r="H82" s="27"/>
      <x:c r="I82" s="28"/>
      <x:c r="J82" s="27"/>
      <x:c r="K82" s="27"/>
      <x:c r="L82" s="27"/>
    </x:row>
    <x:row r="83" ht="84" customHeight="1">
      <x:c r="A83" s="5" t="n">
        <x:v>70</x:v>
      </x:c>
      <x:c r="B83" s="5"/>
      <x:c r="C83" s="15" t="str">
        <x:v>GW125/261-ESA-LCN-G10</x:v>
      </x:c>
      <x:c r="D83" s="5" t="str">
        <x:v>All-in-One C&amp;I  125кВт / 261кВт·г  ESA  рідинне охолодження  LFP</x:v>
      </x:c>
      <x:c r="E83" s="5"/>
      <x:c r="F83" s="5"/>
      <x:c r="G83" s="5"/>
      <x:c r="H83" s="5" t="str">
        <x:v>GoodWe</x:v>
      </x:c>
      <x:c r="I83" s="20" t="str">
        <x:v>очікується</x:v>
      </x:c>
      <x:c r="J83" s="5"/>
      <x:c r="K83" s="22" t="str">
        <x:f>IFERROR(HYPERLINK("https://drive.google.com/file/d/1es0RpKLsh89dUDHIClbvqlMHx4mfb42O/view?usp=drive_link","Datasheet"),"Datasheet")</x:f>
        <x:v>Datasheet</x:v>
      </x:c>
      <x:c r="L83" s="29" t="str">
        <x:v>Ціна за запитом</x:v>
      </x:c>
    </x:row>
    <x:row r="84" ht="25.5" customHeight="1">
      <x:c r="A84" s="27" t="str">
        <x:v>  Аксесуари — Smart Meter / Datalogger / Communication Box / STS</x:v>
      </x:c>
      <x:c r="B84" s="27"/>
      <x:c r="C84" s="27"/>
      <x:c r="D84" s="27"/>
      <x:c r="E84" s="27"/>
      <x:c r="F84" s="27"/>
      <x:c r="G84" s="27"/>
      <x:c r="H84" s="27"/>
      <x:c r="I84" s="28"/>
      <x:c r="J84" s="27"/>
      <x:c r="K84" s="27"/>
      <x:c r="L84" s="27"/>
    </x:row>
    <x:row r="85" ht="43.5" customHeight="1">
      <x:c r="A85" s="5" t="n">
        <x:v>71</x:v>
      </x:c>
      <x:c r="B85" s="5"/>
      <x:c r="C85" s="15" t="str">
        <x:v>GMK110</x:v>
      </x:c>
      <x:c r="D85" s="5" t="str">
        <x:v>Smart Meter 1ф</x:v>
      </x:c>
      <x:c r="E85" s="5" t="str">
        <x:v>лічильник</x:v>
      </x:c>
      <x:c r="F85" s="5"/>
      <x:c r="G85" s="5" t="str">
        <x:v>розумний</x:v>
      </x:c>
      <x:c r="H85" s="5" t="str">
        <x:v>GoodWe</x:v>
      </x:c>
      <x:c r="I85" s="20" t="str">
        <x:v>під замовлення</x:v>
      </x:c>
      <x:c r="J85" s="5"/>
      <x:c r="K85" s="5"/>
      <x:c r="L85" s="29" t="str">
        <x:v>Ціна за запитом</x:v>
      </x:c>
    </x:row>
    <x:row r="86" ht="43.5" customHeight="1">
      <x:c r="A86" s="9" t="n">
        <x:v>72</x:v>
      </x:c>
      <x:c r="B86" s="5"/>
      <x:c r="C86" s="19" t="str">
        <x:v>GMK110D</x:v>
      </x:c>
      <x:c r="D86" s="9" t="str">
        <x:v>Smart Meter 1ф D</x:v>
      </x:c>
      <x:c r="E86" s="9" t="str">
        <x:v>лічильник</x:v>
      </x:c>
      <x:c r="F86" s="9"/>
      <x:c r="G86" s="9" t="str">
        <x:v>розумний</x:v>
      </x:c>
      <x:c r="H86" s="9" t="str">
        <x:v>GoodWe</x:v>
      </x:c>
      <x:c r="I86" s="21" t="str">
        <x:v>під замовлення</x:v>
      </x:c>
      <x:c r="J86" s="9"/>
      <x:c r="K86" s="9"/>
      <x:c r="L86" s="29" t="str">
        <x:v>Ціна за запитом</x:v>
      </x:c>
    </x:row>
    <x:row r="87" ht="43.5" customHeight="1">
      <x:c r="A87" s="5" t="n">
        <x:v>73</x:v>
      </x:c>
      <x:c r="B87" s="5"/>
      <x:c r="C87" s="15" t="str">
        <x:v>GMK330</x:v>
      </x:c>
      <x:c r="D87" s="5" t="str">
        <x:v>Smart Meter 3ф</x:v>
      </x:c>
      <x:c r="E87" s="5" t="str">
        <x:v>лічильник</x:v>
      </x:c>
      <x:c r="F87" s="5"/>
      <x:c r="G87" s="5" t="str">
        <x:v>розумний</x:v>
      </x:c>
      <x:c r="H87" s="5" t="str">
        <x:v>GoodWe</x:v>
      </x:c>
      <x:c r="I87" s="20" t="str">
        <x:v>під замовлення</x:v>
      </x:c>
      <x:c r="J87" s="5"/>
      <x:c r="K87" s="5"/>
      <x:c r="L87" s="29" t="str">
        <x:v>Ціна за запитом</x:v>
      </x:c>
    </x:row>
    <x:row r="88" ht="43.5" customHeight="1">
      <x:c r="A88" s="9" t="n">
        <x:v>74</x:v>
      </x:c>
      <x:c r="B88" s="5"/>
      <x:c r="C88" s="19" t="str">
        <x:v>GM330</x:v>
      </x:c>
      <x:c r="D88" s="9" t="str">
        <x:v>Smart Meter 3ф RS485</x:v>
      </x:c>
      <x:c r="E88" s="9" t="str">
        <x:v>лічильник</x:v>
      </x:c>
      <x:c r="F88" s="9"/>
      <x:c r="G88" s="9" t="str">
        <x:v>розумний</x:v>
      </x:c>
      <x:c r="H88" s="9" t="str">
        <x:v>GoodWe</x:v>
      </x:c>
      <x:c r="I88" s="21" t="str">
        <x:v>в наявності</x:v>
      </x:c>
      <x:c r="J88" s="9" t="n">
        <x:v>60</x:v>
      </x:c>
      <x:c r="K88" s="9"/>
      <x:c r="L88" s="29" t="str">
        <x:v>Ціна за запитом</x:v>
      </x:c>
    </x:row>
    <x:row r="89" ht="43.5" customHeight="1">
      <x:c r="A89" s="5" t="n">
        <x:v>75</x:v>
      </x:c>
      <x:c r="B89" s="5"/>
      <x:c r="C89" s="15" t="str">
        <x:v>EzLogger3000U-A</x:v>
      </x:c>
      <x:c r="D89" s="5" t="str">
        <x:v>Data Logger USB-A</x:v>
      </x:c>
      <x:c r="E89" s="5" t="str">
        <x:v>логер</x:v>
      </x:c>
      <x:c r="F89" s="5"/>
      <x:c r="G89" s="5" t="str">
        <x:v>розумний</x:v>
      </x:c>
      <x:c r="H89" s="5" t="str">
        <x:v>GoodWe</x:v>
      </x:c>
      <x:c r="I89" s="20" t="str">
        <x:v>під замовлення</x:v>
      </x:c>
      <x:c r="J89" s="5"/>
      <x:c r="K89" s="5"/>
      <x:c r="L89" s="29" t="str">
        <x:v>Ціна за запитом</x:v>
      </x:c>
    </x:row>
    <x:row r="90" ht="43.5" customHeight="1">
      <x:c r="A90" s="9" t="n">
        <x:v>76</x:v>
      </x:c>
      <x:c r="B90" s="5"/>
      <x:c r="C90" s="19" t="str">
        <x:v>EzLogger3000U</x:v>
      </x:c>
      <x:c r="D90" s="9" t="str">
        <x:v>Data Logger USB</x:v>
      </x:c>
      <x:c r="E90" s="9" t="str">
        <x:v>логер</x:v>
      </x:c>
      <x:c r="F90" s="9"/>
      <x:c r="G90" s="9" t="str">
        <x:v>розумний</x:v>
      </x:c>
      <x:c r="H90" s="9" t="str">
        <x:v>GoodWe</x:v>
      </x:c>
      <x:c r="I90" s="21" t="str">
        <x:v>під замовлення</x:v>
      </x:c>
      <x:c r="J90" s="9"/>
      <x:c r="K90" s="9"/>
      <x:c r="L90" s="29" t="str">
        <x:v>Ціна за запитом</x:v>
      </x:c>
    </x:row>
    <x:row r="91" ht="43.5" customHeight="1">
      <x:c r="A91" s="5" t="n">
        <x:v>77</x:v>
      </x:c>
      <x:c r="B91" s="5"/>
      <x:c r="C91" s="15" t="str">
        <x:v>EzLogger3000C</x:v>
      </x:c>
      <x:c r="D91" s="5" t="str">
        <x:v>Data Logger Compact</x:v>
      </x:c>
      <x:c r="E91" s="5" t="str">
        <x:v>логер</x:v>
      </x:c>
      <x:c r="F91" s="5"/>
      <x:c r="G91" s="5" t="str">
        <x:v>розумний</x:v>
      </x:c>
      <x:c r="H91" s="5" t="str">
        <x:v>GoodWe</x:v>
      </x:c>
      <x:c r="I91" s="20" t="str">
        <x:v>під замовлення</x:v>
      </x:c>
      <x:c r="J91" s="5"/>
      <x:c r="K91" s="5"/>
      <x:c r="L91" s="29" t="str">
        <x:v>Ціна за запитом</x:v>
      </x:c>
    </x:row>
    <x:row r="92" ht="43.5" customHeight="1">
      <x:c r="A92" s="9" t="n">
        <x:v>78</x:v>
      </x:c>
      <x:c r="B92" s="5"/>
      <x:c r="C92" s="19" t="str">
        <x:v>SEC1000S</x:v>
      </x:c>
      <x:c r="D92" s="9" t="str">
        <x:v>Communication Box Storage</x:v>
      </x:c>
      <x:c r="E92" s="9" t="str">
        <x:v>контролер</x:v>
      </x:c>
      <x:c r="F92" s="9"/>
      <x:c r="G92" s="9" t="str">
        <x:v>розумний</x:v>
      </x:c>
      <x:c r="H92" s="9" t="str">
        <x:v>GoodWe</x:v>
      </x:c>
      <x:c r="I92" s="21" t="str">
        <x:v>під замовлення</x:v>
      </x:c>
      <x:c r="J92" s="9"/>
      <x:c r="K92" s="9"/>
      <x:c r="L92" s="29" t="str">
        <x:v>Ціна за запитом</x:v>
      </x:c>
    </x:row>
    <x:row r="93" ht="43.5" customHeight="1">
      <x:c r="A93" s="5" t="n">
        <x:v>79</x:v>
      </x:c>
      <x:c r="B93" s="5"/>
      <x:c r="C93" s="15" t="str">
        <x:v>SEC1000</x:v>
      </x:c>
      <x:c r="D93" s="5" t="str">
        <x:v>Communication Box On-Grid</x:v>
      </x:c>
      <x:c r="E93" s="5" t="str">
        <x:v>контролер</x:v>
      </x:c>
      <x:c r="F93" s="5"/>
      <x:c r="G93" s="5" t="str">
        <x:v>розумний</x:v>
      </x:c>
      <x:c r="H93" s="5" t="str">
        <x:v>GoodWe</x:v>
      </x:c>
      <x:c r="I93" s="20" t="str">
        <x:v>під замовлення</x:v>
      </x:c>
      <x:c r="J93" s="5"/>
      <x:c r="K93" s="5"/>
      <x:c r="L93" s="29" t="str">
        <x:v>Ціна за запитом</x:v>
      </x:c>
    </x:row>
    <x:row r="94" ht="43.5" customHeight="1">
      <x:c r="A94" s="9" t="n">
        <x:v>80</x:v>
      </x:c>
      <x:c r="B94" s="5"/>
      <x:c r="C94" s="19" t="str">
        <x:v>SEC3000C</x:v>
      </x:c>
      <x:c r="D94" s="9" t="str">
        <x:v>Communication Box 3000C</x:v>
      </x:c>
      <x:c r="E94" s="9" t="str">
        <x:v>контролер</x:v>
      </x:c>
      <x:c r="F94" s="9"/>
      <x:c r="G94" s="9" t="str">
        <x:v>розумний</x:v>
      </x:c>
      <x:c r="H94" s="9" t="str">
        <x:v>GoodWe</x:v>
      </x:c>
      <x:c r="I94" s="21" t="str">
        <x:v>очікується</x:v>
      </x:c>
      <x:c r="J94" s="9"/>
      <x:c r="K94" s="9"/>
      <x:c r="L94" s="29" t="str">
        <x:v>Ціна за запитом</x:v>
      </x:c>
    </x:row>
    <x:row r="95" ht="43.5" customHeight="1">
      <x:c r="A95" s="5" t="n">
        <x:v>81</x:v>
      </x:c>
      <x:c r="B95" s="5"/>
      <x:c r="C95" s="15" t="str">
        <x:v>SEC3000C (4G)</x:v>
      </x:c>
      <x:c r="D95" s="5" t="str">
        <x:v>Communication Box 4G</x:v>
      </x:c>
      <x:c r="E95" s="5" t="str">
        <x:v>контролер</x:v>
      </x:c>
      <x:c r="F95" s="5"/>
      <x:c r="G95" s="5" t="str">
        <x:v>розумний</x:v>
      </x:c>
      <x:c r="H95" s="5" t="str">
        <x:v>GoodWe</x:v>
      </x:c>
      <x:c r="I95" s="20" t="str">
        <x:v>під замовлення</x:v>
      </x:c>
      <x:c r="J95" s="5"/>
      <x:c r="K95" s="5"/>
      <x:c r="L95" s="29" t="str">
        <x:v>Ціна за запитом</x:v>
      </x:c>
    </x:row>
    <x:row r="96" ht="43.5" customHeight="1">
      <x:c r="A96" s="9" t="n">
        <x:v>82</x:v>
      </x:c>
      <x:c r="B96" s="5"/>
      <x:c r="C96" s="19" t="str">
        <x:v>SCU3000A</x:v>
      </x:c>
      <x:c r="D96" s="9" t="str">
        <x:v>Communication Box SCU A</x:v>
      </x:c>
      <x:c r="E96" s="9" t="str">
        <x:v>контролер</x:v>
      </x:c>
      <x:c r="F96" s="9"/>
      <x:c r="G96" s="9" t="str">
        <x:v>розумний</x:v>
      </x:c>
      <x:c r="H96" s="9" t="str">
        <x:v>GoodWe</x:v>
      </x:c>
      <x:c r="I96" s="21" t="str">
        <x:v>під замовлення</x:v>
      </x:c>
      <x:c r="J96" s="9"/>
      <x:c r="K96" s="9"/>
      <x:c r="L96" s="29" t="str">
        <x:v>Ціна за запитом</x:v>
      </x:c>
    </x:row>
    <x:row r="97" ht="43.5" customHeight="1">
      <x:c r="A97" s="5" t="n">
        <x:v>83</x:v>
      </x:c>
      <x:c r="B97" s="5"/>
      <x:c r="C97" s="15" t="str">
        <x:v>SCU3000-S</x:v>
      </x:c>
      <x:c r="D97" s="5" t="str">
        <x:v>Communication Box SCU-S</x:v>
      </x:c>
      <x:c r="E97" s="5" t="str">
        <x:v>контролер</x:v>
      </x:c>
      <x:c r="F97" s="5"/>
      <x:c r="G97" s="5" t="str">
        <x:v>розумний</x:v>
      </x:c>
      <x:c r="H97" s="5" t="str">
        <x:v>GoodWe</x:v>
      </x:c>
      <x:c r="I97" s="20" t="str">
        <x:v>під замовлення</x:v>
      </x:c>
      <x:c r="J97" s="5"/>
      <x:c r="K97" s="5"/>
      <x:c r="L97" s="29" t="str">
        <x:v>Ціна за запитом</x:v>
      </x:c>
    </x:row>
    <x:row r="98" ht="43.5" customHeight="1">
      <x:c r="A98" s="9" t="n">
        <x:v>84</x:v>
      </x:c>
      <x:c r="B98" s="5"/>
      <x:c r="C98" s="19" t="str">
        <x:v>SCU3000</x:v>
      </x:c>
      <x:c r="D98" s="9" t="str">
        <x:v>Communication Box SCU</x:v>
      </x:c>
      <x:c r="E98" s="9" t="str">
        <x:v>контролер</x:v>
      </x:c>
      <x:c r="F98" s="9"/>
      <x:c r="G98" s="9" t="str">
        <x:v>розумний</x:v>
      </x:c>
      <x:c r="H98" s="9" t="str">
        <x:v>GoodWe</x:v>
      </x:c>
      <x:c r="I98" s="21" t="str">
        <x:v>під замовлення</x:v>
      </x:c>
      <x:c r="J98" s="9"/>
      <x:c r="K98" s="9"/>
      <x:c r="L98" s="29" t="str">
        <x:v>Ціна за запитом</x:v>
      </x:c>
    </x:row>
    <x:row r="99" ht="43.5" customHeight="1">
      <x:c r="A99" s="5" t="n">
        <x:v>85</x:v>
      </x:c>
      <x:c r="B99" s="5"/>
      <x:c r="C99" s="15" t="str">
        <x:v>SCU3000A-S</x:v>
      </x:c>
      <x:c r="D99" s="5" t="str">
        <x:v>Communication Box SCU A-S</x:v>
      </x:c>
      <x:c r="E99" s="5" t="str">
        <x:v>контролер</x:v>
      </x:c>
      <x:c r="F99" s="5"/>
      <x:c r="G99" s="5" t="str">
        <x:v>розумний</x:v>
      </x:c>
      <x:c r="H99" s="5" t="str">
        <x:v>GoodWe</x:v>
      </x:c>
      <x:c r="I99" s="20" t="str">
        <x:v>під замовлення</x:v>
      </x:c>
      <x:c r="J99" s="5"/>
      <x:c r="K99" s="5"/>
      <x:c r="L99" s="29" t="str">
        <x:v>Ціна за запитом</x:v>
      </x:c>
    </x:row>
    <x:row r="100" ht="43.5" customHeight="1">
      <x:c r="A100" s="9" t="n">
        <x:v>86</x:v>
      </x:c>
      <x:c r="B100" s="5"/>
      <x:c r="C100" s="19" t="str">
        <x:v>STS200-80-10</x:v>
      </x:c>
      <x:c r="D100" s="9" t="str">
        <x:v>STS — Static Transfer Switch для ET 50K</x:v>
      </x:c>
      <x:c r="E100" s="9" t="str">
        <x:v>світч</x:v>
      </x:c>
      <x:c r="F100" s="9"/>
      <x:c r="G100" s="9" t="str">
        <x:v>мережевий</x:v>
      </x:c>
      <x:c r="H100" s="9" t="str">
        <x:v>GoodWe</x:v>
      </x:c>
      <x:c r="I100" s="21" t="str">
        <x:v>очікується</x:v>
      </x:c>
      <x:c r="J100" s="9"/>
      <x:c r="K100" s="9"/>
      <x:c r="L100" s="29" t="str">
        <x:v>Ціна за запитом</x:v>
      </x:c>
    </x:row>
    <x:row r="101" ht="43.5" customHeight="1">
      <x:c r="A101" s="5" t="n">
        <x:v>87</x:v>
      </x:c>
      <x:c r="B101" s="5"/>
      <x:c r="C101" s="15" t="str">
        <x:v>GW125K-STS-G10</x:v>
      </x:c>
      <x:c r="D101" s="5" t="str">
        <x:v>STS — Static Transfer Switch для ET 80/100K</x:v>
      </x:c>
      <x:c r="E101" s="5" t="str">
        <x:v>світч</x:v>
      </x:c>
      <x:c r="F101" s="5"/>
      <x:c r="G101" s="5" t="str">
        <x:v>мережевий</x:v>
      </x:c>
      <x:c r="H101" s="5" t="str">
        <x:v>GoodWe</x:v>
      </x:c>
      <x:c r="I101" s="20" t="str">
        <x:v>в наявності</x:v>
      </x:c>
      <x:c r="J101" s="5" t="n">
        <x:v>60</x:v>
      </x:c>
      <x:c r="K101" s="5"/>
      <x:c r="L101" s="29" t="str">
        <x:v>Ціна за запитом</x:v>
      </x:c>
    </x:row>
    <x:row r="102" ht="43.5" customHeight="1">
      <x:c r="A102" s="9" t="n">
        <x:v>88</x:v>
      </x:c>
      <x:c r="B102" s="5"/>
      <x:c r="C102" s="19" t="str">
        <x:v>4G router</x:v>
      </x:c>
      <x:c r="D102" s="9" t="str">
        <x:v>4G Router</x:v>
      </x:c>
      <x:c r="E102" s="9" t="str">
        <x:v>роутер</x:v>
      </x:c>
      <x:c r="F102" s="9"/>
      <x:c r="G102" s="9" t="str">
        <x:v>мережевий</x:v>
      </x:c>
      <x:c r="H102" s="9" t="str">
        <x:v>GoodWe</x:v>
      </x:c>
      <x:c r="I102" s="21" t="str">
        <x:v>під замовлення</x:v>
      </x:c>
      <x:c r="J102" s="9"/>
      <x:c r="K102" s="9"/>
      <x:c r="L102" s="29" t="str">
        <x:v>Ціна за запитом</x:v>
      </x:c>
    </x:row>
    <x:row r="103" ht="43.5" customHeight="1">
      <x:c r="A103" s="5"/>
      <x:c r="B103" s="5"/>
      <x:c r="C103" s="5"/>
      <x:c r="D103" s="5"/>
      <x:c r="E103" s="5"/>
      <x:c r="F103" s="5"/>
      <x:c r="G103" s="5"/>
      <x:c r="H103" s="5"/>
      <x:c r="I103" s="20"/>
      <x:c r="J103" s="5"/>
      <x:c r="K103" s="5"/>
      <x:c r="L103" s="5"/>
    </x:row>
    <x:row r="104" ht="43.5" customHeight="1">
      <x:c r="A104" s="5"/>
      <x:c r="B104" s="5"/>
      <x:c r="C104" s="5"/>
      <x:c r="D104" s="5"/>
      <x:c r="E104" s="5"/>
      <x:c r="F104" s="5"/>
      <x:c r="G104" s="5"/>
      <x:c r="H104" s="5"/>
      <x:c r="I104" s="20"/>
      <x:c r="J104" s="5"/>
      <x:c r="K104" s="5"/>
      <x:c r="L104" s="5"/>
    </x:row>
    <x:row r="105" ht="43.5" customHeight="1">
      <x:c r="A105" s="5"/>
      <x:c r="B105" s="5"/>
      <x:c r="C105" s="5"/>
      <x:c r="D105" s="5"/>
      <x:c r="E105" s="5"/>
      <x:c r="F105" s="5"/>
      <x:c r="G105" s="5"/>
      <x:c r="H105" s="5"/>
      <x:c r="I105" s="20"/>
      <x:c r="J105" s="5" t="str">
        <x:v>в наявності</x:v>
      </x:c>
      <x:c r="K105" s="5"/>
      <x:c r="L105" s="5"/>
    </x:row>
    <x:row r="106" ht="43.5" customHeight="1">
      <x:c r="A106" s="5"/>
      <x:c r="B106" s="5"/>
      <x:c r="C106" s="5"/>
      <x:c r="D106" s="5"/>
      <x:c r="E106" s="5"/>
      <x:c r="F106" s="5"/>
      <x:c r="G106" s="5"/>
      <x:c r="H106" s="5"/>
      <x:c r="I106" s="20"/>
      <x:c r="J106" s="5" t="str">
        <x:v>під замовлення</x:v>
      </x:c>
      <x:c r="K106" s="5"/>
      <x:c r="L106" s="5"/>
    </x:row>
    <x:row r="107" ht="43.5" customHeight="1">
      <x:c r="A107" s="5"/>
      <x:c r="B107" s="5"/>
      <x:c r="C107" s="5"/>
      <x:c r="D107" s="5"/>
      <x:c r="E107" s="5"/>
      <x:c r="F107" s="5"/>
      <x:c r="G107" s="5"/>
      <x:c r="H107" s="5"/>
      <x:c r="I107" s="20"/>
      <x:c r="J107" s="5" t="str">
        <x:v>очікується</x:v>
      </x:c>
      <x:c r="K107" s="5"/>
      <x:c r="L107" s="5"/>
    </x:row>
  </x:sheetData>
  <x:mergeCells>
    <x:mergeCell ref="B35:B46"/>
    <x:mergeCell ref="B48:B51"/>
    <x:mergeCell ref="B53:B57"/>
    <x:mergeCell ref="B59:B66"/>
    <x:mergeCell ref="B68:B69"/>
    <x:mergeCell ref="B73:B81"/>
    <x:mergeCell ref="B85:B102"/>
    <x:mergeCell ref="A52:L52"/>
    <x:mergeCell ref="A58:L58"/>
    <x:mergeCell ref="A67:L67"/>
    <x:mergeCell ref="A70:L70"/>
    <x:mergeCell ref="A72:L72"/>
    <x:mergeCell ref="A82:L82"/>
    <x:mergeCell ref="A84:L84"/>
    <x:mergeCell ref="A1:L1"/>
    <x:mergeCell ref="B4:B16"/>
    <x:mergeCell ref="B18:B20"/>
    <x:mergeCell ref="A21:L21"/>
    <x:mergeCell ref="B22:B33"/>
    <x:mergeCell ref="A34:L34"/>
    <x:mergeCell ref="A47:L47"/>
    <x:mergeCell ref="J105:L105"/>
    <x:mergeCell ref="J106:L106"/>
    <x:mergeCell ref="J107:L107"/>
    <x:mergeCell ref="A3:L3"/>
    <x:mergeCell ref="A17:L17"/>
  </x:mergeCells>
  <x:conditionalFormatting sqref="I3:I107">
    <x:cfRule type="containsText" dxfId="6" priority="1" operator="containsText" text="в наявності"/>
    <x:cfRule type="containsText" dxfId="7" priority="2" operator="containsText" text="під замовлення"/>
    <x:cfRule type="containsText" dxfId="8" priority="3" operator="containsText" text="очікується"/>
  </x:conditionalFormatting>
  <x:pageMargins left="0.7" right="0.7" top="0.75" bottom="0.75" header="0.3" footer="0.3"/>
  <x:drawing xmlns:r="http://schemas.openxmlformats.org/officeDocument/2006/relationships" r:id="R191a28772fbb485a"/>
</x:worksheet>
</file>

<file path=xl/worksheets/sheet5.xml><?xml version="1.0" encoding="utf-8"?>
<x:worksheet xmlns:x="http://schemas.openxmlformats.org/spreadsheetml/2006/main">
  <x:sheetPr>
    <x:tabColor rgb="FF1264A3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.7799999713897705" hidden="0" customWidth="1"/>
    <x:col min="2" max="2" width="12.670000076293945" hidden="0" customWidth="1"/>
    <x:col min="3" max="3" width="26.670000076293945" hidden="0" customWidth="1"/>
    <x:col min="4" max="4" width="38.88999938964844" hidden="0" customWidth="1"/>
    <x:col min="5" max="5" width="12.779999732971191" hidden="0" customWidth="1"/>
    <x:col min="6" max="6" width="13.329999923706055" hidden="0" customWidth="1"/>
    <x:col min="7" max="7" width="14.4399995803833" hidden="0" customWidth="1"/>
  </x:cols>
  <x:sheetData>
    <x:row r="1" ht="84" customHeight="1">
      <x:c r="A1" s="5"/>
      <x:c r="B1" s="5"/>
      <x:c r="C1" s="5"/>
      <x:c r="D1" s="5"/>
      <x:c r="E1" s="5"/>
      <x:c r="F1" s="5"/>
      <x:c r="G1" s="5"/>
    </x:row>
    <x:row r="2" ht="63" customHeight="1">
      <x:c r="A2" s="14" t="str">
        <x:v>№</x:v>
      </x:c>
      <x:c r="B2" s="14" t="str">
        <x:v>Фото </x:v>
      </x:c>
      <x:c r="C2" s="14" t="str">
        <x:v>Модель</x:v>
      </x:c>
      <x:c r="D2" s="14" t="str">
        <x:v>Опис</x:v>
      </x:c>
      <x:c r="E2" s="14" t="str">
        <x:v>Вид обладнання</x:v>
      </x:c>
      <x:c r="F2" s="14" t="str">
        <x:v>Статус</x:v>
      </x:c>
      <x:c r="G2" s="14" t="str">
        <x:v>РРЦ, $ / од.</x:v>
      </x:c>
    </x:row>
    <x:row r="3" ht="118.5" customHeight="1">
      <x:c r="A3" s="5" t="n">
        <x:v>1</x:v>
      </x:c>
      <x:c r="B3" s="5"/>
      <x:c r="C3" s="15" t="str">
        <x:v>KBE 6 мм (чорний, червоний) Німеччина</x:v>
      </x:c>
      <x:c r="D3" s="5" t="str">
        <x:v>Номінальна напруга: до 1500 В DC
Переріз: 6 мм²
Провідник: лужена мідь, клас 5 (IEC 60228)
Термін служби: 25 років згідно з EN 50618</x:v>
      </x:c>
      <x:c r="E3" s="5" t="str">
        <x:v>DC - кабель</x:v>
      </x:c>
      <x:c r="F3" s="20" t="str">
        <x:v>в наявності</x:v>
      </x:c>
      <x:c r="G3" s="18" t="n">
        <x:v>1.56</x:v>
      </x:c>
    </x:row>
    <x:row r="4" ht="118.5" customHeight="1">
      <x:c r="A4" s="9"/>
      <x:c r="B4" s="5"/>
      <x:c r="C4" s="19" t="str">
        <x:v>Конектор МС 4 для сонячних панелей (папа-мама)</x:v>
      </x:c>
      <x:c r="D4" s="9" t="str">
        <x:v>Напруга: до 1500 В DC
Струм: до 30–45 А 
Захист: IP67/IP68 
Переріз кабелю: 4 або 6 мм²
Температура роботи: -40°C до +85°C
Термін служби: 25–30 років</x:v>
      </x:c>
      <x:c r="E4" s="9" t="str">
        <x:v>конектор</x:v>
      </x:c>
      <x:c r="F4" s="21" t="str">
        <x:v>в наявності</x:v>
      </x:c>
      <x:c r="G4" s="18" t="n">
        <x:v>1.08</x:v>
      </x:c>
    </x:row>
    <x:row r="5" ht="118.5" customHeight="1">
      <x:c r="A5" s="5"/>
      <x:c r="B5" s="5"/>
      <x:c r="C5" s="5"/>
      <x:c r="D5" s="5"/>
      <x:c r="E5" s="5"/>
      <x:c r="F5" s="20"/>
      <x:c r="G5" s="5"/>
    </x:row>
    <x:row r="6" ht="118.5" customHeight="1">
      <x:c r="A6" s="5" t="str">
        <x:v>Одиницю продажу комплектуючих уточнюйте перед замовленням.</x:v>
      </x:c>
      <x:c r="B6" s="5"/>
      <x:c r="C6" s="5"/>
      <x:c r="D6" s="5"/>
      <x:c r="E6" s="5"/>
      <x:c r="F6" s="20"/>
      <x:c r="G6" s="5"/>
    </x:row>
  </x:sheetData>
  <x:mergeCells>
    <x:mergeCell ref="A1:G1"/>
    <x:mergeCell ref="A6:G6"/>
  </x:mergeCells>
  <x:conditionalFormatting sqref="F3:F6">
    <x:cfRule type="containsText" dxfId="9" priority="1" operator="containsText" text="в наявності"/>
    <x:cfRule type="containsText" dxfId="10" priority="2" operator="containsText" text="під замовлення"/>
    <x:cfRule type="containsText" dxfId="11" priority="3" operator="containsText" text="очікується"/>
  </x:conditionalFormatting>
  <x:pageMargins left="0.7" right="0.7" top="0.75" bottom="0.75" header="0.3" footer="0.3"/>
  <x:drawing xmlns:r="http://schemas.openxmlformats.org/officeDocument/2006/relationships" r:id="Rc410bdf4a9254ea9"/>
</x:worksheet>
</file>