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thschmid_mail_uni-mannheim_de/Documents/Studium/MSc Wifo/HWS 22/WDI/Project/wdi-team9/data/output/"/>
    </mc:Choice>
  </mc:AlternateContent>
  <xr:revisionPtr revIDLastSave="906" documentId="11_AD4DB114E441178AC67DF4290615E75E683EDF18" xr6:coauthVersionLast="47" xr6:coauthVersionMax="47" xr10:uidLastSave="{042AB4B9-98EF-4DC5-B01E-59AF626B3B82}"/>
  <bookViews>
    <workbookView xWindow="-120" yWindow="-120" windowWidth="29040" windowHeight="15720" xr2:uid="{00000000-000D-0000-FFFF-FFFF00000000}"/>
  </bookViews>
  <sheets>
    <sheet name="experiment_log" sheetId="2" r:id="rId1"/>
    <sheet name="reevaluated_log" sheetId="7" r:id="rId2"/>
    <sheet name="kagglef_x" sheetId="1" r:id="rId3"/>
    <sheet name="experiment completeness" sheetId="8" r:id="rId4"/>
    <sheet name="presentation in report" sheetId="3" r:id="rId5"/>
    <sheet name="Block size info" sheetId="4" r:id="rId6"/>
    <sheet name="experiment_log_archive" sheetId="5" r:id="rId7"/>
  </sheets>
  <definedNames>
    <definedName name="ExternalData_1" localSheetId="0" hidden="1">experiment_log!$A$1:$U$541</definedName>
    <definedName name="ExternalData_1" localSheetId="1" hidden="1">'reevaluated_log'!$A$1:$U$890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2" l="1"/>
  <c r="V3" i="2"/>
  <c r="V135" i="2"/>
  <c r="V5" i="2"/>
  <c r="V6" i="2"/>
  <c r="V7" i="2"/>
  <c r="V8" i="2"/>
  <c r="V9" i="2"/>
  <c r="V10" i="2"/>
  <c r="V11" i="2"/>
  <c r="V12" i="2"/>
  <c r="V13" i="2"/>
  <c r="V14" i="2"/>
  <c r="V127" i="2"/>
  <c r="V16" i="2"/>
  <c r="V17" i="2"/>
  <c r="V18" i="2"/>
  <c r="V19" i="2"/>
  <c r="V30" i="2"/>
  <c r="V21" i="2"/>
  <c r="V22" i="2"/>
  <c r="V313" i="2"/>
  <c r="V24" i="2"/>
  <c r="V25" i="2"/>
  <c r="V26" i="2"/>
  <c r="V27" i="2"/>
  <c r="V28" i="2"/>
  <c r="V29" i="2"/>
  <c r="V444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32" i="2"/>
  <c r="V46" i="2"/>
  <c r="V47" i="2"/>
  <c r="V48" i="2"/>
  <c r="V49" i="2"/>
  <c r="V50" i="2"/>
  <c r="V51" i="2"/>
  <c r="V52" i="2"/>
  <c r="V45" i="2"/>
  <c r="V54" i="2"/>
  <c r="V55" i="2"/>
  <c r="V56" i="2"/>
  <c r="V57" i="2"/>
  <c r="V58" i="2"/>
  <c r="V59" i="2"/>
  <c r="V60" i="2"/>
  <c r="V61" i="2"/>
  <c r="V62" i="2"/>
  <c r="V63" i="2"/>
  <c r="V64" i="2"/>
  <c r="V65" i="2"/>
  <c r="V15" i="2"/>
  <c r="V392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154" i="2"/>
  <c r="V88" i="2"/>
  <c r="V89" i="2"/>
  <c r="V90" i="2"/>
  <c r="V91" i="2"/>
  <c r="V92" i="2"/>
  <c r="V93" i="2"/>
  <c r="V94" i="2"/>
  <c r="V192" i="2"/>
  <c r="V96" i="2"/>
  <c r="V533" i="2"/>
  <c r="V98" i="2"/>
  <c r="V99" i="2"/>
  <c r="V100" i="2"/>
  <c r="V101" i="2"/>
  <c r="V225" i="2"/>
  <c r="V103" i="2"/>
  <c r="V221" i="2"/>
  <c r="V105" i="2"/>
  <c r="V106" i="2"/>
  <c r="V291" i="2"/>
  <c r="V108" i="2"/>
  <c r="V109" i="2"/>
  <c r="V110" i="2"/>
  <c r="V111" i="2"/>
  <c r="V112" i="2"/>
  <c r="V113" i="2"/>
  <c r="V114" i="2"/>
  <c r="V469" i="2"/>
  <c r="V97" i="2"/>
  <c r="V117" i="2"/>
  <c r="V118" i="2"/>
  <c r="V119" i="2"/>
  <c r="V120" i="2"/>
  <c r="V121" i="2"/>
  <c r="V122" i="2"/>
  <c r="V123" i="2"/>
  <c r="V124" i="2"/>
  <c r="V229" i="2"/>
  <c r="V126" i="2"/>
  <c r="V66" i="2"/>
  <c r="V128" i="2"/>
  <c r="V129" i="2"/>
  <c r="V130" i="2"/>
  <c r="V131" i="2"/>
  <c r="V102" i="2"/>
  <c r="V133" i="2"/>
  <c r="V4" i="2"/>
  <c r="V115" i="2"/>
  <c r="V136" i="2"/>
  <c r="V137" i="2"/>
  <c r="V138" i="2"/>
  <c r="V139" i="2"/>
  <c r="V140" i="2"/>
  <c r="V141" i="2"/>
  <c r="V142" i="2"/>
  <c r="V143" i="2"/>
  <c r="V276" i="2"/>
  <c r="V145" i="2"/>
  <c r="V146" i="2"/>
  <c r="V147" i="2"/>
  <c r="V148" i="2"/>
  <c r="V535" i="2"/>
  <c r="V150" i="2"/>
  <c r="V151" i="2"/>
  <c r="V152" i="2"/>
  <c r="V278" i="2"/>
  <c r="V471" i="2"/>
  <c r="V20" i="2"/>
  <c r="V156" i="2"/>
  <c r="V157" i="2"/>
  <c r="V158" i="2"/>
  <c r="V159" i="2"/>
  <c r="V160" i="2"/>
  <c r="V161" i="2"/>
  <c r="V448" i="2"/>
  <c r="V163" i="2"/>
  <c r="V164" i="2"/>
  <c r="V165" i="2"/>
  <c r="V166" i="2"/>
  <c r="V167" i="2"/>
  <c r="V168" i="2"/>
  <c r="V169" i="2"/>
  <c r="V528" i="2"/>
  <c r="V171" i="2"/>
  <c r="V172" i="2"/>
  <c r="V254" i="2"/>
  <c r="V174" i="2"/>
  <c r="V175" i="2"/>
  <c r="V176" i="2"/>
  <c r="V177" i="2"/>
  <c r="V178" i="2"/>
  <c r="V179" i="2"/>
  <c r="V180" i="2"/>
  <c r="V181" i="2"/>
  <c r="V144" i="2"/>
  <c r="V322" i="2"/>
  <c r="V184" i="2"/>
  <c r="V185" i="2"/>
  <c r="V186" i="2"/>
  <c r="V187" i="2"/>
  <c r="V188" i="2"/>
  <c r="V189" i="2"/>
  <c r="V190" i="2"/>
  <c r="V295" i="2"/>
  <c r="V290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324" i="2"/>
  <c r="V219" i="2"/>
  <c r="V220" i="2"/>
  <c r="V489" i="2"/>
  <c r="V222" i="2"/>
  <c r="V223" i="2"/>
  <c r="V224" i="2"/>
  <c r="V454" i="2"/>
  <c r="V226" i="2"/>
  <c r="V227" i="2"/>
  <c r="V228" i="2"/>
  <c r="V285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399" i="2"/>
  <c r="V245" i="2"/>
  <c r="V246" i="2"/>
  <c r="V247" i="2"/>
  <c r="V248" i="2"/>
  <c r="V249" i="2"/>
  <c r="V529" i="2"/>
  <c r="V374" i="2"/>
  <c r="V252" i="2"/>
  <c r="V253" i="2"/>
  <c r="V530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153" i="2"/>
  <c r="V269" i="2"/>
  <c r="V270" i="2"/>
  <c r="V271" i="2"/>
  <c r="V272" i="2"/>
  <c r="V273" i="2"/>
  <c r="V377" i="2"/>
  <c r="V275" i="2"/>
  <c r="V531" i="2"/>
  <c r="V277" i="2"/>
  <c r="V359" i="2"/>
  <c r="V279" i="2"/>
  <c r="V280" i="2"/>
  <c r="V281" i="2"/>
  <c r="V282" i="2"/>
  <c r="V283" i="2"/>
  <c r="V284" i="2"/>
  <c r="V67" i="2"/>
  <c r="V286" i="2"/>
  <c r="V326" i="2"/>
  <c r="V288" i="2"/>
  <c r="V289" i="2"/>
  <c r="V345" i="2"/>
  <c r="V104" i="2"/>
  <c r="V292" i="2"/>
  <c r="V293" i="2"/>
  <c r="V294" i="2"/>
  <c r="V132" i="2"/>
  <c r="V296" i="2"/>
  <c r="V297" i="2"/>
  <c r="V298" i="2"/>
  <c r="V299" i="2"/>
  <c r="V300" i="2"/>
  <c r="V301" i="2"/>
  <c r="V302" i="2"/>
  <c r="V303" i="2"/>
  <c r="V310" i="2"/>
  <c r="V305" i="2"/>
  <c r="V306" i="2"/>
  <c r="V307" i="2"/>
  <c r="V308" i="2"/>
  <c r="V309" i="2"/>
  <c r="V443" i="2"/>
  <c r="V311" i="2"/>
  <c r="V312" i="2"/>
  <c r="V170" i="2"/>
  <c r="V314" i="2"/>
  <c r="V315" i="2"/>
  <c r="V316" i="2"/>
  <c r="V317" i="2"/>
  <c r="V318" i="2"/>
  <c r="V319" i="2"/>
  <c r="V320" i="2"/>
  <c r="V321" i="2"/>
  <c r="V483" i="2"/>
  <c r="V87" i="2"/>
  <c r="V116" i="2"/>
  <c r="V325" i="2"/>
  <c r="V323" i="2"/>
  <c r="V327" i="2"/>
  <c r="V328" i="2"/>
  <c r="V329" i="2"/>
  <c r="V330" i="2"/>
  <c r="V331" i="2"/>
  <c r="V332" i="2"/>
  <c r="V274" i="2"/>
  <c r="V250" i="2"/>
  <c r="V335" i="2"/>
  <c r="V336" i="2"/>
  <c r="V337" i="2"/>
  <c r="V338" i="2"/>
  <c r="V339" i="2"/>
  <c r="V340" i="2"/>
  <c r="V341" i="2"/>
  <c r="V342" i="2"/>
  <c r="V343" i="2"/>
  <c r="V344" i="2"/>
  <c r="V384" i="2"/>
  <c r="V346" i="2"/>
  <c r="V347" i="2"/>
  <c r="V348" i="2"/>
  <c r="V349" i="2"/>
  <c r="V350" i="2"/>
  <c r="V351" i="2"/>
  <c r="V352" i="2"/>
  <c r="V353" i="2"/>
  <c r="V354" i="2"/>
  <c r="V355" i="2"/>
  <c r="V173" i="2"/>
  <c r="V357" i="2"/>
  <c r="V358" i="2"/>
  <c r="V532" i="2"/>
  <c r="V360" i="2"/>
  <c r="V361" i="2"/>
  <c r="V362" i="2"/>
  <c r="V363" i="2"/>
  <c r="V364" i="2"/>
  <c r="V365" i="2"/>
  <c r="V366" i="2"/>
  <c r="V386" i="2"/>
  <c r="V368" i="2"/>
  <c r="V369" i="2"/>
  <c r="V370" i="2"/>
  <c r="V371" i="2"/>
  <c r="V372" i="2"/>
  <c r="V373" i="2"/>
  <c r="V155" i="2"/>
  <c r="V107" i="2"/>
  <c r="V182" i="2"/>
  <c r="V401" i="2"/>
  <c r="V378" i="2"/>
  <c r="V379" i="2"/>
  <c r="V380" i="2"/>
  <c r="V381" i="2"/>
  <c r="V382" i="2"/>
  <c r="V383" i="2"/>
  <c r="V409" i="2"/>
  <c r="V385" i="2"/>
  <c r="V421" i="2"/>
  <c r="V387" i="2"/>
  <c r="V388" i="2"/>
  <c r="V389" i="2"/>
  <c r="V390" i="2"/>
  <c r="V391" i="2"/>
  <c r="V334" i="2"/>
  <c r="V393" i="2"/>
  <c r="V394" i="2"/>
  <c r="V395" i="2"/>
  <c r="V396" i="2"/>
  <c r="V397" i="2"/>
  <c r="V398" i="2"/>
  <c r="V287" i="2"/>
  <c r="V400" i="2"/>
  <c r="V375" i="2"/>
  <c r="V402" i="2"/>
  <c r="V403" i="2"/>
  <c r="V404" i="2"/>
  <c r="V405" i="2"/>
  <c r="V406" i="2"/>
  <c r="V407" i="2"/>
  <c r="V408" i="2"/>
  <c r="V149" i="2"/>
  <c r="V410" i="2"/>
  <c r="V376" i="2"/>
  <c r="V412" i="2"/>
  <c r="V413" i="2"/>
  <c r="V414" i="2"/>
  <c r="V95" i="2"/>
  <c r="V416" i="2"/>
  <c r="V417" i="2"/>
  <c r="V418" i="2"/>
  <c r="V419" i="2"/>
  <c r="V420" i="2"/>
  <c r="V467" i="2"/>
  <c r="V268" i="2"/>
  <c r="V423" i="2"/>
  <c r="V424" i="2"/>
  <c r="V425" i="2"/>
  <c r="V426" i="2"/>
  <c r="V427" i="2"/>
  <c r="V428" i="2"/>
  <c r="V429" i="2"/>
  <c r="V430" i="2"/>
  <c r="V431" i="2"/>
  <c r="V304" i="2"/>
  <c r="V433" i="2"/>
  <c r="V434" i="2"/>
  <c r="V435" i="2"/>
  <c r="V436" i="2"/>
  <c r="V437" i="2"/>
  <c r="V438" i="2"/>
  <c r="V439" i="2"/>
  <c r="V440" i="2"/>
  <c r="V441" i="2"/>
  <c r="V442" i="2"/>
  <c r="V191" i="2"/>
  <c r="V411" i="2"/>
  <c r="V445" i="2"/>
  <c r="V446" i="2"/>
  <c r="V447" i="2"/>
  <c r="V356" i="2"/>
  <c r="V449" i="2"/>
  <c r="V450" i="2"/>
  <c r="V451" i="2"/>
  <c r="V452" i="2"/>
  <c r="V453" i="2"/>
  <c r="V527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536" i="2"/>
  <c r="V468" i="2"/>
  <c r="V125" i="2"/>
  <c r="V470" i="2"/>
  <c r="V183" i="2"/>
  <c r="V472" i="2"/>
  <c r="V473" i="2"/>
  <c r="V474" i="2"/>
  <c r="V475" i="2"/>
  <c r="V476" i="2"/>
  <c r="V23" i="2"/>
  <c r="V478" i="2"/>
  <c r="V479" i="2"/>
  <c r="V480" i="2"/>
  <c r="V481" i="2"/>
  <c r="V482" i="2"/>
  <c r="V244" i="2"/>
  <c r="V484" i="2"/>
  <c r="V485" i="2"/>
  <c r="V486" i="2"/>
  <c r="V487" i="2"/>
  <c r="V488" i="2"/>
  <c r="V415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477" i="2"/>
  <c r="V367" i="2"/>
  <c r="V251" i="2"/>
  <c r="V162" i="2"/>
  <c r="V53" i="2"/>
  <c r="V534" i="2"/>
  <c r="V422" i="2"/>
  <c r="V333" i="2"/>
  <c r="V218" i="2"/>
  <c r="V134" i="2"/>
  <c r="V537" i="2"/>
  <c r="V538" i="2"/>
  <c r="V539" i="2"/>
  <c r="V540" i="2"/>
  <c r="V541" i="2"/>
  <c r="W2" i="2"/>
  <c r="W3" i="2"/>
  <c r="W135" i="2"/>
  <c r="W5" i="2"/>
  <c r="W6" i="2"/>
  <c r="W7" i="2"/>
  <c r="W8" i="2"/>
  <c r="W9" i="2"/>
  <c r="W10" i="2"/>
  <c r="W11" i="2"/>
  <c r="W12" i="2"/>
  <c r="W13" i="2"/>
  <c r="W14" i="2"/>
  <c r="W127" i="2"/>
  <c r="W16" i="2"/>
  <c r="W17" i="2"/>
  <c r="W18" i="2"/>
  <c r="W19" i="2"/>
  <c r="W30" i="2"/>
  <c r="W21" i="2"/>
  <c r="W22" i="2"/>
  <c r="W313" i="2"/>
  <c r="W24" i="2"/>
  <c r="W25" i="2"/>
  <c r="W26" i="2"/>
  <c r="W27" i="2"/>
  <c r="W28" i="2"/>
  <c r="W29" i="2"/>
  <c r="W444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32" i="2"/>
  <c r="W46" i="2"/>
  <c r="W47" i="2"/>
  <c r="W48" i="2"/>
  <c r="W49" i="2"/>
  <c r="W50" i="2"/>
  <c r="W51" i="2"/>
  <c r="W52" i="2"/>
  <c r="W45" i="2"/>
  <c r="W54" i="2"/>
  <c r="W55" i="2"/>
  <c r="W56" i="2"/>
  <c r="W57" i="2"/>
  <c r="W58" i="2"/>
  <c r="W59" i="2"/>
  <c r="W60" i="2"/>
  <c r="W61" i="2"/>
  <c r="W62" i="2"/>
  <c r="W63" i="2"/>
  <c r="W64" i="2"/>
  <c r="W65" i="2"/>
  <c r="W15" i="2"/>
  <c r="W392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154" i="2"/>
  <c r="W88" i="2"/>
  <c r="W89" i="2"/>
  <c r="W90" i="2"/>
  <c r="W91" i="2"/>
  <c r="W92" i="2"/>
  <c r="W93" i="2"/>
  <c r="W94" i="2"/>
  <c r="W192" i="2"/>
  <c r="W96" i="2"/>
  <c r="W533" i="2"/>
  <c r="W98" i="2"/>
  <c r="W99" i="2"/>
  <c r="W100" i="2"/>
  <c r="W101" i="2"/>
  <c r="W225" i="2"/>
  <c r="W103" i="2"/>
  <c r="W221" i="2"/>
  <c r="W105" i="2"/>
  <c r="W106" i="2"/>
  <c r="W291" i="2"/>
  <c r="W108" i="2"/>
  <c r="W109" i="2"/>
  <c r="W110" i="2"/>
  <c r="W111" i="2"/>
  <c r="W112" i="2"/>
  <c r="W113" i="2"/>
  <c r="W114" i="2"/>
  <c r="W469" i="2"/>
  <c r="W97" i="2"/>
  <c r="W117" i="2"/>
  <c r="W118" i="2"/>
  <c r="W119" i="2"/>
  <c r="W120" i="2"/>
  <c r="W121" i="2"/>
  <c r="W122" i="2"/>
  <c r="W123" i="2"/>
  <c r="W124" i="2"/>
  <c r="W229" i="2"/>
  <c r="W126" i="2"/>
  <c r="W66" i="2"/>
  <c r="W128" i="2"/>
  <c r="W129" i="2"/>
  <c r="W130" i="2"/>
  <c r="W131" i="2"/>
  <c r="W102" i="2"/>
  <c r="W133" i="2"/>
  <c r="W4" i="2"/>
  <c r="W115" i="2"/>
  <c r="W136" i="2"/>
  <c r="W137" i="2"/>
  <c r="W138" i="2"/>
  <c r="W139" i="2"/>
  <c r="W140" i="2"/>
  <c r="W141" i="2"/>
  <c r="W142" i="2"/>
  <c r="W143" i="2"/>
  <c r="W276" i="2"/>
  <c r="W145" i="2"/>
  <c r="W146" i="2"/>
  <c r="W147" i="2"/>
  <c r="W148" i="2"/>
  <c r="W535" i="2"/>
  <c r="W150" i="2"/>
  <c r="W151" i="2"/>
  <c r="W152" i="2"/>
  <c r="W278" i="2"/>
  <c r="W471" i="2"/>
  <c r="W20" i="2"/>
  <c r="W156" i="2"/>
  <c r="W157" i="2"/>
  <c r="W158" i="2"/>
  <c r="W159" i="2"/>
  <c r="W160" i="2"/>
  <c r="W161" i="2"/>
  <c r="W448" i="2"/>
  <c r="W163" i="2"/>
  <c r="W164" i="2"/>
  <c r="W165" i="2"/>
  <c r="W166" i="2"/>
  <c r="W167" i="2"/>
  <c r="W168" i="2"/>
  <c r="W169" i="2"/>
  <c r="W528" i="2"/>
  <c r="W171" i="2"/>
  <c r="W172" i="2"/>
  <c r="W254" i="2"/>
  <c r="W174" i="2"/>
  <c r="W175" i="2"/>
  <c r="W176" i="2"/>
  <c r="W177" i="2"/>
  <c r="W178" i="2"/>
  <c r="W179" i="2"/>
  <c r="W180" i="2"/>
  <c r="W181" i="2"/>
  <c r="W144" i="2"/>
  <c r="W322" i="2"/>
  <c r="W184" i="2"/>
  <c r="W185" i="2"/>
  <c r="W186" i="2"/>
  <c r="W187" i="2"/>
  <c r="W188" i="2"/>
  <c r="W189" i="2"/>
  <c r="W190" i="2"/>
  <c r="W295" i="2"/>
  <c r="W290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324" i="2"/>
  <c r="W219" i="2"/>
  <c r="W220" i="2"/>
  <c r="W489" i="2"/>
  <c r="W222" i="2"/>
  <c r="W223" i="2"/>
  <c r="W224" i="2"/>
  <c r="W454" i="2"/>
  <c r="W226" i="2"/>
  <c r="W227" i="2"/>
  <c r="W228" i="2"/>
  <c r="W285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399" i="2"/>
  <c r="W245" i="2"/>
  <c r="W246" i="2"/>
  <c r="W247" i="2"/>
  <c r="W248" i="2"/>
  <c r="W249" i="2"/>
  <c r="W529" i="2"/>
  <c r="W374" i="2"/>
  <c r="W252" i="2"/>
  <c r="W253" i="2"/>
  <c r="W530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153" i="2"/>
  <c r="W269" i="2"/>
  <c r="W270" i="2"/>
  <c r="W271" i="2"/>
  <c r="W272" i="2"/>
  <c r="W273" i="2"/>
  <c r="W377" i="2"/>
  <c r="W275" i="2"/>
  <c r="W531" i="2"/>
  <c r="W277" i="2"/>
  <c r="W359" i="2"/>
  <c r="W279" i="2"/>
  <c r="W280" i="2"/>
  <c r="W281" i="2"/>
  <c r="W282" i="2"/>
  <c r="W283" i="2"/>
  <c r="W284" i="2"/>
  <c r="W67" i="2"/>
  <c r="W286" i="2"/>
  <c r="W326" i="2"/>
  <c r="W288" i="2"/>
  <c r="W289" i="2"/>
  <c r="W345" i="2"/>
  <c r="W104" i="2"/>
  <c r="W292" i="2"/>
  <c r="W293" i="2"/>
  <c r="W294" i="2"/>
  <c r="W132" i="2"/>
  <c r="W296" i="2"/>
  <c r="W297" i="2"/>
  <c r="W298" i="2"/>
  <c r="W299" i="2"/>
  <c r="W300" i="2"/>
  <c r="W301" i="2"/>
  <c r="W302" i="2"/>
  <c r="W303" i="2"/>
  <c r="W310" i="2"/>
  <c r="W305" i="2"/>
  <c r="W306" i="2"/>
  <c r="W307" i="2"/>
  <c r="W308" i="2"/>
  <c r="W309" i="2"/>
  <c r="W443" i="2"/>
  <c r="W311" i="2"/>
  <c r="W312" i="2"/>
  <c r="W170" i="2"/>
  <c r="W314" i="2"/>
  <c r="W315" i="2"/>
  <c r="W316" i="2"/>
  <c r="W317" i="2"/>
  <c r="W318" i="2"/>
  <c r="W319" i="2"/>
  <c r="W320" i="2"/>
  <c r="W321" i="2"/>
  <c r="W483" i="2"/>
  <c r="W87" i="2"/>
  <c r="W116" i="2"/>
  <c r="W325" i="2"/>
  <c r="W323" i="2"/>
  <c r="W327" i="2"/>
  <c r="W328" i="2"/>
  <c r="W329" i="2"/>
  <c r="W330" i="2"/>
  <c r="W331" i="2"/>
  <c r="W332" i="2"/>
  <c r="W274" i="2"/>
  <c r="W250" i="2"/>
  <c r="W335" i="2"/>
  <c r="W336" i="2"/>
  <c r="W337" i="2"/>
  <c r="W338" i="2"/>
  <c r="W339" i="2"/>
  <c r="W340" i="2"/>
  <c r="W341" i="2"/>
  <c r="W342" i="2"/>
  <c r="W343" i="2"/>
  <c r="W344" i="2"/>
  <c r="W384" i="2"/>
  <c r="W346" i="2"/>
  <c r="W347" i="2"/>
  <c r="W348" i="2"/>
  <c r="W349" i="2"/>
  <c r="W350" i="2"/>
  <c r="W351" i="2"/>
  <c r="W352" i="2"/>
  <c r="W353" i="2"/>
  <c r="W354" i="2"/>
  <c r="W355" i="2"/>
  <c r="W173" i="2"/>
  <c r="W357" i="2"/>
  <c r="W358" i="2"/>
  <c r="W532" i="2"/>
  <c r="W360" i="2"/>
  <c r="W361" i="2"/>
  <c r="W362" i="2"/>
  <c r="W363" i="2"/>
  <c r="W364" i="2"/>
  <c r="W365" i="2"/>
  <c r="W366" i="2"/>
  <c r="W386" i="2"/>
  <c r="W368" i="2"/>
  <c r="W369" i="2"/>
  <c r="W370" i="2"/>
  <c r="W371" i="2"/>
  <c r="W372" i="2"/>
  <c r="W373" i="2"/>
  <c r="W155" i="2"/>
  <c r="W107" i="2"/>
  <c r="W182" i="2"/>
  <c r="W401" i="2"/>
  <c r="W378" i="2"/>
  <c r="W379" i="2"/>
  <c r="W380" i="2"/>
  <c r="W381" i="2"/>
  <c r="W382" i="2"/>
  <c r="W383" i="2"/>
  <c r="W409" i="2"/>
  <c r="W385" i="2"/>
  <c r="W421" i="2"/>
  <c r="W387" i="2"/>
  <c r="W388" i="2"/>
  <c r="W389" i="2"/>
  <c r="W390" i="2"/>
  <c r="W391" i="2"/>
  <c r="W334" i="2"/>
  <c r="W393" i="2"/>
  <c r="W394" i="2"/>
  <c r="W395" i="2"/>
  <c r="W396" i="2"/>
  <c r="W397" i="2"/>
  <c r="W398" i="2"/>
  <c r="W287" i="2"/>
  <c r="W400" i="2"/>
  <c r="W375" i="2"/>
  <c r="W402" i="2"/>
  <c r="W403" i="2"/>
  <c r="W404" i="2"/>
  <c r="W405" i="2"/>
  <c r="W406" i="2"/>
  <c r="W407" i="2"/>
  <c r="W408" i="2"/>
  <c r="W149" i="2"/>
  <c r="W410" i="2"/>
  <c r="W376" i="2"/>
  <c r="W412" i="2"/>
  <c r="W413" i="2"/>
  <c r="W414" i="2"/>
  <c r="W95" i="2"/>
  <c r="W416" i="2"/>
  <c r="W417" i="2"/>
  <c r="W418" i="2"/>
  <c r="W419" i="2"/>
  <c r="W420" i="2"/>
  <c r="W467" i="2"/>
  <c r="W268" i="2"/>
  <c r="W423" i="2"/>
  <c r="W424" i="2"/>
  <c r="W425" i="2"/>
  <c r="W426" i="2"/>
  <c r="W427" i="2"/>
  <c r="W428" i="2"/>
  <c r="W429" i="2"/>
  <c r="W430" i="2"/>
  <c r="W431" i="2"/>
  <c r="W304" i="2"/>
  <c r="W433" i="2"/>
  <c r="W434" i="2"/>
  <c r="W435" i="2"/>
  <c r="W436" i="2"/>
  <c r="W437" i="2"/>
  <c r="W438" i="2"/>
  <c r="W439" i="2"/>
  <c r="W440" i="2"/>
  <c r="W441" i="2"/>
  <c r="W442" i="2"/>
  <c r="W191" i="2"/>
  <c r="W411" i="2"/>
  <c r="W445" i="2"/>
  <c r="W446" i="2"/>
  <c r="W447" i="2"/>
  <c r="W356" i="2"/>
  <c r="W449" i="2"/>
  <c r="W450" i="2"/>
  <c r="W451" i="2"/>
  <c r="W452" i="2"/>
  <c r="W453" i="2"/>
  <c r="W527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536" i="2"/>
  <c r="W468" i="2"/>
  <c r="W125" i="2"/>
  <c r="W470" i="2"/>
  <c r="W183" i="2"/>
  <c r="W472" i="2"/>
  <c r="W473" i="2"/>
  <c r="W474" i="2"/>
  <c r="W475" i="2"/>
  <c r="W476" i="2"/>
  <c r="W23" i="2"/>
  <c r="W478" i="2"/>
  <c r="W479" i="2"/>
  <c r="W480" i="2"/>
  <c r="W481" i="2"/>
  <c r="W482" i="2"/>
  <c r="W244" i="2"/>
  <c r="W484" i="2"/>
  <c r="W485" i="2"/>
  <c r="W486" i="2"/>
  <c r="W487" i="2"/>
  <c r="W488" i="2"/>
  <c r="W415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477" i="2"/>
  <c r="W367" i="2"/>
  <c r="W251" i="2"/>
  <c r="W162" i="2"/>
  <c r="W53" i="2"/>
  <c r="W534" i="2"/>
  <c r="W422" i="2"/>
  <c r="W333" i="2"/>
  <c r="W218" i="2"/>
  <c r="W134" i="2"/>
  <c r="W537" i="2"/>
  <c r="W538" i="2"/>
  <c r="W539" i="2"/>
  <c r="W540" i="2"/>
  <c r="W541" i="2"/>
  <c r="X2" i="2"/>
  <c r="X3" i="2"/>
  <c r="X135" i="2"/>
  <c r="X5" i="2"/>
  <c r="X6" i="2"/>
  <c r="X7" i="2"/>
  <c r="X8" i="2"/>
  <c r="X9" i="2"/>
  <c r="X10" i="2"/>
  <c r="X11" i="2"/>
  <c r="X12" i="2"/>
  <c r="X13" i="2"/>
  <c r="X14" i="2"/>
  <c r="X127" i="2"/>
  <c r="X16" i="2"/>
  <c r="X17" i="2"/>
  <c r="X18" i="2"/>
  <c r="X19" i="2"/>
  <c r="X30" i="2"/>
  <c r="X21" i="2"/>
  <c r="X22" i="2"/>
  <c r="X313" i="2"/>
  <c r="X24" i="2"/>
  <c r="X25" i="2"/>
  <c r="X26" i="2"/>
  <c r="X27" i="2"/>
  <c r="X28" i="2"/>
  <c r="X29" i="2"/>
  <c r="X444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32" i="2"/>
  <c r="X46" i="2"/>
  <c r="X47" i="2"/>
  <c r="X48" i="2"/>
  <c r="X49" i="2"/>
  <c r="X50" i="2"/>
  <c r="X51" i="2"/>
  <c r="X52" i="2"/>
  <c r="X45" i="2"/>
  <c r="X54" i="2"/>
  <c r="X55" i="2"/>
  <c r="X56" i="2"/>
  <c r="X57" i="2"/>
  <c r="X58" i="2"/>
  <c r="X59" i="2"/>
  <c r="U32" i="1" s="1" a="1"/>
  <c r="U32" i="1" s="1"/>
  <c r="X60" i="2"/>
  <c r="X61" i="2"/>
  <c r="X62" i="2"/>
  <c r="X63" i="2"/>
  <c r="X64" i="2"/>
  <c r="X65" i="2"/>
  <c r="X15" i="2"/>
  <c r="X392" i="2"/>
  <c r="X68" i="2"/>
  <c r="X69" i="2"/>
  <c r="X70" i="2"/>
  <c r="X71" i="2"/>
  <c r="X72" i="2"/>
  <c r="X73" i="2"/>
  <c r="X74" i="2"/>
  <c r="X75" i="2"/>
  <c r="X76" i="2"/>
  <c r="X77" i="2"/>
  <c r="X78" i="2"/>
  <c r="X79" i="2"/>
  <c r="U33" i="1" s="1" a="1"/>
  <c r="U33" i="1" s="1"/>
  <c r="X80" i="2"/>
  <c r="X81" i="2"/>
  <c r="X82" i="2"/>
  <c r="X83" i="2"/>
  <c r="X84" i="2"/>
  <c r="X85" i="2"/>
  <c r="X86" i="2"/>
  <c r="X154" i="2"/>
  <c r="X88" i="2"/>
  <c r="X89" i="2"/>
  <c r="X90" i="2"/>
  <c r="X91" i="2"/>
  <c r="X92" i="2"/>
  <c r="X93" i="2"/>
  <c r="X94" i="2"/>
  <c r="X192" i="2"/>
  <c r="X96" i="2"/>
  <c r="X533" i="2"/>
  <c r="X98" i="2"/>
  <c r="X99" i="2"/>
  <c r="X100" i="2"/>
  <c r="X101" i="2"/>
  <c r="X225" i="2"/>
  <c r="X103" i="2"/>
  <c r="X221" i="2"/>
  <c r="X105" i="2"/>
  <c r="X106" i="2"/>
  <c r="X291" i="2"/>
  <c r="X108" i="2"/>
  <c r="X109" i="2"/>
  <c r="X110" i="2"/>
  <c r="X111" i="2"/>
  <c r="X112" i="2"/>
  <c r="X113" i="2"/>
  <c r="X114" i="2"/>
  <c r="X469" i="2"/>
  <c r="X97" i="2"/>
  <c r="X117" i="2"/>
  <c r="X118" i="2"/>
  <c r="X119" i="2"/>
  <c r="X120" i="2"/>
  <c r="X121" i="2"/>
  <c r="X122" i="2"/>
  <c r="X123" i="2"/>
  <c r="X124" i="2"/>
  <c r="X229" i="2"/>
  <c r="X126" i="2"/>
  <c r="X66" i="2"/>
  <c r="X128" i="2"/>
  <c r="X129" i="2"/>
  <c r="X130" i="2"/>
  <c r="X131" i="2"/>
  <c r="X102" i="2"/>
  <c r="X133" i="2"/>
  <c r="X4" i="2"/>
  <c r="X115" i="2"/>
  <c r="X136" i="2"/>
  <c r="X137" i="2"/>
  <c r="X138" i="2"/>
  <c r="X139" i="2"/>
  <c r="X140" i="2"/>
  <c r="X141" i="2"/>
  <c r="X142" i="2"/>
  <c r="X143" i="2"/>
  <c r="X276" i="2"/>
  <c r="X145" i="2"/>
  <c r="X146" i="2"/>
  <c r="X147" i="2"/>
  <c r="X148" i="2"/>
  <c r="X535" i="2"/>
  <c r="X150" i="2"/>
  <c r="X151" i="2"/>
  <c r="X152" i="2"/>
  <c r="X278" i="2"/>
  <c r="X471" i="2"/>
  <c r="X20" i="2"/>
  <c r="X156" i="2"/>
  <c r="X157" i="2"/>
  <c r="X158" i="2"/>
  <c r="X159" i="2"/>
  <c r="X160" i="2"/>
  <c r="X161" i="2"/>
  <c r="X448" i="2"/>
  <c r="X163" i="2"/>
  <c r="X164" i="2"/>
  <c r="X165" i="2"/>
  <c r="X166" i="2"/>
  <c r="X167" i="2"/>
  <c r="X168" i="2"/>
  <c r="X169" i="2"/>
  <c r="X528" i="2"/>
  <c r="X171" i="2"/>
  <c r="X172" i="2"/>
  <c r="X254" i="2"/>
  <c r="X174" i="2"/>
  <c r="X175" i="2"/>
  <c r="X176" i="2"/>
  <c r="X177" i="2"/>
  <c r="X178" i="2"/>
  <c r="X179" i="2"/>
  <c r="X180" i="2"/>
  <c r="X181" i="2"/>
  <c r="X144" i="2"/>
  <c r="X322" i="2"/>
  <c r="X184" i="2"/>
  <c r="X185" i="2"/>
  <c r="X186" i="2"/>
  <c r="X187" i="2"/>
  <c r="X188" i="2"/>
  <c r="X189" i="2"/>
  <c r="X190" i="2"/>
  <c r="X295" i="2"/>
  <c r="X290" i="2"/>
  <c r="X193" i="2"/>
  <c r="X194" i="2"/>
  <c r="X195" i="2"/>
  <c r="X196" i="2"/>
  <c r="X197" i="2"/>
  <c r="X198" i="2"/>
  <c r="X199" i="2"/>
  <c r="X200" i="2"/>
  <c r="X201" i="2"/>
  <c r="U31" i="1" s="1" a="1"/>
  <c r="U31" i="1" s="1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324" i="2"/>
  <c r="X219" i="2"/>
  <c r="X220" i="2"/>
  <c r="X489" i="2"/>
  <c r="X222" i="2"/>
  <c r="X223" i="2"/>
  <c r="X224" i="2"/>
  <c r="X454" i="2"/>
  <c r="X226" i="2"/>
  <c r="X227" i="2"/>
  <c r="X228" i="2"/>
  <c r="X285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399" i="2"/>
  <c r="X245" i="2"/>
  <c r="X246" i="2"/>
  <c r="X247" i="2"/>
  <c r="X248" i="2"/>
  <c r="X249" i="2"/>
  <c r="X529" i="2"/>
  <c r="X374" i="2"/>
  <c r="X252" i="2"/>
  <c r="X253" i="2"/>
  <c r="X530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153" i="2"/>
  <c r="X269" i="2"/>
  <c r="X270" i="2"/>
  <c r="X271" i="2"/>
  <c r="X272" i="2"/>
  <c r="X273" i="2"/>
  <c r="X377" i="2"/>
  <c r="X275" i="2"/>
  <c r="X531" i="2"/>
  <c r="X277" i="2"/>
  <c r="X359" i="2"/>
  <c r="X279" i="2"/>
  <c r="X280" i="2"/>
  <c r="X281" i="2"/>
  <c r="X282" i="2"/>
  <c r="X283" i="2"/>
  <c r="X284" i="2"/>
  <c r="X67" i="2"/>
  <c r="X286" i="2"/>
  <c r="X326" i="2"/>
  <c r="X288" i="2"/>
  <c r="X289" i="2"/>
  <c r="X345" i="2"/>
  <c r="X104" i="2"/>
  <c r="X292" i="2"/>
  <c r="X293" i="2"/>
  <c r="X294" i="2"/>
  <c r="X132" i="2"/>
  <c r="X296" i="2"/>
  <c r="X297" i="2"/>
  <c r="X298" i="2"/>
  <c r="X299" i="2"/>
  <c r="X300" i="2"/>
  <c r="X301" i="2"/>
  <c r="X302" i="2"/>
  <c r="X303" i="2"/>
  <c r="X310" i="2"/>
  <c r="X305" i="2"/>
  <c r="X306" i="2"/>
  <c r="X307" i="2"/>
  <c r="X308" i="2"/>
  <c r="X309" i="2"/>
  <c r="X443" i="2"/>
  <c r="X311" i="2"/>
  <c r="X312" i="2"/>
  <c r="X170" i="2"/>
  <c r="X314" i="2"/>
  <c r="X315" i="2"/>
  <c r="X316" i="2"/>
  <c r="X317" i="2"/>
  <c r="X318" i="2"/>
  <c r="X319" i="2"/>
  <c r="X320" i="2"/>
  <c r="X321" i="2"/>
  <c r="X483" i="2"/>
  <c r="X87" i="2"/>
  <c r="X116" i="2"/>
  <c r="X325" i="2"/>
  <c r="X323" i="2"/>
  <c r="X327" i="2"/>
  <c r="X328" i="2"/>
  <c r="X329" i="2"/>
  <c r="X330" i="2"/>
  <c r="X331" i="2"/>
  <c r="X332" i="2"/>
  <c r="X274" i="2"/>
  <c r="X250" i="2"/>
  <c r="X335" i="2"/>
  <c r="X336" i="2"/>
  <c r="X337" i="2"/>
  <c r="X338" i="2"/>
  <c r="X339" i="2"/>
  <c r="X340" i="2"/>
  <c r="X341" i="2"/>
  <c r="X342" i="2"/>
  <c r="X343" i="2"/>
  <c r="X344" i="2"/>
  <c r="X384" i="2"/>
  <c r="X346" i="2"/>
  <c r="X347" i="2"/>
  <c r="X348" i="2"/>
  <c r="X349" i="2"/>
  <c r="X350" i="2"/>
  <c r="X351" i="2"/>
  <c r="X352" i="2"/>
  <c r="X353" i="2"/>
  <c r="X354" i="2"/>
  <c r="X355" i="2"/>
  <c r="X173" i="2"/>
  <c r="X357" i="2"/>
  <c r="X358" i="2"/>
  <c r="X532" i="2"/>
  <c r="X360" i="2"/>
  <c r="X361" i="2"/>
  <c r="X362" i="2"/>
  <c r="X363" i="2"/>
  <c r="X364" i="2"/>
  <c r="X365" i="2"/>
  <c r="X366" i="2"/>
  <c r="X386" i="2"/>
  <c r="X368" i="2"/>
  <c r="X369" i="2"/>
  <c r="X370" i="2"/>
  <c r="X371" i="2"/>
  <c r="X372" i="2"/>
  <c r="X373" i="2"/>
  <c r="X155" i="2"/>
  <c r="X107" i="2"/>
  <c r="X182" i="2"/>
  <c r="X401" i="2"/>
  <c r="X378" i="2"/>
  <c r="X379" i="2"/>
  <c r="X380" i="2"/>
  <c r="X381" i="2"/>
  <c r="X382" i="2"/>
  <c r="X383" i="2"/>
  <c r="X409" i="2"/>
  <c r="X385" i="2"/>
  <c r="X421" i="2"/>
  <c r="X387" i="2"/>
  <c r="X388" i="2"/>
  <c r="X389" i="2"/>
  <c r="X390" i="2"/>
  <c r="X391" i="2"/>
  <c r="X334" i="2"/>
  <c r="X393" i="2"/>
  <c r="X394" i="2"/>
  <c r="X395" i="2"/>
  <c r="X396" i="2"/>
  <c r="X397" i="2"/>
  <c r="X398" i="2"/>
  <c r="X287" i="2"/>
  <c r="X400" i="2"/>
  <c r="X375" i="2"/>
  <c r="X402" i="2"/>
  <c r="X403" i="2"/>
  <c r="X404" i="2"/>
  <c r="X405" i="2"/>
  <c r="X406" i="2"/>
  <c r="X407" i="2"/>
  <c r="X408" i="2"/>
  <c r="X149" i="2"/>
  <c r="X410" i="2"/>
  <c r="X376" i="2"/>
  <c r="X412" i="2"/>
  <c r="X413" i="2"/>
  <c r="X414" i="2"/>
  <c r="X95" i="2"/>
  <c r="X416" i="2"/>
  <c r="X417" i="2"/>
  <c r="X418" i="2"/>
  <c r="X419" i="2"/>
  <c r="X420" i="2"/>
  <c r="X467" i="2"/>
  <c r="X268" i="2"/>
  <c r="X423" i="2"/>
  <c r="X424" i="2"/>
  <c r="X425" i="2"/>
  <c r="X426" i="2"/>
  <c r="X427" i="2"/>
  <c r="X428" i="2"/>
  <c r="X429" i="2"/>
  <c r="X430" i="2"/>
  <c r="X431" i="2"/>
  <c r="X304" i="2"/>
  <c r="X433" i="2"/>
  <c r="X434" i="2"/>
  <c r="X435" i="2"/>
  <c r="X436" i="2"/>
  <c r="X437" i="2"/>
  <c r="X438" i="2"/>
  <c r="X439" i="2"/>
  <c r="X440" i="2"/>
  <c r="X441" i="2"/>
  <c r="X442" i="2"/>
  <c r="X191" i="2"/>
  <c r="X411" i="2"/>
  <c r="X445" i="2"/>
  <c r="X446" i="2"/>
  <c r="X447" i="2"/>
  <c r="X356" i="2"/>
  <c r="X449" i="2"/>
  <c r="X450" i="2"/>
  <c r="X451" i="2"/>
  <c r="X452" i="2"/>
  <c r="X453" i="2"/>
  <c r="X527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536" i="2"/>
  <c r="X468" i="2"/>
  <c r="X125" i="2"/>
  <c r="X470" i="2"/>
  <c r="X183" i="2"/>
  <c r="X472" i="2"/>
  <c r="X473" i="2"/>
  <c r="X474" i="2"/>
  <c r="X475" i="2"/>
  <c r="X476" i="2"/>
  <c r="X23" i="2"/>
  <c r="X478" i="2"/>
  <c r="X479" i="2"/>
  <c r="X480" i="2"/>
  <c r="X481" i="2"/>
  <c r="X482" i="2"/>
  <c r="X244" i="2"/>
  <c r="X484" i="2"/>
  <c r="X485" i="2"/>
  <c r="X486" i="2"/>
  <c r="X487" i="2"/>
  <c r="X488" i="2"/>
  <c r="X415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477" i="2"/>
  <c r="X367" i="2"/>
  <c r="X251" i="2"/>
  <c r="X162" i="2"/>
  <c r="X53" i="2"/>
  <c r="X534" i="2"/>
  <c r="X422" i="2"/>
  <c r="X333" i="2"/>
  <c r="X218" i="2"/>
  <c r="X134" i="2"/>
  <c r="X537" i="2"/>
  <c r="X538" i="2"/>
  <c r="X539" i="2"/>
  <c r="X540" i="2"/>
  <c r="X541" i="2"/>
  <c r="Y2" i="2"/>
  <c r="Y3" i="2"/>
  <c r="Y135" i="2"/>
  <c r="Y5" i="2"/>
  <c r="Y6" i="2"/>
  <c r="Y7" i="2"/>
  <c r="Y8" i="2"/>
  <c r="Y9" i="2"/>
  <c r="Y10" i="2"/>
  <c r="Y11" i="2"/>
  <c r="Y12" i="2"/>
  <c r="Y13" i="2"/>
  <c r="Y14" i="2"/>
  <c r="Y127" i="2"/>
  <c r="Y16" i="2"/>
  <c r="Y17" i="2"/>
  <c r="Y18" i="2"/>
  <c r="Y19" i="2"/>
  <c r="Y30" i="2"/>
  <c r="Y21" i="2"/>
  <c r="Y22" i="2"/>
  <c r="Y313" i="2"/>
  <c r="Y24" i="2"/>
  <c r="Y25" i="2"/>
  <c r="Y26" i="2"/>
  <c r="Y27" i="2"/>
  <c r="Y28" i="2"/>
  <c r="Y29" i="2"/>
  <c r="Y444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32" i="2"/>
  <c r="Y46" i="2"/>
  <c r="Y47" i="2"/>
  <c r="Y48" i="2"/>
  <c r="Y49" i="2"/>
  <c r="Y50" i="2"/>
  <c r="Y51" i="2"/>
  <c r="Y52" i="2"/>
  <c r="Y45" i="2"/>
  <c r="Y54" i="2"/>
  <c r="Y55" i="2"/>
  <c r="Y56" i="2"/>
  <c r="Y57" i="2"/>
  <c r="Y58" i="2"/>
  <c r="Y59" i="2"/>
  <c r="V32" i="1" s="1" a="1"/>
  <c r="V32" i="1" s="1"/>
  <c r="Y60" i="2"/>
  <c r="Y61" i="2"/>
  <c r="Y62" i="2"/>
  <c r="Y63" i="2"/>
  <c r="Y64" i="2"/>
  <c r="Y65" i="2"/>
  <c r="Y15" i="2"/>
  <c r="Y392" i="2"/>
  <c r="Y68" i="2"/>
  <c r="Y69" i="2"/>
  <c r="Y70" i="2"/>
  <c r="Y71" i="2"/>
  <c r="Y72" i="2"/>
  <c r="Y73" i="2"/>
  <c r="Y74" i="2"/>
  <c r="Y75" i="2"/>
  <c r="Y76" i="2"/>
  <c r="Y77" i="2"/>
  <c r="Y78" i="2"/>
  <c r="Y79" i="2"/>
  <c r="V33" i="1" s="1" a="1"/>
  <c r="V33" i="1" s="1"/>
  <c r="Y80" i="2"/>
  <c r="Y81" i="2"/>
  <c r="Y82" i="2"/>
  <c r="Y83" i="2"/>
  <c r="Y84" i="2"/>
  <c r="Y85" i="2"/>
  <c r="Y86" i="2"/>
  <c r="Y154" i="2"/>
  <c r="Y88" i="2"/>
  <c r="Y89" i="2"/>
  <c r="Y90" i="2"/>
  <c r="Y91" i="2"/>
  <c r="Y92" i="2"/>
  <c r="Y93" i="2"/>
  <c r="Y94" i="2"/>
  <c r="Y192" i="2"/>
  <c r="Y96" i="2"/>
  <c r="Y533" i="2"/>
  <c r="Y98" i="2"/>
  <c r="Y99" i="2"/>
  <c r="Y100" i="2"/>
  <c r="Y101" i="2"/>
  <c r="Y225" i="2"/>
  <c r="Y103" i="2"/>
  <c r="Y221" i="2"/>
  <c r="Y105" i="2"/>
  <c r="Y106" i="2"/>
  <c r="Y291" i="2"/>
  <c r="Y108" i="2"/>
  <c r="Y109" i="2"/>
  <c r="Y110" i="2"/>
  <c r="Y111" i="2"/>
  <c r="Y112" i="2"/>
  <c r="Y113" i="2"/>
  <c r="Y114" i="2"/>
  <c r="Y469" i="2"/>
  <c r="Y97" i="2"/>
  <c r="Y117" i="2"/>
  <c r="Y118" i="2"/>
  <c r="Y119" i="2"/>
  <c r="Y120" i="2"/>
  <c r="Y121" i="2"/>
  <c r="Y122" i="2"/>
  <c r="Y123" i="2"/>
  <c r="Y124" i="2"/>
  <c r="Y229" i="2"/>
  <c r="Y126" i="2"/>
  <c r="Y66" i="2"/>
  <c r="Y128" i="2"/>
  <c r="Y129" i="2"/>
  <c r="Y130" i="2"/>
  <c r="Y131" i="2"/>
  <c r="Y102" i="2"/>
  <c r="Y133" i="2"/>
  <c r="Y4" i="2"/>
  <c r="Y115" i="2"/>
  <c r="Y136" i="2"/>
  <c r="Y137" i="2"/>
  <c r="Y138" i="2"/>
  <c r="Y139" i="2"/>
  <c r="Y140" i="2"/>
  <c r="Y141" i="2"/>
  <c r="Y142" i="2"/>
  <c r="Y143" i="2"/>
  <c r="Y276" i="2"/>
  <c r="Y145" i="2"/>
  <c r="Y146" i="2"/>
  <c r="Y147" i="2"/>
  <c r="Y148" i="2"/>
  <c r="Y535" i="2"/>
  <c r="Y150" i="2"/>
  <c r="Y151" i="2"/>
  <c r="Y152" i="2"/>
  <c r="Y278" i="2"/>
  <c r="Y471" i="2"/>
  <c r="Y20" i="2"/>
  <c r="Y156" i="2"/>
  <c r="Y157" i="2"/>
  <c r="Y158" i="2"/>
  <c r="Y159" i="2"/>
  <c r="Y160" i="2"/>
  <c r="Y161" i="2"/>
  <c r="Y448" i="2"/>
  <c r="Y163" i="2"/>
  <c r="Y164" i="2"/>
  <c r="Y165" i="2"/>
  <c r="Y166" i="2"/>
  <c r="Y167" i="2"/>
  <c r="Y168" i="2"/>
  <c r="Y169" i="2"/>
  <c r="Y528" i="2"/>
  <c r="Y171" i="2"/>
  <c r="Y172" i="2"/>
  <c r="Y254" i="2"/>
  <c r="Y174" i="2"/>
  <c r="Y175" i="2"/>
  <c r="Y176" i="2"/>
  <c r="Y177" i="2"/>
  <c r="Y178" i="2"/>
  <c r="Y179" i="2"/>
  <c r="Y180" i="2"/>
  <c r="Y181" i="2"/>
  <c r="Y144" i="2"/>
  <c r="Y322" i="2"/>
  <c r="Y184" i="2"/>
  <c r="Y185" i="2"/>
  <c r="Y186" i="2"/>
  <c r="Y187" i="2"/>
  <c r="Y188" i="2"/>
  <c r="Y189" i="2"/>
  <c r="Y190" i="2"/>
  <c r="Y295" i="2"/>
  <c r="Y290" i="2"/>
  <c r="Y193" i="2"/>
  <c r="Y194" i="2"/>
  <c r="Y195" i="2"/>
  <c r="Y196" i="2"/>
  <c r="Y197" i="2"/>
  <c r="Y198" i="2"/>
  <c r="Y199" i="2"/>
  <c r="Y200" i="2"/>
  <c r="Y201" i="2"/>
  <c r="V31" i="1" s="1" a="1"/>
  <c r="V31" i="1" s="1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324" i="2"/>
  <c r="Y219" i="2"/>
  <c r="Y220" i="2"/>
  <c r="Y489" i="2"/>
  <c r="Y222" i="2"/>
  <c r="Y223" i="2"/>
  <c r="Y224" i="2"/>
  <c r="Y454" i="2"/>
  <c r="Y226" i="2"/>
  <c r="Y227" i="2"/>
  <c r="Y228" i="2"/>
  <c r="Y285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399" i="2"/>
  <c r="Y245" i="2"/>
  <c r="Y246" i="2"/>
  <c r="Y247" i="2"/>
  <c r="Y248" i="2"/>
  <c r="Y249" i="2"/>
  <c r="Y529" i="2"/>
  <c r="Y374" i="2"/>
  <c r="Y252" i="2"/>
  <c r="Y253" i="2"/>
  <c r="Y530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153" i="2"/>
  <c r="Y269" i="2"/>
  <c r="Y270" i="2"/>
  <c r="Y271" i="2"/>
  <c r="Y272" i="2"/>
  <c r="Y273" i="2"/>
  <c r="Y377" i="2"/>
  <c r="Y275" i="2"/>
  <c r="Y531" i="2"/>
  <c r="Y277" i="2"/>
  <c r="Y359" i="2"/>
  <c r="Y279" i="2"/>
  <c r="Y280" i="2"/>
  <c r="Y281" i="2"/>
  <c r="Y282" i="2"/>
  <c r="Y283" i="2"/>
  <c r="Y284" i="2"/>
  <c r="Y67" i="2"/>
  <c r="Y286" i="2"/>
  <c r="Y326" i="2"/>
  <c r="Y288" i="2"/>
  <c r="Y289" i="2"/>
  <c r="Y345" i="2"/>
  <c r="Y104" i="2"/>
  <c r="Y292" i="2"/>
  <c r="Y293" i="2"/>
  <c r="Y294" i="2"/>
  <c r="Y132" i="2"/>
  <c r="Y296" i="2"/>
  <c r="Y297" i="2"/>
  <c r="Y298" i="2"/>
  <c r="Y299" i="2"/>
  <c r="Y300" i="2"/>
  <c r="Y301" i="2"/>
  <c r="Y302" i="2"/>
  <c r="Y303" i="2"/>
  <c r="Y310" i="2"/>
  <c r="Y305" i="2"/>
  <c r="Y306" i="2"/>
  <c r="Y307" i="2"/>
  <c r="Y308" i="2"/>
  <c r="Y309" i="2"/>
  <c r="Y443" i="2"/>
  <c r="Y311" i="2"/>
  <c r="Y312" i="2"/>
  <c r="Y170" i="2"/>
  <c r="Y314" i="2"/>
  <c r="Y315" i="2"/>
  <c r="Y316" i="2"/>
  <c r="Y317" i="2"/>
  <c r="Y318" i="2"/>
  <c r="Y319" i="2"/>
  <c r="Y320" i="2"/>
  <c r="Y321" i="2"/>
  <c r="Y483" i="2"/>
  <c r="Y87" i="2"/>
  <c r="Y116" i="2"/>
  <c r="Y325" i="2"/>
  <c r="Y323" i="2"/>
  <c r="Y327" i="2"/>
  <c r="Y328" i="2"/>
  <c r="Y329" i="2"/>
  <c r="Y330" i="2"/>
  <c r="Y331" i="2"/>
  <c r="Y332" i="2"/>
  <c r="Y274" i="2"/>
  <c r="Y250" i="2"/>
  <c r="Y335" i="2"/>
  <c r="Y336" i="2"/>
  <c r="Y337" i="2"/>
  <c r="Y338" i="2"/>
  <c r="Y339" i="2"/>
  <c r="Y340" i="2"/>
  <c r="Y341" i="2"/>
  <c r="Y342" i="2"/>
  <c r="Y343" i="2"/>
  <c r="Y344" i="2"/>
  <c r="Y384" i="2"/>
  <c r="Y346" i="2"/>
  <c r="Y347" i="2"/>
  <c r="Y348" i="2"/>
  <c r="Y349" i="2"/>
  <c r="Y350" i="2"/>
  <c r="Y351" i="2"/>
  <c r="Y352" i="2"/>
  <c r="Y353" i="2"/>
  <c r="Y354" i="2"/>
  <c r="Y355" i="2"/>
  <c r="Y173" i="2"/>
  <c r="Y357" i="2"/>
  <c r="Y358" i="2"/>
  <c r="Y532" i="2"/>
  <c r="Y360" i="2"/>
  <c r="Y361" i="2"/>
  <c r="Y362" i="2"/>
  <c r="Y363" i="2"/>
  <c r="Y364" i="2"/>
  <c r="Y365" i="2"/>
  <c r="Y366" i="2"/>
  <c r="Y386" i="2"/>
  <c r="Y368" i="2"/>
  <c r="Y369" i="2"/>
  <c r="Y370" i="2"/>
  <c r="Y371" i="2"/>
  <c r="Y372" i="2"/>
  <c r="Y373" i="2"/>
  <c r="Y155" i="2"/>
  <c r="Y107" i="2"/>
  <c r="Y182" i="2"/>
  <c r="Y401" i="2"/>
  <c r="Y378" i="2"/>
  <c r="Y379" i="2"/>
  <c r="Y380" i="2"/>
  <c r="Y381" i="2"/>
  <c r="Y382" i="2"/>
  <c r="Y383" i="2"/>
  <c r="Y409" i="2"/>
  <c r="Y385" i="2"/>
  <c r="Y421" i="2"/>
  <c r="Y387" i="2"/>
  <c r="Y388" i="2"/>
  <c r="Y389" i="2"/>
  <c r="Y390" i="2"/>
  <c r="Y391" i="2"/>
  <c r="Y334" i="2"/>
  <c r="Y393" i="2"/>
  <c r="Y394" i="2"/>
  <c r="Y395" i="2"/>
  <c r="Y396" i="2"/>
  <c r="Y397" i="2"/>
  <c r="Y398" i="2"/>
  <c r="Y287" i="2"/>
  <c r="Y400" i="2"/>
  <c r="Y375" i="2"/>
  <c r="Y402" i="2"/>
  <c r="Y403" i="2"/>
  <c r="Y404" i="2"/>
  <c r="Y405" i="2"/>
  <c r="Y406" i="2"/>
  <c r="Y407" i="2"/>
  <c r="Y408" i="2"/>
  <c r="Y149" i="2"/>
  <c r="Y410" i="2"/>
  <c r="Y376" i="2"/>
  <c r="Y412" i="2"/>
  <c r="Y413" i="2"/>
  <c r="Y414" i="2"/>
  <c r="Y95" i="2"/>
  <c r="Y416" i="2"/>
  <c r="Y417" i="2"/>
  <c r="Y418" i="2"/>
  <c r="Y419" i="2"/>
  <c r="Y420" i="2"/>
  <c r="Y467" i="2"/>
  <c r="Y268" i="2"/>
  <c r="Y423" i="2"/>
  <c r="Y424" i="2"/>
  <c r="Y425" i="2"/>
  <c r="Y426" i="2"/>
  <c r="Y427" i="2"/>
  <c r="Y428" i="2"/>
  <c r="Y429" i="2"/>
  <c r="Y430" i="2"/>
  <c r="Y431" i="2"/>
  <c r="Y304" i="2"/>
  <c r="Y433" i="2"/>
  <c r="Y434" i="2"/>
  <c r="Y435" i="2"/>
  <c r="Y436" i="2"/>
  <c r="Y437" i="2"/>
  <c r="Y438" i="2"/>
  <c r="Y439" i="2"/>
  <c r="Y440" i="2"/>
  <c r="Y441" i="2"/>
  <c r="Y442" i="2"/>
  <c r="Y191" i="2"/>
  <c r="Y411" i="2"/>
  <c r="Y445" i="2"/>
  <c r="Y446" i="2"/>
  <c r="Y447" i="2"/>
  <c r="Y356" i="2"/>
  <c r="Y449" i="2"/>
  <c r="Y450" i="2"/>
  <c r="Y451" i="2"/>
  <c r="Y452" i="2"/>
  <c r="Y453" i="2"/>
  <c r="Y527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536" i="2"/>
  <c r="Y468" i="2"/>
  <c r="Y125" i="2"/>
  <c r="Y470" i="2"/>
  <c r="Y183" i="2"/>
  <c r="Y472" i="2"/>
  <c r="Y473" i="2"/>
  <c r="Y474" i="2"/>
  <c r="Y475" i="2"/>
  <c r="Y476" i="2"/>
  <c r="Y23" i="2"/>
  <c r="Y478" i="2"/>
  <c r="Y479" i="2"/>
  <c r="Y480" i="2"/>
  <c r="Y481" i="2"/>
  <c r="Y482" i="2"/>
  <c r="Y244" i="2"/>
  <c r="Y484" i="2"/>
  <c r="Y485" i="2"/>
  <c r="Y486" i="2"/>
  <c r="Y487" i="2"/>
  <c r="Y488" i="2"/>
  <c r="Y415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477" i="2"/>
  <c r="Y367" i="2"/>
  <c r="Y251" i="2"/>
  <c r="Y162" i="2"/>
  <c r="Y53" i="2"/>
  <c r="Y534" i="2"/>
  <c r="Y422" i="2"/>
  <c r="Y333" i="2"/>
  <c r="Y218" i="2"/>
  <c r="Y134" i="2"/>
  <c r="Y537" i="2"/>
  <c r="Y538" i="2"/>
  <c r="Y539" i="2"/>
  <c r="Y540" i="2"/>
  <c r="Y541" i="2"/>
  <c r="T32" i="1" a="1"/>
  <c r="T32" i="1" s="1"/>
  <c r="T33" i="1" a="1"/>
  <c r="T33" i="1" s="1"/>
  <c r="T31" i="1" a="1"/>
  <c r="T31" i="1" s="1"/>
  <c r="B4" i="8" a="1"/>
  <c r="B4" i="8" s="1"/>
  <c r="C4" i="8" a="1"/>
  <c r="C4" i="8" s="1"/>
  <c r="D4" i="8" a="1"/>
  <c r="D4" i="8" s="1"/>
  <c r="E4" i="8" a="1"/>
  <c r="E4" i="8" s="1"/>
  <c r="F4" i="8" a="1"/>
  <c r="F4" i="8" s="1"/>
  <c r="G4" i="8" a="1"/>
  <c r="G4" i="8" s="1"/>
  <c r="H4" i="8" a="1"/>
  <c r="H4" i="8" s="1"/>
  <c r="I4" i="8" a="1"/>
  <c r="I4" i="8" s="1"/>
  <c r="J4" i="8" a="1"/>
  <c r="J4" i="8" s="1"/>
  <c r="K4" i="8" a="1"/>
  <c r="K4" i="8" s="1"/>
  <c r="L4" i="8" a="1"/>
  <c r="L4" i="8" s="1"/>
  <c r="M4" i="8" a="1"/>
  <c r="M4" i="8" s="1"/>
  <c r="B5" i="8" a="1"/>
  <c r="B5" i="8" s="1"/>
  <c r="C5" i="8" a="1"/>
  <c r="C5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J5" i="8" a="1"/>
  <c r="J5" i="8" s="1"/>
  <c r="K5" i="8" a="1"/>
  <c r="K5" i="8" s="1"/>
  <c r="L5" i="8" a="1"/>
  <c r="L5" i="8" s="1"/>
  <c r="M5" i="8" a="1"/>
  <c r="M5" i="8" s="1"/>
  <c r="B6" i="8" a="1"/>
  <c r="B6" i="8" s="1"/>
  <c r="C6" i="8" a="1"/>
  <c r="C6" i="8" s="1"/>
  <c r="D6" i="8" a="1"/>
  <c r="D6" i="8" s="1"/>
  <c r="E6" i="8" a="1"/>
  <c r="E6" i="8" s="1"/>
  <c r="F6" i="8" a="1"/>
  <c r="F6" i="8" s="1"/>
  <c r="G6" i="8" a="1"/>
  <c r="G6" i="8" s="1"/>
  <c r="H6" i="8" a="1"/>
  <c r="H6" i="8" s="1"/>
  <c r="I6" i="8" a="1"/>
  <c r="I6" i="8" s="1"/>
  <c r="J6" i="8" a="1"/>
  <c r="J6" i="8" s="1"/>
  <c r="K6" i="8" a="1"/>
  <c r="K6" i="8" s="1"/>
  <c r="L6" i="8" a="1"/>
  <c r="L6" i="8" s="1"/>
  <c r="M6" i="8" a="1"/>
  <c r="M6" i="8" s="1"/>
  <c r="B7" i="8" a="1"/>
  <c r="B7" i="8" s="1"/>
  <c r="C7" i="8" a="1"/>
  <c r="C7" i="8" s="1"/>
  <c r="D7" i="8" a="1"/>
  <c r="D7" i="8" s="1"/>
  <c r="E7" i="8" a="1"/>
  <c r="E7" i="8" s="1"/>
  <c r="F7" i="8" a="1"/>
  <c r="F7" i="8" s="1"/>
  <c r="G7" i="8" a="1"/>
  <c r="G7" i="8" s="1"/>
  <c r="H7" i="8" a="1"/>
  <c r="H7" i="8" s="1"/>
  <c r="I7" i="8" a="1"/>
  <c r="I7" i="8" s="1"/>
  <c r="J7" i="8" a="1"/>
  <c r="J7" i="8" s="1"/>
  <c r="K7" i="8" a="1"/>
  <c r="K7" i="8" s="1"/>
  <c r="L7" i="8" a="1"/>
  <c r="L7" i="8" s="1"/>
  <c r="M7" i="8" a="1"/>
  <c r="M7" i="8" s="1"/>
  <c r="B8" i="8" a="1"/>
  <c r="B8" i="8" s="1"/>
  <c r="C8" i="8" a="1"/>
  <c r="C8" i="8" s="1"/>
  <c r="D8" i="8" a="1"/>
  <c r="D8" i="8" s="1"/>
  <c r="E8" i="8" a="1"/>
  <c r="E8" i="8" s="1"/>
  <c r="F8" i="8" a="1"/>
  <c r="F8" i="8" s="1"/>
  <c r="G8" i="8" a="1"/>
  <c r="G8" i="8" s="1"/>
  <c r="H8" i="8" a="1"/>
  <c r="H8" i="8" s="1"/>
  <c r="I8" i="8" a="1"/>
  <c r="I8" i="8" s="1"/>
  <c r="J8" i="8" a="1"/>
  <c r="J8" i="8" s="1"/>
  <c r="K8" i="8" a="1"/>
  <c r="K8" i="8" s="1"/>
  <c r="L8" i="8" a="1"/>
  <c r="L8" i="8" s="1"/>
  <c r="M8" i="8" a="1"/>
  <c r="M8" i="8" s="1"/>
  <c r="B9" i="8" a="1"/>
  <c r="B9" i="8" s="1"/>
  <c r="C9" i="8" a="1"/>
  <c r="C9" i="8" s="1"/>
  <c r="D9" i="8" a="1"/>
  <c r="D9" i="8" s="1"/>
  <c r="E9" i="8" a="1"/>
  <c r="E9" i="8" s="1"/>
  <c r="F9" i="8" a="1"/>
  <c r="F9" i="8" s="1"/>
  <c r="G9" i="8" a="1"/>
  <c r="G9" i="8" s="1"/>
  <c r="H9" i="8" a="1"/>
  <c r="H9" i="8" s="1"/>
  <c r="I9" i="8" a="1"/>
  <c r="I9" i="8" s="1"/>
  <c r="J9" i="8" a="1"/>
  <c r="J9" i="8" s="1"/>
  <c r="K9" i="8" a="1"/>
  <c r="K9" i="8" s="1"/>
  <c r="L9" i="8" a="1"/>
  <c r="L9" i="8" s="1"/>
  <c r="M9" i="8" a="1"/>
  <c r="M9" i="8" s="1"/>
  <c r="B10" i="8" a="1"/>
  <c r="B10" i="8" s="1"/>
  <c r="C10" i="8" a="1"/>
  <c r="C10" i="8" s="1"/>
  <c r="D10" i="8" a="1"/>
  <c r="D10" i="8" s="1"/>
  <c r="E10" i="8" a="1"/>
  <c r="E10" i="8" s="1"/>
  <c r="F10" i="8" a="1"/>
  <c r="F10" i="8" s="1"/>
  <c r="G10" i="8" a="1"/>
  <c r="G10" i="8" s="1"/>
  <c r="H10" i="8" a="1"/>
  <c r="H10" i="8" s="1"/>
  <c r="I10" i="8" a="1"/>
  <c r="I10" i="8" s="1"/>
  <c r="J10" i="8" a="1"/>
  <c r="J10" i="8" s="1"/>
  <c r="K10" i="8" a="1"/>
  <c r="K10" i="8" s="1"/>
  <c r="L10" i="8" a="1"/>
  <c r="L10" i="8" s="1"/>
  <c r="M10" i="8" a="1"/>
  <c r="M10" i="8" s="1"/>
  <c r="B11" i="8" a="1"/>
  <c r="B11" i="8" s="1"/>
  <c r="C11" i="8" a="1"/>
  <c r="C11" i="8" s="1"/>
  <c r="D11" i="8" a="1"/>
  <c r="D11" i="8" s="1"/>
  <c r="E11" i="8" a="1"/>
  <c r="E11" i="8" s="1"/>
  <c r="F11" i="8" a="1"/>
  <c r="F11" i="8" s="1"/>
  <c r="G11" i="8" a="1"/>
  <c r="G11" i="8" s="1"/>
  <c r="H11" i="8" a="1"/>
  <c r="H11" i="8" s="1"/>
  <c r="I11" i="8" a="1"/>
  <c r="I11" i="8" s="1"/>
  <c r="J11" i="8" a="1"/>
  <c r="J11" i="8" s="1"/>
  <c r="K11" i="8" a="1"/>
  <c r="K11" i="8" s="1"/>
  <c r="L11" i="8" a="1"/>
  <c r="L11" i="8" s="1"/>
  <c r="M11" i="8" a="1"/>
  <c r="M11" i="8" s="1"/>
  <c r="B12" i="8" a="1"/>
  <c r="B12" i="8" s="1"/>
  <c r="C12" i="8" a="1"/>
  <c r="C12" i="8" s="1"/>
  <c r="D12" i="8" a="1"/>
  <c r="D12" i="8" s="1"/>
  <c r="E12" i="8" a="1"/>
  <c r="E12" i="8" s="1"/>
  <c r="F12" i="8" a="1"/>
  <c r="F12" i="8" s="1"/>
  <c r="G12" i="8" a="1"/>
  <c r="G12" i="8" s="1"/>
  <c r="H12" i="8" a="1"/>
  <c r="H12" i="8" s="1"/>
  <c r="I12" i="8" a="1"/>
  <c r="I12" i="8" s="1"/>
  <c r="J12" i="8" a="1"/>
  <c r="J12" i="8" s="1"/>
  <c r="K12" i="8" a="1"/>
  <c r="K12" i="8" s="1"/>
  <c r="L12" i="8" a="1"/>
  <c r="L12" i="8" s="1"/>
  <c r="M12" i="8" a="1"/>
  <c r="M12" i="8" s="1"/>
  <c r="B13" i="8" a="1"/>
  <c r="B13" i="8" s="1"/>
  <c r="C13" i="8" a="1"/>
  <c r="C13" i="8" s="1"/>
  <c r="D13" i="8" a="1"/>
  <c r="D13" i="8" s="1"/>
  <c r="E13" i="8" a="1"/>
  <c r="E13" i="8" s="1"/>
  <c r="F13" i="8" a="1"/>
  <c r="F13" i="8" s="1"/>
  <c r="G13" i="8" a="1"/>
  <c r="G13" i="8" s="1"/>
  <c r="H13" i="8" a="1"/>
  <c r="H13" i="8" s="1"/>
  <c r="I13" i="8" a="1"/>
  <c r="I13" i="8" s="1"/>
  <c r="J13" i="8" a="1"/>
  <c r="J13" i="8" s="1"/>
  <c r="K13" i="8" a="1"/>
  <c r="K13" i="8" s="1"/>
  <c r="L13" i="8" a="1"/>
  <c r="L13" i="8" s="1"/>
  <c r="M13" i="8" a="1"/>
  <c r="M13" i="8" s="1"/>
  <c r="B14" i="8" a="1"/>
  <c r="B14" i="8" s="1"/>
  <c r="C14" i="8" a="1"/>
  <c r="C14" i="8" s="1"/>
  <c r="D14" i="8" a="1"/>
  <c r="D14" i="8" s="1"/>
  <c r="E14" i="8" a="1"/>
  <c r="E14" i="8" s="1"/>
  <c r="F14" i="8" a="1"/>
  <c r="F14" i="8" s="1"/>
  <c r="G14" i="8" a="1"/>
  <c r="G14" i="8" s="1"/>
  <c r="H14" i="8" a="1"/>
  <c r="H14" i="8" s="1"/>
  <c r="I14" i="8" a="1"/>
  <c r="I14" i="8" s="1"/>
  <c r="J14" i="8" a="1"/>
  <c r="J14" i="8" s="1"/>
  <c r="K14" i="8" a="1"/>
  <c r="K14" i="8" s="1"/>
  <c r="L14" i="8" a="1"/>
  <c r="L14" i="8" s="1"/>
  <c r="M14" i="8" a="1"/>
  <c r="M14" i="8" s="1"/>
  <c r="B15" i="8" a="1"/>
  <c r="B15" i="8" s="1"/>
  <c r="C15" i="8" a="1"/>
  <c r="C15" i="8" s="1"/>
  <c r="D15" i="8" a="1"/>
  <c r="D15" i="8" s="1"/>
  <c r="E15" i="8" a="1"/>
  <c r="E15" i="8" s="1"/>
  <c r="F15" i="8" a="1"/>
  <c r="F15" i="8" s="1"/>
  <c r="G15" i="8" a="1"/>
  <c r="G15" i="8" s="1"/>
  <c r="H15" i="8" a="1"/>
  <c r="H15" i="8" s="1"/>
  <c r="I15" i="8" a="1"/>
  <c r="I15" i="8" s="1"/>
  <c r="J15" i="8" a="1"/>
  <c r="J15" i="8" s="1"/>
  <c r="K15" i="8" a="1"/>
  <c r="K15" i="8" s="1"/>
  <c r="L15" i="8" a="1"/>
  <c r="L15" i="8" s="1"/>
  <c r="M15" i="8" a="1"/>
  <c r="M15" i="8" s="1"/>
  <c r="B16" i="8" a="1"/>
  <c r="B16" i="8" s="1"/>
  <c r="C16" i="8" a="1"/>
  <c r="C16" i="8" s="1"/>
  <c r="D16" i="8" a="1"/>
  <c r="D16" i="8" s="1"/>
  <c r="E16" i="8" a="1"/>
  <c r="E16" i="8" s="1"/>
  <c r="F16" i="8" a="1"/>
  <c r="F16" i="8" s="1"/>
  <c r="G16" i="8" a="1"/>
  <c r="G16" i="8" s="1"/>
  <c r="H16" i="8" a="1"/>
  <c r="H16" i="8" s="1"/>
  <c r="I16" i="8" a="1"/>
  <c r="I16" i="8" s="1"/>
  <c r="J16" i="8" a="1"/>
  <c r="J16" i="8" s="1"/>
  <c r="K16" i="8" a="1"/>
  <c r="K16" i="8" s="1"/>
  <c r="L16" i="8" a="1"/>
  <c r="L16" i="8" s="1"/>
  <c r="M16" i="8" a="1"/>
  <c r="M16" i="8" s="1"/>
  <c r="B17" i="8" a="1"/>
  <c r="B17" i="8" s="1"/>
  <c r="C17" i="8" a="1"/>
  <c r="C17" i="8" s="1"/>
  <c r="D17" i="8" a="1"/>
  <c r="D17" i="8" s="1"/>
  <c r="E17" i="8" a="1"/>
  <c r="E17" i="8" s="1"/>
  <c r="F17" i="8" a="1"/>
  <c r="F17" i="8" s="1"/>
  <c r="G17" i="8" a="1"/>
  <c r="G17" i="8" s="1"/>
  <c r="H17" i="8" a="1"/>
  <c r="H17" i="8" s="1"/>
  <c r="I17" i="8" a="1"/>
  <c r="I17" i="8" s="1"/>
  <c r="J17" i="8" a="1"/>
  <c r="J17" i="8" s="1"/>
  <c r="K17" i="8" a="1"/>
  <c r="K17" i="8" s="1"/>
  <c r="L17" i="8" a="1"/>
  <c r="L17" i="8" s="1"/>
  <c r="M17" i="8" a="1"/>
  <c r="M17" i="8" s="1"/>
  <c r="B18" i="8" a="1"/>
  <c r="B18" i="8" s="1"/>
  <c r="C18" i="8" a="1"/>
  <c r="C18" i="8" s="1"/>
  <c r="D18" i="8" a="1"/>
  <c r="D18" i="8" s="1"/>
  <c r="E18" i="8" a="1"/>
  <c r="E18" i="8" s="1"/>
  <c r="F18" i="8" a="1"/>
  <c r="F18" i="8" s="1"/>
  <c r="G18" i="8" a="1"/>
  <c r="G18" i="8" s="1"/>
  <c r="H18" i="8" a="1"/>
  <c r="H18" i="8" s="1"/>
  <c r="I18" i="8" a="1"/>
  <c r="I18" i="8" s="1"/>
  <c r="J18" i="8" a="1"/>
  <c r="J18" i="8" s="1"/>
  <c r="K18" i="8" a="1"/>
  <c r="K18" i="8" s="1"/>
  <c r="L18" i="8" a="1"/>
  <c r="L18" i="8" s="1"/>
  <c r="M18" i="8" a="1"/>
  <c r="M18" i="8" s="1"/>
  <c r="B19" i="8" a="1"/>
  <c r="B19" i="8" s="1"/>
  <c r="C19" i="8" a="1"/>
  <c r="C19" i="8" s="1"/>
  <c r="D19" i="8" a="1"/>
  <c r="D19" i="8" s="1"/>
  <c r="E19" i="8" a="1"/>
  <c r="E19" i="8" s="1"/>
  <c r="F19" i="8" a="1"/>
  <c r="F19" i="8" s="1"/>
  <c r="G19" i="8" a="1"/>
  <c r="G19" i="8" s="1"/>
  <c r="H19" i="8" a="1"/>
  <c r="H19" i="8" s="1"/>
  <c r="I19" i="8" a="1"/>
  <c r="I19" i="8" s="1"/>
  <c r="J19" i="8" a="1"/>
  <c r="J19" i="8" s="1"/>
  <c r="K19" i="8" a="1"/>
  <c r="K19" i="8" s="1"/>
  <c r="L19" i="8" a="1"/>
  <c r="L19" i="8" s="1"/>
  <c r="M19" i="8" a="1"/>
  <c r="M19" i="8" s="1"/>
  <c r="B20" i="8" a="1"/>
  <c r="B20" i="8" s="1"/>
  <c r="C20" i="8" a="1"/>
  <c r="C20" i="8" s="1"/>
  <c r="D20" i="8" a="1"/>
  <c r="D20" i="8" s="1"/>
  <c r="E20" i="8" a="1"/>
  <c r="E20" i="8" s="1"/>
  <c r="F20" i="8" a="1"/>
  <c r="F20" i="8" s="1"/>
  <c r="G20" i="8" a="1"/>
  <c r="G20" i="8" s="1"/>
  <c r="H20" i="8" a="1"/>
  <c r="H20" i="8" s="1"/>
  <c r="I20" i="8" a="1"/>
  <c r="I20" i="8" s="1"/>
  <c r="J20" i="8" a="1"/>
  <c r="J20" i="8" s="1"/>
  <c r="K20" i="8" a="1"/>
  <c r="K20" i="8" s="1"/>
  <c r="L20" i="8" a="1"/>
  <c r="L20" i="8" s="1"/>
  <c r="M20" i="8" a="1"/>
  <c r="M20" i="8" s="1"/>
  <c r="B21" i="8" a="1"/>
  <c r="B21" i="8" s="1"/>
  <c r="C21" i="8" a="1"/>
  <c r="C21" i="8" s="1"/>
  <c r="D21" i="8" a="1"/>
  <c r="D21" i="8" s="1"/>
  <c r="E21" i="8" a="1"/>
  <c r="E21" i="8" s="1"/>
  <c r="F21" i="8" a="1"/>
  <c r="F21" i="8" s="1"/>
  <c r="G21" i="8" a="1"/>
  <c r="G21" i="8" s="1"/>
  <c r="H21" i="8" a="1"/>
  <c r="H21" i="8" s="1"/>
  <c r="I21" i="8" a="1"/>
  <c r="I21" i="8" s="1"/>
  <c r="J21" i="8" a="1"/>
  <c r="J21" i="8" s="1"/>
  <c r="K21" i="8" a="1"/>
  <c r="K21" i="8" s="1"/>
  <c r="L21" i="8" a="1"/>
  <c r="L21" i="8" s="1"/>
  <c r="M21" i="8" a="1"/>
  <c r="M21" i="8" s="1"/>
  <c r="B22" i="8" a="1"/>
  <c r="B22" i="8" s="1"/>
  <c r="C22" i="8" a="1"/>
  <c r="C22" i="8" s="1"/>
  <c r="D22" i="8" a="1"/>
  <c r="D22" i="8" s="1"/>
  <c r="E22" i="8" a="1"/>
  <c r="E22" i="8" s="1"/>
  <c r="F22" i="8" a="1"/>
  <c r="F22" i="8" s="1"/>
  <c r="G22" i="8" a="1"/>
  <c r="G22" i="8" s="1"/>
  <c r="H22" i="8" a="1"/>
  <c r="H22" i="8" s="1"/>
  <c r="I22" i="8" a="1"/>
  <c r="I22" i="8" s="1"/>
  <c r="J22" i="8" a="1"/>
  <c r="J22" i="8" s="1"/>
  <c r="K22" i="8" a="1"/>
  <c r="K22" i="8" s="1"/>
  <c r="L22" i="8" a="1"/>
  <c r="L22" i="8" s="1"/>
  <c r="M22" i="8" a="1"/>
  <c r="M22" i="8" s="1"/>
  <c r="B23" i="8" a="1"/>
  <c r="B23" i="8" s="1"/>
  <c r="C23" i="8" a="1"/>
  <c r="C23" i="8" s="1"/>
  <c r="D23" i="8" a="1"/>
  <c r="D23" i="8" s="1"/>
  <c r="E23" i="8" a="1"/>
  <c r="E23" i="8" s="1"/>
  <c r="F23" i="8" a="1"/>
  <c r="F23" i="8" s="1"/>
  <c r="G23" i="8" a="1"/>
  <c r="G23" i="8" s="1"/>
  <c r="H23" i="8" a="1"/>
  <c r="H23" i="8" s="1"/>
  <c r="I23" i="8" a="1"/>
  <c r="I23" i="8" s="1"/>
  <c r="J23" i="8" a="1"/>
  <c r="J23" i="8" s="1"/>
  <c r="K23" i="8" a="1"/>
  <c r="K23" i="8" s="1"/>
  <c r="L23" i="8" a="1"/>
  <c r="L23" i="8" s="1"/>
  <c r="M23" i="8" a="1"/>
  <c r="M23" i="8" s="1"/>
  <c r="B24" i="8" a="1"/>
  <c r="B24" i="8" s="1"/>
  <c r="C24" i="8" a="1"/>
  <c r="C24" i="8" s="1"/>
  <c r="D24" i="8" a="1"/>
  <c r="D24" i="8" s="1"/>
  <c r="E24" i="8" a="1"/>
  <c r="E24" i="8" s="1"/>
  <c r="F24" i="8" a="1"/>
  <c r="F24" i="8" s="1"/>
  <c r="G24" i="8" a="1"/>
  <c r="G24" i="8" s="1"/>
  <c r="H24" i="8" a="1"/>
  <c r="H24" i="8" s="1"/>
  <c r="I24" i="8" a="1"/>
  <c r="I24" i="8" s="1"/>
  <c r="J24" i="8" a="1"/>
  <c r="J24" i="8" s="1"/>
  <c r="K24" i="8" a="1"/>
  <c r="K24" i="8" s="1"/>
  <c r="L24" i="8" a="1"/>
  <c r="L24" i="8" s="1"/>
  <c r="M24" i="8" a="1"/>
  <c r="M24" i="8" s="1"/>
  <c r="B25" i="8" a="1"/>
  <c r="B25" i="8" s="1"/>
  <c r="C25" i="8" a="1"/>
  <c r="C25" i="8" s="1"/>
  <c r="D25" i="8" a="1"/>
  <c r="D25" i="8" s="1"/>
  <c r="E25" i="8" a="1"/>
  <c r="E25" i="8" s="1"/>
  <c r="F25" i="8" a="1"/>
  <c r="F25" i="8" s="1"/>
  <c r="G25" i="8" a="1"/>
  <c r="G25" i="8" s="1"/>
  <c r="H25" i="8" a="1"/>
  <c r="H25" i="8" s="1"/>
  <c r="I25" i="8" a="1"/>
  <c r="I25" i="8" s="1"/>
  <c r="J25" i="8" a="1"/>
  <c r="J25" i="8" s="1"/>
  <c r="K25" i="8" a="1"/>
  <c r="K25" i="8" s="1"/>
  <c r="L25" i="8" a="1"/>
  <c r="L25" i="8" s="1"/>
  <c r="M25" i="8" a="1"/>
  <c r="M25" i="8" s="1"/>
  <c r="B26" i="8" a="1"/>
  <c r="B26" i="8" s="1"/>
  <c r="C26" i="8" a="1"/>
  <c r="C26" i="8" s="1"/>
  <c r="D26" i="8" a="1"/>
  <c r="D26" i="8" s="1"/>
  <c r="E26" i="8" a="1"/>
  <c r="E26" i="8" s="1"/>
  <c r="F26" i="8" a="1"/>
  <c r="F26" i="8" s="1"/>
  <c r="G26" i="8" a="1"/>
  <c r="G26" i="8" s="1"/>
  <c r="H26" i="8" a="1"/>
  <c r="H26" i="8" s="1"/>
  <c r="I26" i="8" a="1"/>
  <c r="I26" i="8" s="1"/>
  <c r="J26" i="8" a="1"/>
  <c r="J26" i="8" s="1"/>
  <c r="K26" i="8" a="1"/>
  <c r="K26" i="8" s="1"/>
  <c r="L26" i="8" a="1"/>
  <c r="L26" i="8" s="1"/>
  <c r="M26" i="8" a="1"/>
  <c r="M26" i="8" s="1"/>
  <c r="B27" i="8" a="1"/>
  <c r="B27" i="8" s="1"/>
  <c r="C27" i="8" a="1"/>
  <c r="C27" i="8" s="1"/>
  <c r="D27" i="8" a="1"/>
  <c r="D27" i="8" s="1"/>
  <c r="E27" i="8" a="1"/>
  <c r="E27" i="8" s="1"/>
  <c r="F27" i="8" a="1"/>
  <c r="F27" i="8" s="1"/>
  <c r="G27" i="8" a="1"/>
  <c r="G27" i="8" s="1"/>
  <c r="H27" i="8" a="1"/>
  <c r="H27" i="8" s="1"/>
  <c r="I27" i="8" a="1"/>
  <c r="I27" i="8" s="1"/>
  <c r="J27" i="8" a="1"/>
  <c r="J27" i="8" s="1"/>
  <c r="K27" i="8" a="1"/>
  <c r="K27" i="8" s="1"/>
  <c r="L27" i="8" a="1"/>
  <c r="L27" i="8" s="1"/>
  <c r="M27" i="8" a="1"/>
  <c r="M27" i="8" s="1"/>
  <c r="B28" i="8" a="1"/>
  <c r="B28" i="8" s="1"/>
  <c r="C28" i="8" a="1"/>
  <c r="C28" i="8" s="1"/>
  <c r="D28" i="8" a="1"/>
  <c r="D28" i="8" s="1"/>
  <c r="E28" i="8" a="1"/>
  <c r="E28" i="8" s="1"/>
  <c r="F28" i="8" a="1"/>
  <c r="F28" i="8" s="1"/>
  <c r="G28" i="8" a="1"/>
  <c r="G28" i="8" s="1"/>
  <c r="H28" i="8" a="1"/>
  <c r="H28" i="8" s="1"/>
  <c r="I28" i="8" a="1"/>
  <c r="I28" i="8" s="1"/>
  <c r="J28" i="8" a="1"/>
  <c r="J28" i="8" s="1"/>
  <c r="K28" i="8" a="1"/>
  <c r="K28" i="8" s="1"/>
  <c r="L28" i="8" a="1"/>
  <c r="L28" i="8" s="1"/>
  <c r="M28" i="8" a="1"/>
  <c r="M28" i="8" s="1"/>
  <c r="B29" i="8" a="1"/>
  <c r="B29" i="8" s="1"/>
  <c r="C29" i="8" a="1"/>
  <c r="C29" i="8" s="1"/>
  <c r="D29" i="8" a="1"/>
  <c r="D29" i="8" s="1"/>
  <c r="E29" i="8" a="1"/>
  <c r="E29" i="8" s="1"/>
  <c r="F29" i="8" a="1"/>
  <c r="F29" i="8" s="1"/>
  <c r="G29" i="8" a="1"/>
  <c r="G29" i="8" s="1"/>
  <c r="H29" i="8" a="1"/>
  <c r="H29" i="8" s="1"/>
  <c r="I29" i="8" a="1"/>
  <c r="I29" i="8" s="1"/>
  <c r="J29" i="8" a="1"/>
  <c r="J29" i="8" s="1"/>
  <c r="K29" i="8" a="1"/>
  <c r="K29" i="8" s="1"/>
  <c r="L29" i="8" a="1"/>
  <c r="L29" i="8" s="1"/>
  <c r="M29" i="8" a="1"/>
  <c r="M29" i="8" s="1"/>
  <c r="B30" i="8" a="1"/>
  <c r="B30" i="8" s="1"/>
  <c r="C30" i="8" a="1"/>
  <c r="C30" i="8" s="1"/>
  <c r="D30" i="8" a="1"/>
  <c r="D30" i="8" s="1"/>
  <c r="E30" i="8" a="1"/>
  <c r="E30" i="8" s="1"/>
  <c r="F30" i="8" a="1"/>
  <c r="F30" i="8" s="1"/>
  <c r="G30" i="8" a="1"/>
  <c r="G30" i="8" s="1"/>
  <c r="H30" i="8" a="1"/>
  <c r="H30" i="8" s="1"/>
  <c r="I30" i="8" a="1"/>
  <c r="I30" i="8" s="1"/>
  <c r="J30" i="8" a="1"/>
  <c r="J30" i="8" s="1"/>
  <c r="K30" i="8" a="1"/>
  <c r="K30" i="8" s="1"/>
  <c r="L30" i="8" a="1"/>
  <c r="L30" i="8" s="1"/>
  <c r="M30" i="8" a="1"/>
  <c r="M30" i="8" s="1"/>
  <c r="B31" i="8" a="1"/>
  <c r="B31" i="8" s="1"/>
  <c r="C31" i="8" a="1"/>
  <c r="C31" i="8" s="1"/>
  <c r="D31" i="8" a="1"/>
  <c r="D31" i="8" s="1"/>
  <c r="E31" i="8" a="1"/>
  <c r="E31" i="8" s="1"/>
  <c r="F31" i="8" a="1"/>
  <c r="F31" i="8" s="1"/>
  <c r="G31" i="8" a="1"/>
  <c r="G31" i="8" s="1"/>
  <c r="H31" i="8" a="1"/>
  <c r="H31" i="8" s="1"/>
  <c r="I31" i="8" a="1"/>
  <c r="I31" i="8" s="1"/>
  <c r="J31" i="8" a="1"/>
  <c r="J31" i="8" s="1"/>
  <c r="K31" i="8" a="1"/>
  <c r="K31" i="8" s="1"/>
  <c r="L31" i="8" a="1"/>
  <c r="L31" i="8" s="1"/>
  <c r="M31" i="8" a="1"/>
  <c r="M31" i="8" s="1"/>
  <c r="B32" i="8" a="1"/>
  <c r="B32" i="8" s="1"/>
  <c r="C32" i="8" a="1"/>
  <c r="C32" i="8" s="1"/>
  <c r="D32" i="8" a="1"/>
  <c r="D32" i="8" s="1"/>
  <c r="E32" i="8" a="1"/>
  <c r="E32" i="8" s="1"/>
  <c r="F32" i="8" a="1"/>
  <c r="F32" i="8" s="1"/>
  <c r="G32" i="8" a="1"/>
  <c r="G32" i="8" s="1"/>
  <c r="H32" i="8" a="1"/>
  <c r="H32" i="8" s="1"/>
  <c r="I32" i="8" a="1"/>
  <c r="I32" i="8" s="1"/>
  <c r="J32" i="8" a="1"/>
  <c r="J32" i="8" s="1"/>
  <c r="K32" i="8" a="1"/>
  <c r="K32" i="8" s="1"/>
  <c r="L32" i="8" a="1"/>
  <c r="L32" i="8" s="1"/>
  <c r="M32" i="8" a="1"/>
  <c r="M32" i="8" s="1"/>
  <c r="M3" i="8" a="1"/>
  <c r="M3" i="8" s="1"/>
  <c r="L3" i="8" a="1"/>
  <c r="L3" i="8" s="1"/>
  <c r="K3" i="8" a="1"/>
  <c r="K3" i="8" s="1"/>
  <c r="J3" i="8" a="1"/>
  <c r="J3" i="8" s="1"/>
  <c r="I3" i="8" a="1"/>
  <c r="I3" i="8" s="1"/>
  <c r="H3" i="8" a="1"/>
  <c r="H3" i="8" s="1"/>
  <c r="G3" i="8" a="1"/>
  <c r="G3" i="8" s="1"/>
  <c r="F3" i="8" a="1"/>
  <c r="F3" i="8" s="1"/>
  <c r="E3" i="8" a="1"/>
  <c r="E3" i="8" s="1"/>
  <c r="D3" i="8" a="1"/>
  <c r="D3" i="8" s="1"/>
  <c r="C3" i="8" a="1"/>
  <c r="C3" i="8" s="1"/>
  <c r="B3" i="8" a="1"/>
  <c r="B3" i="8" s="1"/>
  <c r="W31" i="1" a="1"/>
  <c r="W31" i="1" s="1"/>
  <c r="W32" i="1" a="1"/>
  <c r="W32" i="1" s="1"/>
  <c r="W33" i="1" a="1"/>
  <c r="W33" i="1" s="1"/>
  <c r="B25" i="1" l="1" a="1"/>
  <c r="B25" i="1" s="1"/>
  <c r="D75" i="1" a="1"/>
  <c r="D75" i="1" s="1"/>
  <c r="B50" i="1" a="1"/>
  <c r="B50" i="1" s="1"/>
  <c r="B2" i="1" a="1"/>
  <c r="B2" i="1" s="1"/>
  <c r="C2" i="1" a="1"/>
  <c r="C2" i="1" s="1"/>
  <c r="D25" i="1" a="1"/>
  <c r="D25" i="1" s="1"/>
  <c r="B75" i="1" a="1"/>
  <c r="B75" i="1" s="1"/>
  <c r="C25" i="1" a="1"/>
  <c r="C25" i="1" s="1"/>
  <c r="D2" i="1" a="1"/>
  <c r="D2" i="1" s="1"/>
  <c r="C75" i="1" a="1"/>
  <c r="C75" i="1" s="1"/>
  <c r="D50" i="1" a="1"/>
  <c r="D50" i="1" s="1"/>
  <c r="C50" i="1" a="1"/>
  <c r="C50" i="1" s="1"/>
  <c r="P33" i="1"/>
  <c r="P32" i="1"/>
  <c r="P31" i="1"/>
  <c r="V8" i="4"/>
  <c r="W8" i="4"/>
  <c r="X8" i="4"/>
  <c r="U8" i="4"/>
  <c r="Q8" i="4"/>
  <c r="R9" i="4"/>
  <c r="S9" i="4"/>
  <c r="T9" i="4"/>
  <c r="U9" i="4"/>
  <c r="V9" i="4"/>
  <c r="W9" i="4"/>
  <c r="X9" i="4"/>
  <c r="Q9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R7" i="4" s="1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5" i="4"/>
  <c r="V6" i="4"/>
  <c r="W6" i="4"/>
  <c r="V7" i="4"/>
  <c r="U5" i="4"/>
  <c r="V5" i="4"/>
  <c r="W5" i="4"/>
  <c r="X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5" i="4"/>
  <c r="F26" i="4"/>
  <c r="F52" i="4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 s="1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4" i="4" a="1"/>
  <c r="C74" i="4" s="1"/>
  <c r="C75" i="4" a="1"/>
  <c r="C75" i="4" s="1"/>
  <c r="C76" i="4" a="1"/>
  <c r="C76" i="4" s="1"/>
  <c r="C77" i="4" a="1"/>
  <c r="C77" i="4" s="1"/>
  <c r="C78" i="4" a="1"/>
  <c r="C78" i="4" s="1"/>
  <c r="C79" i="4" a="1"/>
  <c r="C79" i="4" s="1"/>
  <c r="C80" i="4" a="1"/>
  <c r="C80" i="4" s="1"/>
  <c r="C81" i="4" a="1"/>
  <c r="C81" i="4" s="1"/>
  <c r="C82" i="4" a="1"/>
  <c r="C82" i="4" s="1"/>
  <c r="C83" i="4" a="1"/>
  <c r="C83" i="4" s="1"/>
  <c r="C84" i="4" a="1"/>
  <c r="C84" i="4" s="1"/>
  <c r="C85" i="4" a="1"/>
  <c r="C85" i="4" s="1"/>
  <c r="C86" i="4" a="1"/>
  <c r="C86" i="4" s="1"/>
  <c r="C87" i="4" a="1"/>
  <c r="C87" i="4" s="1"/>
  <c r="C88" i="4" a="1"/>
  <c r="C88" i="4" s="1"/>
  <c r="C89" i="4" a="1"/>
  <c r="C89" i="4" s="1"/>
  <c r="C90" i="4" a="1"/>
  <c r="C90" i="4" s="1"/>
  <c r="C91" i="4" a="1"/>
  <c r="C91" i="4" s="1"/>
  <c r="C53" i="4" a="1"/>
  <c r="C53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C51" i="4" a="1"/>
  <c r="C51" i="4" s="1"/>
  <c r="C27" i="4" a="1"/>
  <c r="C27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X33" i="1" a="1"/>
  <c r="X33" i="1" s="1"/>
  <c r="Q34" i="1"/>
  <c r="Q35" i="1"/>
  <c r="Q36" i="1"/>
  <c r="Q37" i="1"/>
  <c r="Q38" i="1"/>
  <c r="Q39" i="1"/>
  <c r="Q40" i="1"/>
  <c r="Q41" i="1"/>
  <c r="Q33" i="1"/>
  <c r="Q28" i="1"/>
  <c r="Q29" i="1"/>
  <c r="Q30" i="1"/>
  <c r="Q31" i="1"/>
  <c r="Q32" i="1"/>
  <c r="N33" i="1"/>
  <c r="X31" i="1" a="1"/>
  <c r="X31" i="1" s="1"/>
  <c r="X32" i="1" a="1"/>
  <c r="X32" i="1" s="1"/>
  <c r="N31" i="1"/>
  <c r="N32" i="1"/>
  <c r="Q7" i="4" l="1"/>
  <c r="Q5" i="4"/>
  <c r="X6" i="4"/>
  <c r="U6" i="4"/>
  <c r="T6" i="4"/>
  <c r="S6" i="4"/>
  <c r="S5" i="4"/>
  <c r="R6" i="4"/>
  <c r="Q6" i="4"/>
  <c r="R5" i="4"/>
  <c r="X7" i="4"/>
  <c r="T5" i="4"/>
  <c r="W7" i="4"/>
  <c r="U7" i="4"/>
  <c r="T7" i="4"/>
  <c r="S7" i="4"/>
  <c r="F19" i="4"/>
  <c r="F89" i="4"/>
  <c r="F84" i="4"/>
  <c r="F73" i="4"/>
  <c r="F68" i="4"/>
  <c r="F57" i="4"/>
  <c r="F41" i="4"/>
  <c r="F18" i="4"/>
  <c r="F88" i="4"/>
  <c r="F72" i="4"/>
  <c r="F56" i="4"/>
  <c r="F40" i="4"/>
  <c r="F17" i="4"/>
  <c r="F87" i="4"/>
  <c r="F71" i="4"/>
  <c r="F55" i="4"/>
  <c r="F39" i="4"/>
  <c r="F16" i="4"/>
  <c r="F86" i="4"/>
  <c r="F70" i="4"/>
  <c r="F54" i="4"/>
  <c r="F38" i="4"/>
  <c r="F15" i="4"/>
  <c r="F85" i="4"/>
  <c r="F69" i="4"/>
  <c r="F53" i="4"/>
  <c r="F37" i="4"/>
  <c r="F14" i="4"/>
  <c r="F36" i="4"/>
  <c r="F13" i="4"/>
  <c r="F83" i="4"/>
  <c r="F67" i="4"/>
  <c r="F51" i="4"/>
  <c r="F35" i="4"/>
  <c r="F12" i="4"/>
  <c r="F82" i="4"/>
  <c r="F66" i="4"/>
  <c r="F50" i="4"/>
  <c r="F34" i="4"/>
  <c r="F11" i="4"/>
  <c r="F81" i="4"/>
  <c r="F65" i="4"/>
  <c r="F49" i="4"/>
  <c r="F33" i="4"/>
  <c r="F5" i="4"/>
  <c r="F10" i="4"/>
  <c r="F80" i="4"/>
  <c r="F64" i="4"/>
  <c r="F48" i="4"/>
  <c r="F32" i="4"/>
  <c r="F25" i="4"/>
  <c r="F9" i="4"/>
  <c r="F79" i="4"/>
  <c r="F63" i="4"/>
  <c r="F47" i="4"/>
  <c r="F31" i="4"/>
  <c r="F24" i="4"/>
  <c r="F8" i="4"/>
  <c r="F78" i="4"/>
  <c r="F62" i="4"/>
  <c r="F46" i="4"/>
  <c r="F30" i="4"/>
  <c r="F23" i="4"/>
  <c r="F7" i="4"/>
  <c r="F77" i="4"/>
  <c r="F61" i="4"/>
  <c r="F45" i="4"/>
  <c r="F29" i="4"/>
  <c r="F22" i="4"/>
  <c r="F6" i="4"/>
  <c r="F76" i="4"/>
  <c r="F60" i="4"/>
  <c r="F44" i="4"/>
  <c r="F28" i="4"/>
  <c r="F21" i="4"/>
  <c r="F91" i="4"/>
  <c r="F75" i="4"/>
  <c r="F59" i="4"/>
  <c r="F43" i="4"/>
  <c r="F27" i="4"/>
  <c r="F20" i="4"/>
  <c r="F90" i="4"/>
  <c r="F74" i="4"/>
  <c r="F58" i="4"/>
  <c r="F42" i="4"/>
  <c r="Q27" i="1"/>
  <c r="N28" i="1"/>
  <c r="N29" i="1"/>
  <c r="N30" i="1"/>
  <c r="N34" i="1"/>
  <c r="N35" i="1"/>
  <c r="N36" i="1"/>
  <c r="N37" i="1"/>
  <c r="N38" i="1"/>
  <c r="N39" i="1"/>
  <c r="N40" i="1"/>
  <c r="N41" i="1"/>
  <c r="N27" i="1"/>
  <c r="K13" i="1"/>
  <c r="S13" i="1" s="1" a="1"/>
  <c r="S13" i="1" s="1"/>
  <c r="J13" i="1"/>
  <c r="R13" i="1" s="1" a="1"/>
  <c r="R13" i="1" s="1"/>
  <c r="L4" i="1"/>
  <c r="K4" i="1"/>
  <c r="S4" i="1" s="1" a="1"/>
  <c r="S4" i="1" s="1"/>
  <c r="K3" i="1"/>
  <c r="S3" i="1" s="1" a="1"/>
  <c r="S3" i="1" s="1"/>
  <c r="J3" i="1"/>
  <c r="R3" i="1" s="1" a="1"/>
  <c r="R3" i="1" s="1"/>
  <c r="K2" i="1"/>
  <c r="S2" i="1" s="1" a="1"/>
  <c r="S2" i="1" s="1"/>
  <c r="J2" i="1"/>
  <c r="R2" i="1" s="1" a="1"/>
  <c r="R2" i="1" s="1"/>
  <c r="T4" i="1" l="1" a="1"/>
  <c r="T4" i="1" s="1"/>
  <c r="R29" i="1" s="1"/>
  <c r="P29" i="1" s="1"/>
  <c r="R38" i="1" a="1"/>
  <c r="L2" i="1"/>
  <c r="L10" i="1"/>
  <c r="T10" i="1" s="1" a="1"/>
  <c r="T10" i="1" s="1"/>
  <c r="L3" i="1"/>
  <c r="L11" i="1"/>
  <c r="T11" i="1" s="1" a="1"/>
  <c r="T11" i="1" s="1"/>
  <c r="J4" i="1"/>
  <c r="J12" i="1"/>
  <c r="L5" i="1"/>
  <c r="T5" i="1" s="1" a="1"/>
  <c r="T5" i="1" s="1"/>
  <c r="L13" i="1"/>
  <c r="T13" i="1" s="1" a="1"/>
  <c r="T13" i="1" s="1"/>
  <c r="J11" i="1"/>
  <c r="R11" i="1" s="1" a="1"/>
  <c r="R11" i="1" s="1"/>
  <c r="J10" i="1"/>
  <c r="R10" i="1" s="1" a="1"/>
  <c r="R10" i="1" s="1"/>
  <c r="L12" i="1"/>
  <c r="K12" i="1"/>
  <c r="K11" i="1"/>
  <c r="S11" i="1" s="1" a="1"/>
  <c r="S11" i="1" s="1"/>
  <c r="K10" i="1"/>
  <c r="S10" i="1" s="1" a="1"/>
  <c r="S10" i="1" s="1"/>
  <c r="K5" i="1"/>
  <c r="S5" i="1" s="1" a="1"/>
  <c r="S5" i="1" s="1"/>
  <c r="J5" i="1"/>
  <c r="R5" i="1" s="1" a="1"/>
  <c r="R5" i="1" s="1"/>
  <c r="W29" i="1" l="1" a="1"/>
  <c r="W29" i="1" s="1"/>
  <c r="U29" i="1" a="1"/>
  <c r="U29" i="1" s="1"/>
  <c r="T29" i="1" a="1"/>
  <c r="T29" i="1" s="1"/>
  <c r="V29" i="1" a="1"/>
  <c r="V29" i="1" s="1"/>
  <c r="X29" i="1" a="1"/>
  <c r="X29" i="1" s="1"/>
  <c r="S12" i="1" a="1"/>
  <c r="S12" i="1" s="1"/>
  <c r="R41" i="1" s="1"/>
  <c r="P41" i="1" s="1"/>
  <c r="T12" i="1" a="1"/>
  <c r="T12" i="1" s="1"/>
  <c r="R30" i="1" s="1"/>
  <c r="P30" i="1" s="1"/>
  <c r="R4" i="1" a="1"/>
  <c r="R4" i="1" s="1"/>
  <c r="R34" i="1" s="1" a="1"/>
  <c r="R12" i="1" a="1"/>
  <c r="R12" i="1" s="1"/>
  <c r="R37" i="1" s="1"/>
  <c r="P37" i="1" s="1"/>
  <c r="T3" i="1" a="1"/>
  <c r="T3" i="1" s="1"/>
  <c r="R28" i="1" s="1"/>
  <c r="P28" i="1" s="1"/>
  <c r="T2" i="1" a="1"/>
  <c r="T2" i="1" s="1"/>
  <c r="R27" i="1" s="1"/>
  <c r="P27" i="1" s="1"/>
  <c r="P39" i="1"/>
  <c r="P40" i="1"/>
  <c r="R38" i="1"/>
  <c r="P38" i="1" s="1"/>
  <c r="X27" i="1" l="1" a="1"/>
  <c r="X27" i="1" s="1"/>
  <c r="V27" i="1" a="1"/>
  <c r="V27" i="1" s="1"/>
  <c r="U27" i="1" a="1"/>
  <c r="U27" i="1" s="1"/>
  <c r="T27" i="1" a="1"/>
  <c r="T27" i="1" s="1"/>
  <c r="W27" i="1" a="1"/>
  <c r="W2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W28" i="1" a="1"/>
  <c r="W28" i="1" s="1"/>
  <c r="T28" i="1" a="1"/>
  <c r="T28" i="1" s="1"/>
  <c r="U28" i="1" a="1"/>
  <c r="U28" i="1" s="1"/>
  <c r="V28" i="1" a="1"/>
  <c r="V28" i="1" s="1"/>
  <c r="X28" i="1" a="1"/>
  <c r="X28" i="1" s="1"/>
  <c r="R34" i="1"/>
  <c r="P34" i="1" s="1"/>
  <c r="X34" i="1" s="1" a="1"/>
  <c r="X34" i="1" s="1"/>
  <c r="P35" i="1"/>
  <c r="X35" i="1" s="1" a="1"/>
  <c r="X35" i="1" s="1"/>
  <c r="P36" i="1"/>
  <c r="V30" i="1" a="1"/>
  <c r="V30" i="1" s="1"/>
  <c r="W30" i="1" a="1"/>
  <c r="W30" i="1" s="1"/>
  <c r="T30" i="1" a="1"/>
  <c r="T30" i="1" s="1"/>
  <c r="U30" i="1" a="1"/>
  <c r="U30" i="1" s="1"/>
  <c r="X30" i="1" a="1"/>
  <c r="X30" i="1" s="1"/>
  <c r="T38" i="1" a="1"/>
  <c r="T38" i="1" s="1"/>
  <c r="U38" i="1" a="1"/>
  <c r="U38" i="1" s="1"/>
  <c r="V38" i="1" a="1"/>
  <c r="V38" i="1" s="1"/>
  <c r="W38" i="1" a="1"/>
  <c r="W38" i="1" s="1"/>
  <c r="T40" i="1" a="1"/>
  <c r="T40" i="1" s="1"/>
  <c r="U40" i="1" a="1"/>
  <c r="U40" i="1" s="1"/>
  <c r="V40" i="1" a="1"/>
  <c r="V40" i="1" s="1"/>
  <c r="W40" i="1" a="1"/>
  <c r="W40" i="1" s="1"/>
  <c r="T39" i="1" a="1"/>
  <c r="T39" i="1" s="1"/>
  <c r="U39" i="1" a="1"/>
  <c r="U39" i="1" s="1"/>
  <c r="V39" i="1" a="1"/>
  <c r="V39" i="1" s="1"/>
  <c r="W39" i="1" a="1"/>
  <c r="W39" i="1" s="1"/>
  <c r="X40" i="1" a="1"/>
  <c r="X40" i="1" s="1"/>
  <c r="X38" i="1" a="1"/>
  <c r="X38" i="1" s="1"/>
  <c r="X39" i="1" a="1"/>
  <c r="X39" i="1" s="1"/>
  <c r="X36" i="1" a="1"/>
  <c r="X36" i="1" s="1"/>
  <c r="T36" i="1" l="1" a="1"/>
  <c r="T36" i="1" s="1"/>
  <c r="U36" i="1" a="1"/>
  <c r="U36" i="1" s="1"/>
  <c r="V36" i="1" a="1"/>
  <c r="V36" i="1" s="1"/>
  <c r="W36" i="1" a="1"/>
  <c r="W36" i="1" s="1"/>
  <c r="T35" i="1" a="1"/>
  <c r="T35" i="1" s="1"/>
  <c r="U35" i="1" a="1"/>
  <c r="U35" i="1" s="1"/>
  <c r="V35" i="1" a="1"/>
  <c r="V35" i="1" s="1"/>
  <c r="W35" i="1" a="1"/>
  <c r="W35" i="1" s="1"/>
  <c r="T34" i="1" a="1"/>
  <c r="T34" i="1" s="1"/>
  <c r="U34" i="1" a="1"/>
  <c r="U34" i="1" s="1"/>
  <c r="V34" i="1" a="1"/>
  <c r="V34" i="1" s="1"/>
  <c r="W34" i="1" a="1"/>
  <c r="W3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2F2EE5-1389-4F1B-A6E4-9329867EF833}" keepAlive="1" name="Query - experiment_log" description="Connection to the 'experiment_log' query in the workbook." type="5" refreshedVersion="8" background="1" saveData="1">
    <dbPr connection="Provider=Microsoft.Mashup.OleDb.1;Data Source=$Workbook$;Location=experiment_log;Extended Properties=&quot;&quot;" command="SELECT * FROM [experiment_log]"/>
  </connection>
  <connection id="2" xr16:uid="{F2AD4D5B-6936-43DE-9A8D-102892912773}" keepAlive="1" name="Query - experiment_log (2)" description="Connection to the 'experiment_log (2)' query in the workbook." type="5" refreshedVersion="8" background="1" saveData="1">
    <dbPr connection="Provider=Microsoft.Mashup.OleDb.1;Data Source=$Workbook$;Location=&quot;experiment_log (2)&quot;;Extended Properties=&quot;&quot;" command="SELECT * FROM [experiment_log (2)]"/>
  </connection>
  <connection id="3" xr16:uid="{AFB4FE64-7300-4F56-BF86-B97A6C7F5EEC}" keepAlive="1" name="Query - reevaluated_log" description="Connection to the 'reevaluated_log' query in the workbook." type="5" refreshedVersion="8" background="1" saveData="1">
    <dbPr connection="Provider=Microsoft.Mashup.OleDb.1;Data Source=$Workbook$;Location=reevaluated_log;Extended Properties=&quot;&quot;" command="SELECT * FROM [reevaluated_lo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<sst xmlns="http://schemas.openxmlformats.org/spreadsheetml/2006/main" count="15186" uniqueCount="722">
  <si>
    <t>Experiment ID</t>
  </si>
  <si>
    <t>Dataset 1</t>
  </si>
  <si>
    <t>Dataset 2</t>
  </si>
  <si>
    <t>Matching Rule ID</t>
  </si>
  <si>
    <t>Matching Rule Threshold</t>
  </si>
  <si>
    <t>Blocker ID</t>
  </si>
  <si>
    <t>Precision (Train)</t>
  </si>
  <si>
    <t>Recall (Train)</t>
  </si>
  <si>
    <t>F1 (Train)</t>
  </si>
  <si>
    <t>Precision (Test)</t>
  </si>
  <si>
    <t>Recall (Test)</t>
  </si>
  <si>
    <t>F1 (Test)</t>
  </si>
  <si>
    <t>#corr</t>
  </si>
  <si>
    <t>Duration</t>
  </si>
  <si>
    <t>Reduction ratio</t>
  </si>
  <si>
    <t>#blocked pairs</t>
  </si>
  <si>
    <t>dateTime</t>
  </si>
  <si>
    <t>#corr top1</t>
  </si>
  <si>
    <t>Precision top1</t>
  </si>
  <si>
    <t>Recall top1</t>
  </si>
  <si>
    <t>F1 top1</t>
  </si>
  <si>
    <t>7_11_85_dbpedia_dw</t>
  </si>
  <si>
    <t>dbpedia</t>
  </si>
  <si>
    <t>dw</t>
  </si>
  <si>
    <t>0.9639047817907086</t>
  </si>
  <si>
    <t>8_11_85_dbpedia_dw</t>
  </si>
  <si>
    <t>9_11_7_dbpedia_dw</t>
  </si>
  <si>
    <t>9_11_8_dbpedia_dw</t>
  </si>
  <si>
    <t>9_11_85_dbpedia_dw</t>
  </si>
  <si>
    <t>9_11_87_dbpedia_dw</t>
  </si>
  <si>
    <t>9_11_9_dbpedia_dw</t>
  </si>
  <si>
    <t>10_11_85_dbpedia_dw</t>
  </si>
  <si>
    <t>11_11_85_dbpedia_dw</t>
  </si>
  <si>
    <t>12_11_85_dbpedia_dw</t>
  </si>
  <si>
    <t>13_11_85_dbpedia_dw</t>
  </si>
  <si>
    <t>14_11_7_dbpedia_dw</t>
  </si>
  <si>
    <t>14_11_8_dbpedia_dw</t>
  </si>
  <si>
    <t>14_11_85_dbpedia_dw</t>
  </si>
  <si>
    <t>14_11_87_dbpedia_dw</t>
  </si>
  <si>
    <t>14_11_9_dbpedia_dw</t>
  </si>
  <si>
    <t>15_11_7_dbpedia_dw</t>
  </si>
  <si>
    <t>15_11_8_dbpedia_dw</t>
  </si>
  <si>
    <t>15_11_85_dbpedia_dw</t>
  </si>
  <si>
    <t>15_11_87_dbpedia_dw</t>
  </si>
  <si>
    <t>15_11_9_dbpedia_dw</t>
  </si>
  <si>
    <t>16_11_85_dbpedia_dw</t>
  </si>
  <si>
    <t>17_11_7_dbpedia_dw</t>
  </si>
  <si>
    <t>17_11_8_dbpedia_dw</t>
  </si>
  <si>
    <t>17_11_85_dbpedia_dw</t>
  </si>
  <si>
    <t>17_11_87_dbpedia_dw</t>
  </si>
  <si>
    <t>17_11_9_dbpedia_dw</t>
  </si>
  <si>
    <t>18_11_7_dbpedia_dw</t>
  </si>
  <si>
    <t>18_11_8_dbpedia_dw</t>
  </si>
  <si>
    <t>18_11_85_dbpedia_dw</t>
  </si>
  <si>
    <t>18_11_87_dbpedia_dw</t>
  </si>
  <si>
    <t>18_11_9_dbpedia_dw</t>
  </si>
  <si>
    <t>19_11_7_dbpedia_dw</t>
  </si>
  <si>
    <t>19_11_8_dbpedia_dw</t>
  </si>
  <si>
    <t>19_11_85_dbpedia_dw</t>
  </si>
  <si>
    <t>19_11_87_dbpedia_dw</t>
  </si>
  <si>
    <t>19_11_9_dbpedia_dw</t>
  </si>
  <si>
    <t>20_11_85_dbpedia_dw</t>
  </si>
  <si>
    <t>21_11_7_dbpedia_dw</t>
  </si>
  <si>
    <t>21_11_8_dbpedia_dw</t>
  </si>
  <si>
    <t>21_11_85_dbpedia_dw</t>
  </si>
  <si>
    <t>21_11_87_dbpedia_dw</t>
  </si>
  <si>
    <t>21_11_9_dbpedia_dw</t>
  </si>
  <si>
    <t>22_11_85_dbpedia_dw</t>
  </si>
  <si>
    <t>23_11_7_dbpedia_dw</t>
  </si>
  <si>
    <t>23_11_8_dbpedia_dw</t>
  </si>
  <si>
    <t>23_11_85_dbpedia_dw</t>
  </si>
  <si>
    <t>23_11_87_dbpedia_dw</t>
  </si>
  <si>
    <t>23_11_9_dbpedia_dw</t>
  </si>
  <si>
    <t>24_11_85_dbpedia_dw</t>
  </si>
  <si>
    <t>25_11_85_dbpedia_dw</t>
  </si>
  <si>
    <t>26_11_85_dbpedia_dw</t>
  </si>
  <si>
    <t>27_11_7_dbpedia_dw</t>
  </si>
  <si>
    <t>27_11_8_dbpedia_dw</t>
  </si>
  <si>
    <t>27_11_85_dbpedia_dw</t>
  </si>
  <si>
    <t>27_11_87_dbpedia_dw</t>
  </si>
  <si>
    <t>27_11_9_dbpedia_dw</t>
  </si>
  <si>
    <t>1_10_7_dbpedia_kaggle</t>
  </si>
  <si>
    <t>kaggle</t>
  </si>
  <si>
    <t>0.9942044619521371</t>
  </si>
  <si>
    <t>1_10_8_dbpedia_kaggle</t>
  </si>
  <si>
    <t>1_10_85_dbpedia_kaggle</t>
  </si>
  <si>
    <t>1_10_87_dbpedia_kaggle</t>
  </si>
  <si>
    <t>1_10_9_dbpedia_kaggle</t>
  </si>
  <si>
    <t>7_10_85_dbpedia_kaggle</t>
  </si>
  <si>
    <t>17_10_7_dbpedia_kaggle</t>
  </si>
  <si>
    <t>17_10_8_dbpedia_kaggle</t>
  </si>
  <si>
    <t>17_10_85_dbpedia_kaggle</t>
  </si>
  <si>
    <t>17_10_87_dbpedia_kaggle</t>
  </si>
  <si>
    <t>17_10_9_dbpedia_kaggle</t>
  </si>
  <si>
    <t>18_10_7_dbpedia_kaggle</t>
  </si>
  <si>
    <t>18_10_8_dbpedia_kaggle</t>
  </si>
  <si>
    <t>18_10_85_dbpedia_kaggle</t>
  </si>
  <si>
    <t>18_10_87_dbpedia_kaggle</t>
  </si>
  <si>
    <t>18_10_9_dbpedia_kaggle</t>
  </si>
  <si>
    <t>19_10_7_dbpedia_kaggle</t>
  </si>
  <si>
    <t>19_10_8_dbpedia_kaggle</t>
  </si>
  <si>
    <t>19_10_85_dbpedia_kaggle</t>
  </si>
  <si>
    <t>19_10_87_dbpedia_kaggle</t>
  </si>
  <si>
    <t>19_10_9_dbpedia_kaggle</t>
  </si>
  <si>
    <t>20_10_85_dbpedia_kaggle</t>
  </si>
  <si>
    <t>21_10_7_dbpedia_kaggle</t>
  </si>
  <si>
    <t>22_10_85_dbpedia_kaggle</t>
  </si>
  <si>
    <t>23_13_7_dbpedia_kaggle</t>
  </si>
  <si>
    <t>0.999827489119993</t>
  </si>
  <si>
    <t>23_13_8_dbpedia_kaggle</t>
  </si>
  <si>
    <t>23_13_85_dbpedia_kaggle</t>
  </si>
  <si>
    <t>23_13_87_dbpedia_kaggle</t>
  </si>
  <si>
    <t>23_13_9_dbpedia_kaggle</t>
  </si>
  <si>
    <t>24_13_85_dbpedia_kaggle</t>
  </si>
  <si>
    <t>23_14_7_dbpedia_kaggle</t>
  </si>
  <si>
    <t>0.9996458987199857</t>
  </si>
  <si>
    <t>23_14_8_dbpedia_kaggle</t>
  </si>
  <si>
    <t>23_14_85_dbpedia_kaggle</t>
  </si>
  <si>
    <t>23_14_87_dbpedia_kaggle</t>
  </si>
  <si>
    <t>23_14_9_dbpedia_kaggle</t>
  </si>
  <si>
    <t>24_14_85_dbpedia_kaggle</t>
  </si>
  <si>
    <t>23_15_7_dbpedia_kaggle</t>
  </si>
  <si>
    <t>0.9994643083199783</t>
  </si>
  <si>
    <t>23_15_8_dbpedia_kaggle</t>
  </si>
  <si>
    <t>23_15_85_dbpedia_kaggle</t>
  </si>
  <si>
    <t>23_15_87_dbpedia_kaggle</t>
  </si>
  <si>
    <t>23_15_9_dbpedia_kaggle</t>
  </si>
  <si>
    <t>23_16_7_dbpedia_kaggle</t>
  </si>
  <si>
    <t>0.9991011275199636</t>
  </si>
  <si>
    <t>23_16_8_dbpedia_kaggle</t>
  </si>
  <si>
    <t>23_16_85_dbpedia_kaggle</t>
  </si>
  <si>
    <t>23_16_87_dbpedia_kaggle</t>
  </si>
  <si>
    <t>23_16_9_dbpedia_kaggle</t>
  </si>
  <si>
    <t>23_10_7_dbpedia_kaggle</t>
  </si>
  <si>
    <t>23_10_8_dbpedia_kaggle</t>
  </si>
  <si>
    <t>23_10_85_dbpedia_kaggle</t>
  </si>
  <si>
    <t>23_10_87_dbpedia_kaggle</t>
  </si>
  <si>
    <t>23_10_9_dbpedia_kaggle</t>
  </si>
  <si>
    <t>24_10_85_dbpedia_kaggle</t>
  </si>
  <si>
    <t>25_10_85_dbpedia_kaggle</t>
  </si>
  <si>
    <t>26_10_85_dbpedia_kaggle</t>
  </si>
  <si>
    <t>27_10_7_dbpedia_kaggle</t>
  </si>
  <si>
    <t>27_10_8_dbpedia_kaggle</t>
  </si>
  <si>
    <t>27_10_85_dbpedia_kaggle</t>
  </si>
  <si>
    <t>27_10_87_dbpedia_kaggle</t>
  </si>
  <si>
    <t>27_10_9_dbpedia_kaggle</t>
  </si>
  <si>
    <t>1_11_7_dbpedia_forbes</t>
  </si>
  <si>
    <t>forbes</t>
  </si>
  <si>
    <t>0.9627863194874974</t>
  </si>
  <si>
    <t>1_11_8_dbpedia_forbes</t>
  </si>
  <si>
    <t>1_11_85_dbpedia_forbes</t>
  </si>
  <si>
    <t>1_11_87_dbpedia_forbes</t>
  </si>
  <si>
    <t>1_11_9_dbpedia_forbes</t>
  </si>
  <si>
    <t>7_11_85_dbpedia_forbes</t>
  </si>
  <si>
    <t>8_11_85_dbpedia_forbes</t>
  </si>
  <si>
    <t>9_11_7_dbpedia_forbes</t>
  </si>
  <si>
    <t>9_11_8_dbpedia_forbes</t>
  </si>
  <si>
    <t>9_11_85_dbpedia_forbes</t>
  </si>
  <si>
    <t>9_11_87_dbpedia_forbes</t>
  </si>
  <si>
    <t>9_11_9_dbpedia_forbes</t>
  </si>
  <si>
    <t>10_11_85_dbpedia_forbes</t>
  </si>
  <si>
    <t>11_11_85_dbpedia_forbes</t>
  </si>
  <si>
    <t>12_11_85_dbpedia_forbes</t>
  </si>
  <si>
    <t>13_11_85_dbpedia_forbes</t>
  </si>
  <si>
    <t>14_11_7_dbpedia_forbes</t>
  </si>
  <si>
    <t>14_11_8_dbpedia_forbes</t>
  </si>
  <si>
    <t>14_11_85_dbpedia_forbes</t>
  </si>
  <si>
    <t>14_11_87_dbpedia_forbes</t>
  </si>
  <si>
    <t>14_11_9_dbpedia_forbes</t>
  </si>
  <si>
    <t>15_11_7_dbpedia_forbes</t>
  </si>
  <si>
    <t>15_11_8_dbpedia_forbes</t>
  </si>
  <si>
    <t>15_11_85_dbpedia_forbes</t>
  </si>
  <si>
    <t>15_11_87_dbpedia_forbes</t>
  </si>
  <si>
    <t>15_11_9_dbpedia_forbes</t>
  </si>
  <si>
    <t>16_11_85_dbpedia_forbes</t>
  </si>
  <si>
    <t>17_11_7_dbpedia_forbes</t>
  </si>
  <si>
    <t>17_11_8_dbpedia_forbes</t>
  </si>
  <si>
    <t>17_11_85_dbpedia_forbes</t>
  </si>
  <si>
    <t>17_11_87_dbpedia_forbes</t>
  </si>
  <si>
    <t>17_11_9_dbpedia_forbes</t>
  </si>
  <si>
    <t>18_11_7_dbpedia_forbes</t>
  </si>
  <si>
    <t>18_11_8_dbpedia_forbes</t>
  </si>
  <si>
    <t>18_11_85_dbpedia_forbes</t>
  </si>
  <si>
    <t>18_11_87_dbpedia_forbes</t>
  </si>
  <si>
    <t>18_11_9_dbpedia_forbes</t>
  </si>
  <si>
    <t>19_11_7_dbpedia_forbes</t>
  </si>
  <si>
    <t>19_11_8_dbpedia_forbes</t>
  </si>
  <si>
    <t>19_11_85_dbpedia_forbes</t>
  </si>
  <si>
    <t>19_11_87_dbpedia_forbes</t>
  </si>
  <si>
    <t>19_11_9_dbpedia_forbes</t>
  </si>
  <si>
    <t>20_11_85_dbpedia_forbes</t>
  </si>
  <si>
    <t>21_11_7_dbpedia_forbes</t>
  </si>
  <si>
    <t>21_11_8_dbpedia_forbes</t>
  </si>
  <si>
    <t>21_11_85_dbpedia_forbes</t>
  </si>
  <si>
    <t>21_11_87_dbpedia_forbes</t>
  </si>
  <si>
    <t>21_11_9_dbpedia_forbes</t>
  </si>
  <si>
    <t>22_11_85_dbpedia_forbes</t>
  </si>
  <si>
    <t>23_11_7_dbpedia_forbes</t>
  </si>
  <si>
    <t>23_11_8_dbpedia_forbes</t>
  </si>
  <si>
    <t>23_11_85_dbpedia_forbes</t>
  </si>
  <si>
    <t>23_11_87_dbpedia_forbes</t>
  </si>
  <si>
    <t>23_11_9_dbpedia_forbes</t>
  </si>
  <si>
    <t>24_11_85_dbpedia_forbes</t>
  </si>
  <si>
    <t>25_11_85_dbpedia_forbes</t>
  </si>
  <si>
    <t>26_11_85_dbpedia_forbes</t>
  </si>
  <si>
    <t>27_11_7_dbpedia_forbes</t>
  </si>
  <si>
    <t>27_11_8_dbpedia_forbes</t>
  </si>
  <si>
    <t>27_11_85_dbpedia_forbes</t>
  </si>
  <si>
    <t>27_11_87_dbpedia_forbes</t>
  </si>
  <si>
    <t>27_11_9_dbpedia_forbes</t>
  </si>
  <si>
    <t>max F1</t>
  </si>
  <si>
    <t>corresponding MR</t>
  </si>
  <si>
    <t>dbpedia - forbes</t>
  </si>
  <si>
    <t>MR ID</t>
  </si>
  <si>
    <t>P</t>
  </si>
  <si>
    <t>R</t>
  </si>
  <si>
    <t>F1</t>
  </si>
  <si>
    <t>Time</t>
  </si>
  <si>
    <t>dbpedia - dw</t>
  </si>
  <si>
    <t>dbpedia - kaggle</t>
  </si>
  <si>
    <t>7_11_8_dbpedia_forbes</t>
  </si>
  <si>
    <t>7_11_87_dbpedia_forbes</t>
  </si>
  <si>
    <t>7_11_9_dbpedia_forbes</t>
  </si>
  <si>
    <t>8_11_8_dbpedia_forbes</t>
  </si>
  <si>
    <t>8_11_87_dbpedia_forbes</t>
  </si>
  <si>
    <t>8_11_9_dbpedia_forbes</t>
  </si>
  <si>
    <t>10_11_8_dbpedia_forbes</t>
  </si>
  <si>
    <t>10_11_87_dbpedia_forbes</t>
  </si>
  <si>
    <t>10_11_9_dbpedia_forbes</t>
  </si>
  <si>
    <t>11_11_8_dbpedia_forbes</t>
  </si>
  <si>
    <t>11_11_87_dbpedia_forbes</t>
  </si>
  <si>
    <t>11_11_9_dbpedia_forbes</t>
  </si>
  <si>
    <t>12_11_8_dbpedia_forbes</t>
  </si>
  <si>
    <t>12_11_87_dbpedia_forbes</t>
  </si>
  <si>
    <t>12_11_9_dbpedia_forbes</t>
  </si>
  <si>
    <t>13_11_8_dbpedia_forbes</t>
  </si>
  <si>
    <t>13_11_87_dbpedia_forbes</t>
  </si>
  <si>
    <t>13_11_9_dbpedia_forbes</t>
  </si>
  <si>
    <t>16_11_8_dbpedia_forbes</t>
  </si>
  <si>
    <t>16_11_87_dbpedia_forbes</t>
  </si>
  <si>
    <t>16_11_9_dbpedia_forbes</t>
  </si>
  <si>
    <t>20_11_8_dbpedia_forbes</t>
  </si>
  <si>
    <t>20_11_87_dbpedia_forbes</t>
  </si>
  <si>
    <t>20_11_9_dbpedia_forbes</t>
  </si>
  <si>
    <t>22_11_8_dbpedia_forbes</t>
  </si>
  <si>
    <t>22_11_87_dbpedia_forbes</t>
  </si>
  <si>
    <t>22_11_9_dbpedia_forbes</t>
  </si>
  <si>
    <t>24_11_8_dbpedia_forbes</t>
  </si>
  <si>
    <t>24_11_87_dbpedia_forbes</t>
  </si>
  <si>
    <t>24_11_9_dbpedia_forbes</t>
  </si>
  <si>
    <t>25_11_8_dbpedia_forbes</t>
  </si>
  <si>
    <t>25_11_87_dbpedia_forbes</t>
  </si>
  <si>
    <t>25_11_9_dbpedia_forbes</t>
  </si>
  <si>
    <t>26_11_8_dbpedia_forbes</t>
  </si>
  <si>
    <t>26_11_87_dbpedia_forbes</t>
  </si>
  <si>
    <t>26_11_9_dbpedia_forbes</t>
  </si>
  <si>
    <t>7_11_8_dbpedia_dw</t>
  </si>
  <si>
    <t>7_11_87_dbpedia_dw</t>
  </si>
  <si>
    <t>7_11_9_dbpedia_dw</t>
  </si>
  <si>
    <t>8_11_8_dbpedia_dw</t>
  </si>
  <si>
    <t>8_11_87_dbpedia_dw</t>
  </si>
  <si>
    <t>8_11_9_dbpedia_dw</t>
  </si>
  <si>
    <t>10_11_8_dbpedia_dw</t>
  </si>
  <si>
    <t>10_11_87_dbpedia_dw</t>
  </si>
  <si>
    <t>10_11_9_dbpedia_dw</t>
  </si>
  <si>
    <t>11_11_8_dbpedia_dw</t>
  </si>
  <si>
    <t>11_11_87_dbpedia_dw</t>
  </si>
  <si>
    <t>11_11_9_dbpedia_dw</t>
  </si>
  <si>
    <t>12_11_8_dbpedia_dw</t>
  </si>
  <si>
    <t>12_11_87_dbpedia_dw</t>
  </si>
  <si>
    <t>12_11_9_dbpedia_dw</t>
  </si>
  <si>
    <t>13_11_8_dbpedia_dw</t>
  </si>
  <si>
    <t>13_11_87_dbpedia_dw</t>
  </si>
  <si>
    <t>13_11_9_dbpedia_dw</t>
  </si>
  <si>
    <t>16_11_8_dbpedia_dw</t>
  </si>
  <si>
    <t>16_11_87_dbpedia_dw</t>
  </si>
  <si>
    <t>16_11_9_dbpedia_dw</t>
  </si>
  <si>
    <t>20_11_8_dbpedia_dw</t>
  </si>
  <si>
    <t>20_11_87_dbpedia_dw</t>
  </si>
  <si>
    <t>20_11_9_dbpedia_dw</t>
  </si>
  <si>
    <t>22_11_8_dbpedia_dw</t>
  </si>
  <si>
    <t>22_11_87_dbpedia_dw</t>
  </si>
  <si>
    <t>22_11_9_dbpedia_dw</t>
  </si>
  <si>
    <t>24_11_8_dbpedia_dw</t>
  </si>
  <si>
    <t>24_11_87_dbpedia_dw</t>
  </si>
  <si>
    <t>24_11_9_dbpedia_dw</t>
  </si>
  <si>
    <t>25_11_8_dbpedia_dw</t>
  </si>
  <si>
    <t>25_11_87_dbpedia_dw</t>
  </si>
  <si>
    <t>25_11_9_dbpedia_dw</t>
  </si>
  <si>
    <t>26_11_8_dbpedia_dw</t>
  </si>
  <si>
    <t>26_11_87_dbpedia_dw</t>
  </si>
  <si>
    <t>26_11_9_dbpedia_dw</t>
  </si>
  <si>
    <t>kaggle_f</t>
  </si>
  <si>
    <t>1_10_7_dbpedia_kaggle_f</t>
  </si>
  <si>
    <t>0.9936582749521268</t>
  </si>
  <si>
    <t>1_10_8_dbpedia_kaggle_f</t>
  </si>
  <si>
    <t>1_10_87_dbpedia_kaggle_f</t>
  </si>
  <si>
    <t>1_10_9_dbpedia_kaggle_f</t>
  </si>
  <si>
    <t>27_10_7_dbpedia_kaggle_f</t>
  </si>
  <si>
    <t>27_10_8_dbpedia_kaggle_f</t>
  </si>
  <si>
    <t>27_10_85_dbpedia_kaggle_f</t>
  </si>
  <si>
    <t>27_10_87_dbpedia_kaggle_f</t>
  </si>
  <si>
    <t>27_10_9_dbpedia_kaggle_f</t>
  </si>
  <si>
    <t>1_10_2_dbpedia_kaggle_f</t>
  </si>
  <si>
    <t>1_10_5_dbpedia_kaggle_f</t>
  </si>
  <si>
    <t>2_10_2_dbpedia_kaggle_f</t>
  </si>
  <si>
    <t>2_10_5_dbpedia_kaggle_f</t>
  </si>
  <si>
    <t>1_10_85_dbpedia_kaggle_f</t>
  </si>
  <si>
    <t>2_10_7_dbpedia_kaggle_f</t>
  </si>
  <si>
    <t>2_10_8_dbpedia_kaggle_f</t>
  </si>
  <si>
    <t>2_10_85_dbpedia_kaggle_f</t>
  </si>
  <si>
    <t>2_10_87_dbpedia_kaggle_f</t>
  </si>
  <si>
    <t>2_10_9_dbpedia_kaggle_f</t>
  </si>
  <si>
    <t>5_10_7_dbpedia_kaggle_f</t>
  </si>
  <si>
    <t>5_10_8_dbpedia_kaggle_f</t>
  </si>
  <si>
    <t>5_10_85_dbpedia_kaggle_f</t>
  </si>
  <si>
    <t>5_10_87_dbpedia_kaggle_f</t>
  </si>
  <si>
    <t>5_10_9_dbpedia_kaggle_f</t>
  </si>
  <si>
    <t>6_10_7_dbpedia_kaggle_f</t>
  </si>
  <si>
    <t>6_10_8_dbpedia_kaggle_f</t>
  </si>
  <si>
    <t>6_10_85_dbpedia_kaggle_f</t>
  </si>
  <si>
    <t>6_10_87_dbpedia_kaggle_f</t>
  </si>
  <si>
    <t>6_10_9_dbpedia_kaggle_f</t>
  </si>
  <si>
    <t>7_10_85_dbpedia_kaggle_f</t>
  </si>
  <si>
    <t>8_10_85_dbpedia_kaggle_f</t>
  </si>
  <si>
    <t>9_10_7_dbpedia_kaggle_f</t>
  </si>
  <si>
    <t>9_10_8_dbpedia_kaggle_f</t>
  </si>
  <si>
    <t>9_10_85_dbpedia_kaggle_f</t>
  </si>
  <si>
    <t>9_10_87_dbpedia_kaggle_f</t>
  </si>
  <si>
    <t>9_10_9_dbpedia_kaggle_f</t>
  </si>
  <si>
    <t>19_10_7_dbpedia_kaggle_f</t>
  </si>
  <si>
    <t>19_10_8_dbpedia_kaggle_f</t>
  </si>
  <si>
    <t>19_10_85_dbpedia_kaggle_f</t>
  </si>
  <si>
    <t>19_10_87_dbpedia_kaggle_f</t>
  </si>
  <si>
    <t>19_10_9_dbpedia_kaggle_f</t>
  </si>
  <si>
    <t>20_10_85_dbpedia_kaggle_f</t>
  </si>
  <si>
    <t>21_10_7_dbpedia_kaggle_f</t>
  </si>
  <si>
    <t>21_10_8_dbpedia_kaggle_f</t>
  </si>
  <si>
    <t>21_10_85_dbpedia_kaggle_f</t>
  </si>
  <si>
    <t>21_10_87_dbpedia_kaggle_f</t>
  </si>
  <si>
    <t>21_10_9_dbpedia_kaggle_f</t>
  </si>
  <si>
    <t>22_10_85_dbpedia_kaggle_f</t>
  </si>
  <si>
    <t>23_10_7_dbpedia_kaggle_f</t>
  </si>
  <si>
    <t>23_10_8_dbpedia_kaggle_f</t>
  </si>
  <si>
    <t>23_10_85_dbpedia_kaggle_f</t>
  </si>
  <si>
    <t>23_10_87_dbpedia_kaggle_f</t>
  </si>
  <si>
    <t>23_10_9_dbpedia_kaggle_f</t>
  </si>
  <si>
    <t>24_10_85_dbpedia_kaggle_f</t>
  </si>
  <si>
    <t>25_10_85_dbpedia_kaggle_f</t>
  </si>
  <si>
    <t>26_10_85_dbpedia_kaggle_f</t>
  </si>
  <si>
    <t>0.9935787802696053</t>
  </si>
  <si>
    <t>0.9940586163356226</t>
  </si>
  <si>
    <t>7_10_8_dbpedia_kaggle_f</t>
  </si>
  <si>
    <t>7_10_87_dbpedia_kaggle_f</t>
  </si>
  <si>
    <t>5_10_7_forbes_kaggle_f</t>
  </si>
  <si>
    <t>5_10_8_forbes_kaggle_f</t>
  </si>
  <si>
    <t>5_10_85_forbes_kaggle_f</t>
  </si>
  <si>
    <t>5_10_87_forbes_kaggle_f</t>
  </si>
  <si>
    <t>5_10_9_forbes_kaggle_f</t>
  </si>
  <si>
    <t>6_10_7_forbes_kaggle_f</t>
  </si>
  <si>
    <t>6_10_8_forbes_kaggle_f</t>
  </si>
  <si>
    <t>6_10_85_forbes_kaggle_f</t>
  </si>
  <si>
    <t>6_10_87_forbes_kaggle_f</t>
  </si>
  <si>
    <t>6_10_9_forbes_kaggle_f</t>
  </si>
  <si>
    <t>19_10_7_forbes_kaggle_f</t>
  </si>
  <si>
    <t>19_10_8_forbes_kaggle_f</t>
  </si>
  <si>
    <t>19_10_85_forbes_kaggle_f</t>
  </si>
  <si>
    <t>19_10_87_forbes_kaggle_f</t>
  </si>
  <si>
    <t>19_10_9_forbes_kaggle_f</t>
  </si>
  <si>
    <t>20_10_85_forbes_kaggle_f</t>
  </si>
  <si>
    <t>21_10_7_forbes_kaggle_f</t>
  </si>
  <si>
    <t>21_10_8_forbes_kaggle_f</t>
  </si>
  <si>
    <t>21_10_85_forbes_kaggle_f</t>
  </si>
  <si>
    <t>21_10_87_forbes_kaggle_f</t>
  </si>
  <si>
    <t>21_10_9_forbes_kaggle_f</t>
  </si>
  <si>
    <t>22_10_85_forbes_kaggle_f</t>
  </si>
  <si>
    <t>23_10_7_forbes_kaggle_f</t>
  </si>
  <si>
    <t>23_10_8_forbes_kaggle_f</t>
  </si>
  <si>
    <t>23_10_85_forbes_kaggle_f</t>
  </si>
  <si>
    <t>23_10_87_forbes_kaggle_f</t>
  </si>
  <si>
    <t>23_10_9_forbes_kaggle_f</t>
  </si>
  <si>
    <t>24_10_85_forbes_kaggle_f</t>
  </si>
  <si>
    <t>25_10_85_forbes_kaggle_f</t>
  </si>
  <si>
    <t>26_10_85_forbes_kaggle_f</t>
  </si>
  <si>
    <t>27_10_7_forbes_kaggle_f</t>
  </si>
  <si>
    <t>27_10_8_forbes_kaggle_f</t>
  </si>
  <si>
    <t>27_10_85_forbes_kaggle_f</t>
  </si>
  <si>
    <t>27_10_87_forbes_kaggle_f</t>
  </si>
  <si>
    <t>27_10_9_forbes_kaggle_f</t>
  </si>
  <si>
    <t>5_10_7_dw_kaggle_f</t>
  </si>
  <si>
    <t>5_10_8_dw_kaggle_f</t>
  </si>
  <si>
    <t>5_10_85_dw_kaggle_f</t>
  </si>
  <si>
    <t>5_10_87_dw_kaggle_f</t>
  </si>
  <si>
    <t>5_10_9_dw_kaggle_f</t>
  </si>
  <si>
    <t>6_10_7_dw_kaggle_f</t>
  </si>
  <si>
    <t>6_10_8_dw_kaggle_f</t>
  </si>
  <si>
    <t>6_10_85_dw_kaggle_f</t>
  </si>
  <si>
    <t>6_10_87_dw_kaggle_f</t>
  </si>
  <si>
    <t>6_10_9_dw_kaggle_f</t>
  </si>
  <si>
    <t>19_10_7_dw_kaggle_f</t>
  </si>
  <si>
    <t>19_10_8_dw_kaggle_f</t>
  </si>
  <si>
    <t>19_10_85_dw_kaggle_f</t>
  </si>
  <si>
    <t>19_10_87_dw_kaggle_f</t>
  </si>
  <si>
    <t>19_10_9_dw_kaggle_f</t>
  </si>
  <si>
    <t>20_10_85_dw_kaggle_f</t>
  </si>
  <si>
    <t>21_10_7_dw_kaggle_f</t>
  </si>
  <si>
    <t>21_10_8_dw_kaggle_f</t>
  </si>
  <si>
    <t>21_10_85_dw_kaggle_f</t>
  </si>
  <si>
    <t>21_10_87_dw_kaggle_f</t>
  </si>
  <si>
    <t>21_10_9_dw_kaggle_f</t>
  </si>
  <si>
    <t>22_10_85_dw_kaggle_f</t>
  </si>
  <si>
    <t>23_10_7_dw_kaggle_f</t>
  </si>
  <si>
    <t>23_10_8_dw_kaggle_f</t>
  </si>
  <si>
    <t>23_10_85_dw_kaggle_f</t>
  </si>
  <si>
    <t>23_10_87_dw_kaggle_f</t>
  </si>
  <si>
    <t>23_10_9_dw_kaggle_f</t>
  </si>
  <si>
    <t>24_10_85_dw_kaggle_f</t>
  </si>
  <si>
    <t>25_10_85_dw_kaggle_f</t>
  </si>
  <si>
    <t>26_10_85_dw_kaggle_f</t>
  </si>
  <si>
    <t>27_10_7_dw_kaggle_f</t>
  </si>
  <si>
    <t>27_10_8_dw_kaggle_f</t>
  </si>
  <si>
    <t>27_10_85_dw_kaggle_f</t>
  </si>
  <si>
    <t>27_10_87_dw_kaggle_f</t>
  </si>
  <si>
    <t>27_10_9_dw_kaggle_f</t>
  </si>
  <si>
    <t>9_10_7_dw_kaggle_f</t>
  </si>
  <si>
    <t>9_10_8_dw_kaggle_f</t>
  </si>
  <si>
    <t>9_10_85_dw_kaggle_f</t>
  </si>
  <si>
    <t>9_10_87_dw_kaggle_f</t>
  </si>
  <si>
    <t>9_10_9_dw_kaggle_f</t>
  </si>
  <si>
    <t>10_10_85_dw_kaggle_f</t>
  </si>
  <si>
    <t>12_10_85_dw_kaggle_f</t>
  </si>
  <si>
    <t>13_10_85_dw_kaggle_f</t>
  </si>
  <si>
    <t>14_10_7_dw_kaggle_f</t>
  </si>
  <si>
    <t>14_10_8_dw_kaggle_f</t>
  </si>
  <si>
    <t>14_10_85_dw_kaggle_f</t>
  </si>
  <si>
    <t>14_10_87_dw_kaggle_f</t>
  </si>
  <si>
    <t>14_10_9_dw_kaggle_f</t>
  </si>
  <si>
    <t>15_10_7_dw_kaggle_f</t>
  </si>
  <si>
    <t>15_10_8_dw_kaggle_f</t>
  </si>
  <si>
    <t>15_10_85_dw_kaggle_f</t>
  </si>
  <si>
    <t>15_10_87_dw_kaggle_f</t>
  </si>
  <si>
    <t>15_10_9_dw_kaggle_f</t>
  </si>
  <si>
    <t>16_10_85_dw_kaggle_f</t>
  </si>
  <si>
    <t>top matching rule for level 0,9, 0,875, 0,85</t>
  </si>
  <si>
    <t>worst matching rule at 0,85</t>
  </si>
  <si>
    <t>#Corr</t>
  </si>
  <si>
    <t>min F1</t>
  </si>
  <si>
    <t>10_10_8_dbpedia_kaggle_f</t>
  </si>
  <si>
    <t>10_10_87_dbpedia_kaggle_f</t>
  </si>
  <si>
    <t>10_10_9_dbpedia_kaggle_f</t>
  </si>
  <si>
    <t>11_10_8_dbpedia_kaggle_f</t>
  </si>
  <si>
    <t>11_10_87_dbpedia_kaggle_f</t>
  </si>
  <si>
    <t>28_10_7_dbpedia_kaggle_f</t>
  </si>
  <si>
    <t>28_10_8_dbpedia_kaggle_f</t>
  </si>
  <si>
    <t>28_10_85_dbpedia_kaggle_f</t>
  </si>
  <si>
    <t>28_10_87_dbpedia_kaggle_f</t>
  </si>
  <si>
    <t>28_10_9_dbpedia_kaggle_f</t>
  </si>
  <si>
    <t>15_10_7_dbpedia_kaggle_f</t>
  </si>
  <si>
    <t>15_10_8_dbpedia_kaggle_f</t>
  </si>
  <si>
    <t>15_10_85_dbpedia_kaggle_f</t>
  </si>
  <si>
    <t>15_10_87_dbpedia_kaggle_f</t>
  </si>
  <si>
    <t>15_10_9_dbpedia_kaggle_f</t>
  </si>
  <si>
    <t>15_10_7_forbes_kaggle_f</t>
  </si>
  <si>
    <t>15_10_8_forbes_kaggle_f</t>
  </si>
  <si>
    <t>15_10_85_forbes_kaggle_f</t>
  </si>
  <si>
    <t>15_10_87_forbes_kaggle_f</t>
  </si>
  <si>
    <t>15_10_9_forbes_kaggle_f</t>
  </si>
  <si>
    <t>key</t>
  </si>
  <si>
    <t>thresh rounded</t>
  </si>
  <si>
    <t>DS Comb + Thresh</t>
  </si>
  <si>
    <t>MR</t>
  </si>
  <si>
    <t>B</t>
  </si>
  <si>
    <t>Matching rule performance</t>
  </si>
  <si>
    <t>10_10_8_dw_kaggle_f</t>
  </si>
  <si>
    <t>10_10_87_dw_kaggle_f</t>
  </si>
  <si>
    <t>10_10_9_dw_kaggle_f</t>
  </si>
  <si>
    <t>10_10_8_forbes_kaggle_f</t>
  </si>
  <si>
    <t>10_10_9_forbes_kaggle_f</t>
  </si>
  <si>
    <t>11_10_9_dbpedia_kaggle_f</t>
  </si>
  <si>
    <t>11_10_8_dw_kaggle_f</t>
  </si>
  <si>
    <t>0.9936583052046677</t>
  </si>
  <si>
    <t>21_13_7_dbpedia_kaggle_f</t>
  </si>
  <si>
    <t>0.9996851223091536</t>
  </si>
  <si>
    <t>21_13_8_dbpedia_kaggle_f</t>
  </si>
  <si>
    <t>21_13_85_dbpedia_kaggle_f</t>
  </si>
  <si>
    <t>21_13_87_dbpedia_kaggle_f</t>
  </si>
  <si>
    <t>21_13_9_dbpedia_kaggle_f</t>
  </si>
  <si>
    <t>21_16_7_dbpedia_kaggle_f</t>
  </si>
  <si>
    <t>0.9983593215055898</t>
  </si>
  <si>
    <t>21_16_8_dbpedia_kaggle_f</t>
  </si>
  <si>
    <t>21_16_85_dbpedia_kaggle_f</t>
  </si>
  <si>
    <t>21_16_87_dbpedia_kaggle_f</t>
  </si>
  <si>
    <t>21_16_9_dbpedia_kaggle_f</t>
  </si>
  <si>
    <t>S</t>
  </si>
  <si>
    <t>SNB(20)</t>
  </si>
  <si>
    <t>SNB(100)</t>
  </si>
  <si>
    <t>21_12_7_dbpedia_kaggle_f</t>
  </si>
  <si>
    <t>0.9914951480995708</t>
  </si>
  <si>
    <t>21_12_8_dbpedia_kaggle_f</t>
  </si>
  <si>
    <t>21_12_85_dbpedia_kaggle_f</t>
  </si>
  <si>
    <t>21_12_87_dbpedia_kaggle_f</t>
  </si>
  <si>
    <t>21_12_9_dbpedia_kaggle_f</t>
  </si>
  <si>
    <t>S (3g)</t>
  </si>
  <si>
    <t>Group Size Dist</t>
  </si>
  <si>
    <t>Group Size,"Frequency"</t>
  </si>
  <si>
    <t>2,"1323"</t>
  </si>
  <si>
    <t>3,"547"</t>
  </si>
  <si>
    <t>4,"241"</t>
  </si>
  <si>
    <t>5,"135"</t>
  </si>
  <si>
    <t>6,"87"</t>
  </si>
  <si>
    <t>7,"47"</t>
  </si>
  <si>
    <t>8,"20"</t>
  </si>
  <si>
    <t>9,"16"</t>
  </si>
  <si>
    <t>10,"16"</t>
  </si>
  <si>
    <t>11,"6"</t>
  </si>
  <si>
    <t>12,"3"</t>
  </si>
  <si>
    <t>13,"6"</t>
  </si>
  <si>
    <t>14,"3"</t>
  </si>
  <si>
    <t>15,"2"</t>
  </si>
  <si>
    <t>16,"1"</t>
  </si>
  <si>
    <t>17,"1"</t>
  </si>
  <si>
    <t>18,"1"</t>
  </si>
  <si>
    <t>19,"2"</t>
  </si>
  <si>
    <t>20,"1"</t>
  </si>
  <si>
    <t>25,"1"</t>
  </si>
  <si>
    <t>28,"1"</t>
  </si>
  <si>
    <t>2,"625"</t>
  </si>
  <si>
    <t>3,"331"</t>
  </si>
  <si>
    <t>4,"194"</t>
  </si>
  <si>
    <t>5,"115"</t>
  </si>
  <si>
    <t>6,"66"</t>
  </si>
  <si>
    <t>7,"41"</t>
  </si>
  <si>
    <t>8,"43"</t>
  </si>
  <si>
    <t>9,"19"</t>
  </si>
  <si>
    <t>10,"21"</t>
  </si>
  <si>
    <t>11,"8"</t>
  </si>
  <si>
    <t>12,"14"</t>
  </si>
  <si>
    <t>13,"8"</t>
  </si>
  <si>
    <t>14,"4"</t>
  </si>
  <si>
    <t>15,"11"</t>
  </si>
  <si>
    <t>16,"3"</t>
  </si>
  <si>
    <t>17,"4"</t>
  </si>
  <si>
    <t>18,"2"</t>
  </si>
  <si>
    <t>19,"4"</t>
  </si>
  <si>
    <t>20,"2"</t>
  </si>
  <si>
    <t>21,"2"</t>
  </si>
  <si>
    <t>22,"1"</t>
  </si>
  <si>
    <t>24,"1"</t>
  </si>
  <si>
    <t>25,"2"</t>
  </si>
  <si>
    <t>34,"1"</t>
  </si>
  <si>
    <t>39,"1"</t>
  </si>
  <si>
    <t>5_10_90_forbes_kaggle_f</t>
  </si>
  <si>
    <t>2,"678"</t>
  </si>
  <si>
    <t>66,"1"</t>
  </si>
  <si>
    <t>3,"324"</t>
  </si>
  <si>
    <t>4,"178"</t>
  </si>
  <si>
    <t>5,"96"</t>
  </si>
  <si>
    <t>6,"65"</t>
  </si>
  <si>
    <t>8,"29"</t>
  </si>
  <si>
    <t>9,"24"</t>
  </si>
  <si>
    <t>10,"19"</t>
  </si>
  <si>
    <t>11,"17"</t>
  </si>
  <si>
    <t>14,"6"</t>
  </si>
  <si>
    <t>15,"8"</t>
  </si>
  <si>
    <t>16,"4"</t>
  </si>
  <si>
    <t>18,"6"</t>
  </si>
  <si>
    <t>19,"5"</t>
  </si>
  <si>
    <t>20,"5"</t>
  </si>
  <si>
    <t>21,"6"</t>
  </si>
  <si>
    <t>23,"1"</t>
  </si>
  <si>
    <t>24,"2"</t>
  </si>
  <si>
    <t>25,"3"</t>
  </si>
  <si>
    <t>26,"1"</t>
  </si>
  <si>
    <t>27,"2"</t>
  </si>
  <si>
    <t>29,"1"</t>
  </si>
  <si>
    <t>31,"1"</t>
  </si>
  <si>
    <t>32,"2"</t>
  </si>
  <si>
    <t>33,"1"</t>
  </si>
  <si>
    <t>34,"2"</t>
  </si>
  <si>
    <t>38,"1"</t>
  </si>
  <si>
    <t>40,"1"</t>
  </si>
  <si>
    <t>41,"1"</t>
  </si>
  <si>
    <t>42,"1"</t>
  </si>
  <si>
    <t>45,"2"</t>
  </si>
  <si>
    <t>47,"1"</t>
  </si>
  <si>
    <t>6-10</t>
  </si>
  <si>
    <t>"</t>
  </si>
  <si>
    <t>category</t>
  </si>
  <si>
    <t>11-20</t>
  </si>
  <si>
    <t>21-30</t>
  </si>
  <si>
    <t>30+</t>
  </si>
  <si>
    <t>7_10_85_forbes_kaggle_f</t>
  </si>
  <si>
    <t>8_10_85_forbes_kaggle_f</t>
  </si>
  <si>
    <t>10_10_85_forbes_kaggle_f</t>
  </si>
  <si>
    <t>11_10_85_forbes_kaggle_f</t>
  </si>
  <si>
    <t>12_10_85_forbes_kaggle_f</t>
  </si>
  <si>
    <t>13_10_85_forbes_kaggle_f</t>
  </si>
  <si>
    <t>16_10_85_forbes_kaggle_f</t>
  </si>
  <si>
    <t>9_10_7_forbes_kaggle_f</t>
  </si>
  <si>
    <t>9_10_8_forbes_kaggle_f</t>
  </si>
  <si>
    <t>9_10_85_forbes_kaggle_f</t>
  </si>
  <si>
    <t>9_10_87_forbes_kaggle_f</t>
  </si>
  <si>
    <t>9_10_9_forbes_kaggle_f</t>
  </si>
  <si>
    <t>14_10_7_forbes_kaggle_f</t>
  </si>
  <si>
    <t>14_10_8_forbes_kaggle_f</t>
  </si>
  <si>
    <t>14_10_85_forbes_kaggle_f</t>
  </si>
  <si>
    <t>14_10_87_forbes_kaggle_f</t>
  </si>
  <si>
    <t>14_10_9_forbes_kaggle_f</t>
  </si>
  <si>
    <t>17_10_7_forbes_kaggle_f</t>
  </si>
  <si>
    <t>17_10_8_forbes_kaggle_f</t>
  </si>
  <si>
    <t>17_10_85_forbes_kaggle_f</t>
  </si>
  <si>
    <t>17_10_87_forbes_kaggle_f</t>
  </si>
  <si>
    <t>17_10_9_forbes_kaggle_f</t>
  </si>
  <si>
    <t>18_10_7_forbes_kaggle_f</t>
  </si>
  <si>
    <t>18_10_8_forbes_kaggle_f</t>
  </si>
  <si>
    <t>18_10_85_forbes_kaggle_f</t>
  </si>
  <si>
    <t>18_10_87_forbes_kaggle_f</t>
  </si>
  <si>
    <t>18_10_9_forbes_kaggle_f</t>
  </si>
  <si>
    <t>7_10_8_forbes_kaggle_f</t>
  </si>
  <si>
    <t>7_10_9_forbes_kaggle_f</t>
  </si>
  <si>
    <t>8_10_8_forbes_kaggle_f</t>
  </si>
  <si>
    <t>8_10_9_forbes_kaggle_f</t>
  </si>
  <si>
    <t>11_10_8_forbes_kaggle_f</t>
  </si>
  <si>
    <t>11_10_9_forbes_kaggle_f</t>
  </si>
  <si>
    <t>12_10_8_forbes_kaggle_f</t>
  </si>
  <si>
    <t>12_10_9_forbes_kaggle_f</t>
  </si>
  <si>
    <t>13_10_8_forbes_kaggle_f</t>
  </si>
  <si>
    <t>13_10_9_forbes_kaggle_f</t>
  </si>
  <si>
    <t>16_10_8_forbes_kaggle_f</t>
  </si>
  <si>
    <t>16_10_9_forbes_kaggle_f</t>
  </si>
  <si>
    <t>20_10_8_forbes_kaggle_f</t>
  </si>
  <si>
    <t>20_10_9_forbes_kaggle_f</t>
  </si>
  <si>
    <t>has duplicates</t>
  </si>
  <si>
    <t>22_10_8_forbes_kaggle_f</t>
  </si>
  <si>
    <t>Blocker</t>
  </si>
  <si>
    <t>22_10_9_forbes_kaggle_f</t>
  </si>
  <si>
    <t>24_10_8_forbes_kaggle_f</t>
  </si>
  <si>
    <t>24_10_9_forbes_kaggle_f</t>
  </si>
  <si>
    <t>25_10_8_forbes_kaggle_f</t>
  </si>
  <si>
    <t>25_10_9_forbes_kaggle_f</t>
  </si>
  <si>
    <t>26_10_8_forbes_kaggle_f</t>
  </si>
  <si>
    <t>26_10_9_forbes_kaggle_f</t>
  </si>
  <si>
    <t>0</t>
  </si>
  <si>
    <t/>
  </si>
  <si>
    <t>0.0</t>
  </si>
  <si>
    <t>n/a</t>
  </si>
  <si>
    <t>2_10_11_dbpedia_kaggle_f</t>
  </si>
  <si>
    <t>1_10_11_dbpedia_kaggle_f</t>
  </si>
  <si>
    <t>1_10_11_dw_kaggle_f</t>
  </si>
  <si>
    <t>21_10_11_dw_kaggle_f</t>
  </si>
  <si>
    <t>7_10_85_dw_kaggle_f</t>
  </si>
  <si>
    <t>2_10_11_dw_kaggle_f</t>
  </si>
  <si>
    <t>8_10_85_dw_kaggle_f</t>
  </si>
  <si>
    <t>11_10_85_dw_kaggle_f</t>
  </si>
  <si>
    <t>10_10_87_forbes_kaggle_f</t>
  </si>
  <si>
    <t>11_10_87_forbes_kaggle_f</t>
  </si>
  <si>
    <t>12_10_87_forbes_kaggle_f</t>
  </si>
  <si>
    <t>13_10_87_forbes_kaggle_f</t>
  </si>
  <si>
    <t>16_10_87_forbes_kaggle_f</t>
  </si>
  <si>
    <t>1_10_11_forbes_kaggle_f</t>
  </si>
  <si>
    <t>20_10_87_forbes_kaggle_f</t>
  </si>
  <si>
    <t>21_10_11_forbes_kaggle_f</t>
  </si>
  <si>
    <t>22_10_87_forbes_kaggle_f</t>
  </si>
  <si>
    <t>24_10_87_forbes_kaggle_f</t>
  </si>
  <si>
    <t>25_10_87_forbes_kaggle_f</t>
  </si>
  <si>
    <t>26_10_87_forbes_kaggle_f</t>
  </si>
  <si>
    <t>2_10_11_forbes_kaggle_f</t>
  </si>
  <si>
    <t>Precision new</t>
  </si>
  <si>
    <t>Recall New</t>
  </si>
  <si>
    <t>F1 new</t>
  </si>
  <si>
    <t>26_10_87_dw_kaggle_f</t>
  </si>
  <si>
    <t>26_10_8_dw_kaggle_f</t>
  </si>
  <si>
    <t>25_10_87_dw_kaggle_f</t>
  </si>
  <si>
    <t>25_10_8_dw_kaggle_f</t>
  </si>
  <si>
    <t>24_10_87_dw_kaggle_f</t>
  </si>
  <si>
    <t>24_10_8_dw_kaggle_f</t>
  </si>
  <si>
    <t>22_10_87_dw_kaggle_f</t>
  </si>
  <si>
    <t>22_10_8_dw_kaggle_f</t>
  </si>
  <si>
    <t>20_10_87_dw_kaggle_f</t>
  </si>
  <si>
    <t>20_10_8_dw_kaggle_f</t>
  </si>
  <si>
    <t>16_10_87_dw_kaggle_f</t>
  </si>
  <si>
    <t>16_10_8_dw_kaggle_f</t>
  </si>
  <si>
    <t>13_10_87_dw_kaggle_f</t>
  </si>
  <si>
    <t>13_10_8_dw_kaggle_f</t>
  </si>
  <si>
    <t>12_10_87_dw_kaggle_f</t>
  </si>
  <si>
    <t>12_10_8_dw_kaggle_f</t>
  </si>
  <si>
    <t>11_10_87_dw_kaggle_f</t>
  </si>
  <si>
    <t>8_10_87_dw_kaggle_f</t>
  </si>
  <si>
    <t>26_10_87_dbpedia_kaggle_f</t>
  </si>
  <si>
    <t>26_10_8_dbpedia_kaggle_f</t>
  </si>
  <si>
    <t>25_10_87_dbpedia_kaggle_f</t>
  </si>
  <si>
    <t>25_10_8_dbpedia_kaggle_f</t>
  </si>
  <si>
    <t>24_10_87_dbpedia_kaggle_f</t>
  </si>
  <si>
    <t>24_10_8_dbpedia_kaggle_f</t>
  </si>
  <si>
    <t>22_10_87_dbpedia_kaggle_f</t>
  </si>
  <si>
    <t>22_10_8_dbpedia_kaggle_f</t>
  </si>
  <si>
    <t>20_10_87_dbpedia_kaggle_f</t>
  </si>
  <si>
    <t>29_10_7_dw_kaggle_f</t>
  </si>
  <si>
    <t>29_10_8_dw_kaggle_f</t>
  </si>
  <si>
    <t>29_10_85_dw_kaggle_f</t>
  </si>
  <si>
    <t>29_10_87_dw_kaggle_f</t>
  </si>
  <si>
    <t>29_10_9_dw_kaggle_f</t>
  </si>
  <si>
    <t>30_10_7_dw_kaggle_f</t>
  </si>
  <si>
    <t>30_10_8_dw_kaggle_f</t>
  </si>
  <si>
    <t>30_10_85_dw_kaggle_f</t>
  </si>
  <si>
    <t>30_10_87_dw_kaggle_f</t>
  </si>
  <si>
    <t>30_10_9_dw_kaggle_f</t>
  </si>
  <si>
    <t>29_10_7_forbes_kaggle_f</t>
  </si>
  <si>
    <t>29_10_8_forbes_kaggle_f</t>
  </si>
  <si>
    <t>29_10_85_forbes_kaggle_f</t>
  </si>
  <si>
    <t>29_10_87_forbes_kaggle_f</t>
  </si>
  <si>
    <t>29_10_9_forbes_kaggle_f</t>
  </si>
  <si>
    <t>30_10_7_forbes_kaggle_f</t>
  </si>
  <si>
    <t>30_10_8_forbes_kaggle_f</t>
  </si>
  <si>
    <t>30_10_85_forbes_kaggle_f</t>
  </si>
  <si>
    <t>30_10_87_forbes_kaggle_f</t>
  </si>
  <si>
    <t>30_10_9_forbes_kaggle_f</t>
  </si>
  <si>
    <t>29_10_7_dbpedia_kaggle_f</t>
  </si>
  <si>
    <t>29_10_8_dbpedia_kaggle_f</t>
  </si>
  <si>
    <t>29_10_85_dbpedia_kaggle_f</t>
  </si>
  <si>
    <t>29_10_87_dbpedia_kaggle_f</t>
  </si>
  <si>
    <t>29_10_9_dbpedia_kaggle_f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</si>
</sst>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64" fontId="0" fillId="0" borderId="0" xfId="0" applyNumberFormat="1"/>
    <xf numFmtId="0" fontId="3" fillId="0" borderId="0" xfId="0" applyFont="1"/>
    <xf numFmtId="45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0" fontId="4" fillId="0" borderId="0" xfId="0" applyFont="1" applyFill="1"/>
    <xf numFmtId="2" fontId="0" fillId="0" borderId="0" xfId="0" applyNumberFormat="1"/>
    <xf numFmtId="165" fontId="0" fillId="0" borderId="0" xfId="1" applyNumberFormat="1" applyFont="1"/>
    <xf numFmtId="0" fontId="0" fillId="0" borderId="1" xfId="0" applyBorder="1"/>
    <xf numFmtId="16" fontId="0" fillId="0" borderId="1" xfId="0" quotePrefix="1" applyNumberFormat="1" applyBorder="1"/>
    <xf numFmtId="0" fontId="0" fillId="0" borderId="1" xfId="0" quotePrefix="1" applyBorder="1"/>
    <xf numFmtId="0" fontId="0" fillId="4" borderId="3" xfId="0" applyFont="1" applyFill="1" applyBorder="1"/>
    <xf numFmtId="0" fontId="0" fillId="4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0" fillId="4" borderId="5" xfId="0" applyNumberFormat="1" applyFont="1" applyFill="1" applyBorder="1"/>
    <xf numFmtId="0" fontId="0" fillId="4" borderId="6" xfId="0" applyNumberFormat="1" applyFont="1" applyFill="1" applyBorder="1"/>
    <xf numFmtId="0" fontId="0" fillId="4" borderId="6" xfId="0" applyFont="1" applyFill="1" applyBorder="1"/>
    <xf numFmtId="164" fontId="0" fillId="4" borderId="6" xfId="0" applyNumberFormat="1" applyFont="1" applyFill="1" applyBorder="1"/>
    <xf numFmtId="22" fontId="0" fillId="4" borderId="6" xfId="0" applyNumberFormat="1" applyFont="1" applyFill="1" applyBorder="1"/>
    <xf numFmtId="0" fontId="0" fillId="4" borderId="7" xfId="0" applyFont="1" applyFill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Font="1" applyBorder="1"/>
    <xf numFmtId="164" fontId="0" fillId="0" borderId="6" xfId="0" applyNumberFormat="1" applyFont="1" applyBorder="1"/>
    <xf numFmtId="22" fontId="0" fillId="0" borderId="6" xfId="0" applyNumberFormat="1" applyFont="1" applyBorder="1"/>
    <xf numFmtId="0" fontId="0" fillId="0" borderId="7" xfId="0" applyFont="1" applyBorder="1"/>
    <xf numFmtId="0" fontId="0" fillId="4" borderId="2" xfId="0" applyNumberFormat="1" applyFont="1" applyFill="1" applyBorder="1"/>
    <xf numFmtId="0" fontId="0" fillId="4" borderId="3" xfId="0" applyNumberFormat="1" applyFont="1" applyFill="1" applyBorder="1"/>
    <xf numFmtId="164" fontId="0" fillId="4" borderId="3" xfId="0" applyNumberFormat="1" applyFont="1" applyFill="1" applyBorder="1"/>
    <xf numFmtId="22" fontId="0" fillId="4" borderId="3" xfId="0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5" fontId="0" fillId="0" borderId="0" xfId="1" applyNumberFormat="1" applyFont="1" applyAlignment="1">
      <alignment horizontal="center"/>
    </xf>
    <xf numFmtId="0" fontId="4" fillId="5" borderId="0" xfId="0" applyFont="1" applyFill="1"/>
    <xf numFmtId="2" fontId="0" fillId="5" borderId="0" xfId="0" applyNumberFormat="1" applyFill="1"/>
    <xf numFmtId="1" fontId="0" fillId="5" borderId="0" xfId="0" applyNumberFormat="1" applyFill="1"/>
    <xf numFmtId="45" fontId="0" fillId="5" borderId="0" xfId="0" applyNumberFormat="1" applyFill="1"/>
    <xf numFmtId="0" fontId="0" fillId="5" borderId="0" xfId="0" applyFill="1"/>
  </cellXfs>
  <cellStyles count="2">
    <cellStyle name="Normal" xfId="0" builtinId="0"/>
    <cellStyle name="Percent" xfId="1" builtinId="5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08F620-5900-4B2C-9F5A-41D010204156}" autoFormatId="16" applyNumberFormats="0" applyBorderFormats="0" applyFontFormats="0" applyPatternFormats="0" applyAlignmentFormats="0" applyWidthHeightFormats="0">
  <queryTableRefresh nextId="26" unboundColumnsRight="4">
    <queryTableFields count="25">
      <queryTableField id="1" name="Experiment ID" tableColumnId="1"/>
      <queryTableField id="2" name="Dataset 1" tableColumnId="2"/>
      <queryTableField id="3" name="Dataset 2" tableColumnId="3"/>
      <queryTableField id="4" name="Matching Rule ID" tableColumnId="4"/>
      <queryTableField id="5" name="Matching Rule Threshold" tableColumnId="5"/>
      <queryTableField id="6" name="Blocker ID" tableColumnId="6"/>
      <queryTableField id="7" name="Precision (Train)" tableColumnId="7"/>
      <queryTableField id="8" name="Recall (Train)" tableColumnId="8"/>
      <queryTableField id="9" name="F1 (Train)" tableColumnId="9"/>
      <queryTableField id="10" name="Precision (Test)" tableColumnId="10"/>
      <queryTableField id="11" name="Recall (Test)" tableColumnId="11"/>
      <queryTableField id="12" name="F1 (Test)" tableColumnId="12"/>
      <queryTableField id="13" name="#corr" tableColumnId="13"/>
      <queryTableField id="14" name="Duration" tableColumnId="14"/>
      <queryTableField id="15" name="Reduction ratio" tableColumnId="15"/>
      <queryTableField id="16" name="#blocked pairs" tableColumnId="16"/>
      <queryTableField id="17" name="dateTime" tableColumnId="17"/>
      <queryTableField id="18" name="#corr top1" tableColumnId="18"/>
      <queryTableField id="19" name="Precision top1" tableColumnId="19"/>
      <queryTableField id="20" name="Recall top1" tableColumnId="20"/>
      <queryTableField id="21" name="F1 top1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575959-6C11-4EE4-936E-E5D2C2BA01EF}" autoFormatId="16" applyNumberFormats="0" applyBorderFormats="0" applyFontFormats="0" applyPatternFormats="0" applyAlignmentFormats="0" applyWidthHeightFormats="0">
  <queryTableRefresh nextId="22">
    <queryTableFields count="21">
      <queryTableField id="1" name="Experiment ID" tableColumnId="1"/>
      <queryTableField id="2" name="Dataset 1" tableColumnId="2"/>
      <queryTableField id="3" name="Dataset 2" tableColumnId="3"/>
      <queryTableField id="4" name="Matching Rule ID" tableColumnId="4"/>
      <queryTableField id="5" name="Matching Rule Threshold" tableColumnId="5"/>
      <queryTableField id="6" name="Blocker ID" tableColumnId="6"/>
      <queryTableField id="7" name="Precision (Train)" tableColumnId="7"/>
      <queryTableField id="8" name="Recall (Train)" tableColumnId="8"/>
      <queryTableField id="9" name="F1 (Train)" tableColumnId="9"/>
      <queryTableField id="10" name="Precision (Test)" tableColumnId="10"/>
      <queryTableField id="11" name="Recall (Test)" tableColumnId="11"/>
      <queryTableField id="12" name="F1 (Test)" tableColumnId="12"/>
      <queryTableField id="13" name="#corr" tableColumnId="13"/>
      <queryTableField id="14" name="Duration" tableColumnId="14"/>
      <queryTableField id="15" name="Reduction ratio" tableColumnId="15"/>
      <queryTableField id="16" name="#blocked pairs" tableColumnId="16"/>
      <queryTableField id="17" name="dateTime" tableColumnId="17"/>
      <queryTableField id="18" name="#corr top1" tableColumnId="18"/>
      <queryTableField id="19" name="Precision top1" tableColumnId="19"/>
      <queryTableField id="20" name="Recall top1" tableColumnId="20"/>
      <queryTableField id="21" name="F1 top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F446E-CCE5-4C1B-8676-5B5A256D5DCD}" name="experiment_log" displayName="experiment_log" ref="A1:Y541" tableType="queryTable" totalsRowShown="0">
  <autoFilter ref="A1:Y541" xr:uid="{ED8F446E-CCE5-4C1B-8676-5B5A256D5DCD}">
    <filterColumn colId="1">
      <filters>
        <filter val="forbes"/>
      </filters>
    </filterColumn>
  </autoFilter>
  <sortState xmlns:xlrd2="http://schemas.microsoft.com/office/spreadsheetml/2017/richdata2" ref="A4:Y536">
    <sortCondition descending="1" ref="E2:E541"/>
    <sortCondition descending="1" ref="Y2:Y541"/>
  </sortState>
  <tableColumns count="25">
    <tableColumn id="1" xr3:uid="{E2BDE036-EA7A-4C4F-B38A-1339D57B7A91}" uniqueName="1" name="Experiment ID" queryTableFieldId="1" dataDxfId="21"/>
    <tableColumn id="2" xr3:uid="{166B3EAC-4E75-4F1E-8A16-6D9614DACB23}" uniqueName="2" name="Dataset 1" queryTableFieldId="2" dataDxfId="20"/>
    <tableColumn id="3" xr3:uid="{8BEC2432-DBCD-44FA-8C8B-73DB4D8BA230}" uniqueName="3" name="Dataset 2" queryTableFieldId="3" dataDxfId="19"/>
    <tableColumn id="4" xr3:uid="{B48D1D41-3767-46FC-84D0-0070B60B3AFD}" uniqueName="4" name="Matching Rule ID" queryTableFieldId="4"/>
    <tableColumn id="5" xr3:uid="{179FCDCC-D062-4FC1-B011-720597D27CC9}" uniqueName="5" name="Matching Rule Threshold" queryTableFieldId="5"/>
    <tableColumn id="6" xr3:uid="{86302158-F468-4F1B-BBB0-A5A41C2DA3EB}" uniqueName="6" name="Blocker ID" queryTableFieldId="6"/>
    <tableColumn id="7" xr3:uid="{9D89BDF4-BAD1-4E90-8389-2AAF5DBDC71D}" uniqueName="7" name="Precision (Train)" queryTableFieldId="7"/>
    <tableColumn id="8" xr3:uid="{0C7D988F-0F1F-45C0-BC55-615BFA2AB2E4}" uniqueName="8" name="Recall (Train)" queryTableFieldId="8"/>
    <tableColumn id="9" xr3:uid="{AC1980D9-9289-477D-83A7-33CEAEA57112}" uniqueName="9" name="F1 (Train)" queryTableFieldId="9"/>
    <tableColumn id="10" xr3:uid="{DD233FFF-F4D5-4CE4-92F7-F97518431E89}" uniqueName="10" name="Precision (Test)" queryTableFieldId="10"/>
    <tableColumn id="11" xr3:uid="{8F7F0B69-A54C-48D5-B634-82B1C283C62F}" uniqueName="11" name="Recall (Test)" queryTableFieldId="11"/>
    <tableColumn id="12" xr3:uid="{E6EF2F7E-BB19-43E0-B0D4-9C3B045683D2}" uniqueName="12" name="F1 (Test)" queryTableFieldId="12"/>
    <tableColumn id="13" xr3:uid="{88CC5F3B-F999-436E-82A3-6273CBABEFFC}" uniqueName="13" name="#corr" queryTableFieldId="13"/>
    <tableColumn id="14" xr3:uid="{501DDD25-C8A9-46B1-B8D7-544C3A18756F}" uniqueName="14" name="Duration" queryTableFieldId="14" dataDxfId="18"/>
    <tableColumn id="15" xr3:uid="{9CE3A6AE-6DAA-40F6-9D22-CEB5CE406A8E}" uniqueName="15" name="Reduction ratio" queryTableFieldId="15" dataDxfId="17"/>
    <tableColumn id="16" xr3:uid="{8ADD6EA2-C8CF-4A60-B14F-D54DFCC6083D}" uniqueName="16" name="#blocked pairs" queryTableFieldId="16"/>
    <tableColumn id="17" xr3:uid="{7893D363-186E-4071-AE31-744ECAB86951}" uniqueName="17" name="dateTime" queryTableFieldId="17" dataDxfId="16"/>
    <tableColumn id="18" xr3:uid="{9C45135E-C84D-4523-98C7-258D4AE26852}" uniqueName="18" name="#corr top1" queryTableFieldId="18"/>
    <tableColumn id="19" xr3:uid="{3BA621C2-47AC-4102-88C2-3FF90E374CA7}" uniqueName="19" name="Precision top1" queryTableFieldId="19"/>
    <tableColumn id="20" xr3:uid="{52CC6FD6-10A4-4E37-A6BB-733CD0E65156}" uniqueName="20" name="Recall top1" queryTableFieldId="20"/>
    <tableColumn id="21" xr3:uid="{5E535AC6-5F85-42B0-B2E0-E57A511F0133}" uniqueName="21" name="F1 top1" queryTableFieldId="21"/>
    <tableColumn id="22" xr3:uid="{C99172EB-8E60-4EF5-94D1-9906EAE650E3}" uniqueName="22" name="has duplicates" queryTableFieldId="22" dataDxfId="15">
      <calculatedColumnFormula>COUNTIF(experiment_log[Experiment ID],experiment_log[[#This Row],[Experiment ID]])</calculatedColumnFormula>
    </tableColumn>
    <tableColumn id="23" xr3:uid="{340B29E9-15B2-4985-B4EE-02C8AC292312}" uniqueName="23" name="Precision new" queryTableFieldId="23" dataDxfId="14">
      <calculatedColumnFormula>IFERROR(VLOOKUP(experiment_log[[#This Row],[Experiment ID]],reevaluated_log[],10,0),0)</calculatedColumnFormula>
    </tableColumn>
    <tableColumn id="24" xr3:uid="{17870FB9-5F1E-4B6B-BC59-E22A5B436C4E}" uniqueName="24" name="Recall New" queryTableFieldId="24" dataDxfId="13">
      <calculatedColumnFormula>IFERROR(VLOOKUP(experiment_log[[#This Row],[Experiment ID]],reevaluated_log[],11,0),0)</calculatedColumnFormula>
    </tableColumn>
    <tableColumn id="25" xr3:uid="{BDEBB384-97C6-4CBD-851F-F40130615AD5}" uniqueName="25" name="F1 new" queryTableFieldId="25" dataDxfId="12">
      <calculatedColumnFormula>IFERROR(VLOOKUP(experiment_log[[#This Row],[Experiment ID]],reevaluated_log[],12,0),0)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476B99-4AED-454F-A0E9-4645D36BB9B7}" name="reevaluated_log" displayName="reevaluated_log" ref="A1:U890" tableType="queryTable" totalsRowShown="0">
  <autoFilter ref="A1:U890" xr:uid="{F9476B99-4AED-454F-A0E9-4645D36BB9B7}"/>
  <tableColumns count="21">
    <tableColumn id="1" xr3:uid="{6155AA19-EB25-4754-A352-81765E4E0851}" uniqueName="1" name="Experiment ID" queryTableFieldId="1" dataDxfId="11"/>
    <tableColumn id="2" xr3:uid="{7050EC32-3626-4F74-A3FF-C0D4B5EFAF93}" uniqueName="2" name="Dataset 1" queryTableFieldId="2" dataDxfId="10"/>
    <tableColumn id="3" xr3:uid="{6848C7D4-A2E4-4B11-8B4C-696E4504383A}" uniqueName="3" name="Dataset 2" queryTableFieldId="3" dataDxfId="9"/>
    <tableColumn id="4" xr3:uid="{6C3CA93D-D3CB-4CF5-973F-E4EE4DDB1D98}" uniqueName="4" name="Matching Rule ID" queryTableFieldId="4"/>
    <tableColumn id="5" xr3:uid="{07AC9733-FF06-4BD6-B4BB-3BC0EED090CE}" uniqueName="5" name="Matching Rule Threshold" queryTableFieldId="5"/>
    <tableColumn id="6" xr3:uid="{3A7AA158-A9A5-4A0A-9908-4A4AA704EFE4}" uniqueName="6" name="Blocker ID" queryTableFieldId="6"/>
    <tableColumn id="7" xr3:uid="{4F0507A2-2372-43A7-81B1-750DD0671487}" uniqueName="7" name="Precision (Train)" queryTableFieldId="7"/>
    <tableColumn id="8" xr3:uid="{1CBCD161-260B-4DCA-978F-4497BCC5D09C}" uniqueName="8" name="Recall (Train)" queryTableFieldId="8"/>
    <tableColumn id="9" xr3:uid="{92D5E1B8-9F57-49E4-82EB-110B95D311E3}" uniqueName="9" name="F1 (Train)" queryTableFieldId="9"/>
    <tableColumn id="10" xr3:uid="{D1E817B7-8A0E-472D-BE33-4FAA6491B574}" uniqueName="10" name="Precision (Test)" queryTableFieldId="10"/>
    <tableColumn id="11" xr3:uid="{28A0C36F-E161-40F5-815A-61525C98B0B6}" uniqueName="11" name="Recall (Test)" queryTableFieldId="11"/>
    <tableColumn id="12" xr3:uid="{CF24B195-9ACB-4F85-9C35-0B26F8BF92FE}" uniqueName="12" name="F1 (Test)" queryTableFieldId="12"/>
    <tableColumn id="13" xr3:uid="{E666A58D-31AC-48B3-A005-9A389F7F2F99}" uniqueName="13" name="#corr" queryTableFieldId="13" dataDxfId="8"/>
    <tableColumn id="14" xr3:uid="{2404B688-1A70-4F1A-AA4C-0E0B0A5C23E0}" uniqueName="14" name="Duration" queryTableFieldId="14" dataDxfId="7"/>
    <tableColumn id="15" xr3:uid="{D7C7E61D-C4A1-4F6B-ABC2-601278C0D4AD}" uniqueName="15" name="Reduction ratio" queryTableFieldId="15" dataDxfId="6"/>
    <tableColumn id="16" xr3:uid="{550E6151-6898-440E-99A2-3BD075AF79A9}" uniqueName="16" name="#blocked pairs" queryTableFieldId="16" dataDxfId="5"/>
    <tableColumn id="17" xr3:uid="{D4E03C5C-AC4C-40B7-BE0B-AFE7FA511503}" uniqueName="17" name="dateTime" queryTableFieldId="17" dataDxfId="4"/>
    <tableColumn id="18" xr3:uid="{B8928452-896C-4B90-A3AD-EFE4907B71EA}" uniqueName="18" name="#corr top1" queryTableFieldId="18" dataDxfId="3"/>
    <tableColumn id="19" xr3:uid="{DF1E15DD-E1F8-4EE4-A734-E0C60A1B5F21}" uniqueName="19" name="Precision top1" queryTableFieldId="19" dataDxfId="2"/>
    <tableColumn id="20" xr3:uid="{3A43EEE3-1918-46B6-A558-DE61E6EF6236}" uniqueName="20" name="Recall top1" queryTableFieldId="20" dataDxfId="1"/>
    <tableColumn id="21" xr3:uid="{6D09E83E-8A40-4A47-81B3-8A126B074A8B}" uniqueName="21" name="F1 top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33F7-57D3-43D6-99E9-06B0A78CFE49}">
  <dimension ref="A1:Y541"/>
  <sheetViews>
    <sheetView tabSelected="1" workbookViewId="0">
      <selection activeCell="Y53" sqref="Y53"/>
    </sheetView>
  </sheetViews>
  <sheetFormatPr defaultRowHeight="15" x14ac:dyDescent="0.25"/>
  <cols>
    <col min="1" max="1" width="26.28515625" bestFit="1" customWidth="1"/>
    <col min="2" max="3" width="11.42578125" bestFit="1" customWidth="1"/>
    <col min="4" max="4" width="18.42578125" bestFit="1" customWidth="1"/>
    <col min="5" max="5" width="25.7109375" bestFit="1" customWidth="1"/>
    <col min="6" max="6" width="12.140625" bestFit="1" customWidth="1"/>
    <col min="7" max="7" width="17.85546875" bestFit="1" customWidth="1"/>
    <col min="8" max="8" width="14.85546875" bestFit="1" customWidth="1"/>
    <col min="9" max="9" width="12" bestFit="1" customWidth="1"/>
    <col min="10" max="10" width="17.140625" bestFit="1" customWidth="1"/>
    <col min="11" max="11" width="14.140625" bestFit="1" customWidth="1"/>
    <col min="12" max="12" width="12" bestFit="1" customWidth="1"/>
    <col min="13" max="13" width="8" bestFit="1" customWidth="1"/>
    <col min="14" max="14" width="11" bestFit="1" customWidth="1"/>
    <col min="15" max="15" width="18.85546875" bestFit="1" customWidth="1"/>
    <col min="16" max="16" width="16.140625" bestFit="1" customWidth="1"/>
    <col min="17" max="17" width="15.28515625" bestFit="1" customWidth="1"/>
    <col min="18" max="18" width="12.140625" bestFit="1" customWidth="1"/>
    <col min="19" max="19" width="16" bestFit="1" customWidth="1"/>
    <col min="20" max="20" width="13" bestFit="1" customWidth="1"/>
    <col min="21" max="21" width="12" bestFit="1" customWidth="1"/>
    <col min="22" max="22" width="16" bestFit="1" customWidth="1"/>
    <col min="23" max="23" width="15.85546875" bestFit="1" customWidth="1"/>
    <col min="24" max="24" width="13.140625" bestFit="1" customWidth="1"/>
    <col min="25" max="25" width="1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632</v>
      </c>
      <c r="W1" t="s">
        <v>667</v>
      </c>
      <c r="X1" t="s">
        <v>668</v>
      </c>
      <c r="Y1" t="s">
        <v>669</v>
      </c>
    </row>
    <row r="2" spans="1:25" hidden="1" x14ac:dyDescent="0.25">
      <c r="A2" s="1" t="s">
        <v>64</v>
      </c>
      <c r="B2" s="1" t="s">
        <v>22</v>
      </c>
      <c r="C2" s="1" t="s">
        <v>23</v>
      </c>
      <c r="D2">
        <v>21</v>
      </c>
      <c r="E2">
        <v>0.85</v>
      </c>
      <c r="F2">
        <v>11</v>
      </c>
      <c r="G2">
        <v>0.98421052600000003</v>
      </c>
      <c r="H2">
        <v>0.64705882400000003</v>
      </c>
      <c r="I2">
        <v>0.78079331900000004</v>
      </c>
      <c r="J2">
        <v>0.95454545499999999</v>
      </c>
      <c r="K2">
        <v>0.83168316799999997</v>
      </c>
      <c r="L2">
        <v>0.88888888899999996</v>
      </c>
      <c r="M2">
        <v>692</v>
      </c>
      <c r="N2" s="6">
        <v>1.5046296296296297E-4</v>
      </c>
      <c r="O2" s="1" t="s">
        <v>24</v>
      </c>
      <c r="P2">
        <v>336055</v>
      </c>
      <c r="Q2" s="2">
        <v>44886.98541666667</v>
      </c>
      <c r="R2">
        <v>517</v>
      </c>
      <c r="S2">
        <v>0.98387096799999996</v>
      </c>
      <c r="T2">
        <v>0.60396039599999995</v>
      </c>
      <c r="U2">
        <v>0.748466258</v>
      </c>
      <c r="V2" s="1">
        <f>COUNTIF(experiment_log[Experiment ID],experiment_log[[#This Row],[Experiment ID]])</f>
        <v>1</v>
      </c>
      <c r="W2" s="1">
        <f>IFERROR(VLOOKUP(experiment_log[[#This Row],[Experiment ID]],reevaluated_log[],10,0),0)</f>
        <v>0</v>
      </c>
      <c r="X2" s="1">
        <f>IFERROR(VLOOKUP(experiment_log[[#This Row],[Experiment ID]],reevaluated_log[],11,0),0)</f>
        <v>0</v>
      </c>
      <c r="Y2" s="1">
        <f>IFERROR(VLOOKUP(experiment_log[[#This Row],[Experiment ID]],reevaluated_log[],12,0),0)</f>
        <v>0</v>
      </c>
    </row>
    <row r="3" spans="1:25" hidden="1" x14ac:dyDescent="0.25">
      <c r="A3" s="1" t="s">
        <v>44</v>
      </c>
      <c r="B3" s="1" t="s">
        <v>22</v>
      </c>
      <c r="C3" s="1" t="s">
        <v>23</v>
      </c>
      <c r="D3">
        <v>15</v>
      </c>
      <c r="E3">
        <v>0.9</v>
      </c>
      <c r="F3">
        <v>11</v>
      </c>
      <c r="G3">
        <v>1</v>
      </c>
      <c r="H3">
        <v>0.41522491299999997</v>
      </c>
      <c r="I3">
        <v>0.58679706600000003</v>
      </c>
      <c r="J3">
        <v>1</v>
      </c>
      <c r="K3">
        <v>0.485148515</v>
      </c>
      <c r="L3">
        <v>0.65333333299999996</v>
      </c>
      <c r="M3">
        <v>438</v>
      </c>
      <c r="N3" s="6">
        <v>1.1574074074074075E-4</v>
      </c>
      <c r="O3" s="1" t="s">
        <v>24</v>
      </c>
      <c r="P3">
        <v>336055</v>
      </c>
      <c r="Q3" s="2">
        <v>44886.984027777777</v>
      </c>
      <c r="R3">
        <v>356</v>
      </c>
      <c r="S3">
        <v>1</v>
      </c>
      <c r="T3">
        <v>0.38613861399999999</v>
      </c>
      <c r="U3">
        <v>0.55714285699999999</v>
      </c>
      <c r="V3" s="1">
        <f>COUNTIF(experiment_log[Experiment ID],experiment_log[[#This Row],[Experiment ID]])</f>
        <v>1</v>
      </c>
      <c r="W3" s="1">
        <f>IFERROR(VLOOKUP(experiment_log[[#This Row],[Experiment ID]],reevaluated_log[],10,0),0)</f>
        <v>0</v>
      </c>
      <c r="X3" s="1">
        <f>IFERROR(VLOOKUP(experiment_log[[#This Row],[Experiment ID]],reevaluated_log[],11,0),0)</f>
        <v>0</v>
      </c>
      <c r="Y3" s="1">
        <f>IFERROR(VLOOKUP(experiment_log[[#This Row],[Experiment ID]],reevaluated_log[],12,0),0)</f>
        <v>0</v>
      </c>
    </row>
    <row r="4" spans="1:25" x14ac:dyDescent="0.25">
      <c r="A4" s="1" t="s">
        <v>621</v>
      </c>
      <c r="B4" s="1" t="s">
        <v>147</v>
      </c>
      <c r="C4" s="1" t="s">
        <v>292</v>
      </c>
      <c r="D4">
        <v>8</v>
      </c>
      <c r="E4">
        <v>0.9</v>
      </c>
      <c r="F4">
        <v>10</v>
      </c>
      <c r="G4">
        <v>0.984375</v>
      </c>
      <c r="H4">
        <v>0.58604651200000002</v>
      </c>
      <c r="I4">
        <v>0.73469387799999997</v>
      </c>
      <c r="J4">
        <v>0.92156862699999997</v>
      </c>
      <c r="K4">
        <v>0.67142857099999997</v>
      </c>
      <c r="L4">
        <v>0.77685950400000003</v>
      </c>
      <c r="M4">
        <v>685</v>
      </c>
      <c r="N4" s="6">
        <v>1.0150462962962964E-2</v>
      </c>
      <c r="O4" s="1" t="s">
        <v>350</v>
      </c>
      <c r="P4">
        <v>6316297</v>
      </c>
      <c r="Q4" s="2">
        <v>44893.890277777777</v>
      </c>
      <c r="R4">
        <v>485</v>
      </c>
      <c r="S4">
        <v>0.94871794899999995</v>
      </c>
      <c r="T4">
        <v>0.52857142899999998</v>
      </c>
      <c r="U4">
        <v>0.67889908300000001</v>
      </c>
      <c r="V4" s="1">
        <f>COUNTIF(experiment_log[Experiment ID],experiment_log[[#This Row],[Experiment ID]])</f>
        <v>1</v>
      </c>
      <c r="W4" s="1">
        <f>IFERROR(VLOOKUP(experiment_log[[#This Row],[Experiment ID]],reevaluated_log[],10,0),0)</f>
        <v>0.94871794871794868</v>
      </c>
      <c r="X4" s="1">
        <f>IFERROR(VLOOKUP(experiment_log[[#This Row],[Experiment ID]],reevaluated_log[],11,0),0)</f>
        <v>0.52857142857142858</v>
      </c>
      <c r="Y4" s="1">
        <f>IFERROR(VLOOKUP(experiment_log[[#This Row],[Experiment ID]],reevaluated_log[],12,0),0)</f>
        <v>0.67889908256880727</v>
      </c>
    </row>
    <row r="5" spans="1:25" hidden="1" x14ac:dyDescent="0.25">
      <c r="A5" s="1" t="s">
        <v>442</v>
      </c>
      <c r="B5" s="1" t="s">
        <v>23</v>
      </c>
      <c r="C5" s="1" t="s">
        <v>292</v>
      </c>
      <c r="D5">
        <v>16</v>
      </c>
      <c r="E5">
        <v>0.85</v>
      </c>
      <c r="F5">
        <v>10</v>
      </c>
      <c r="G5">
        <v>1</v>
      </c>
      <c r="H5">
        <v>0.25128205100000001</v>
      </c>
      <c r="I5">
        <v>0.40163934400000001</v>
      </c>
      <c r="J5">
        <v>0.83333333300000001</v>
      </c>
      <c r="K5">
        <v>0.28985507199999999</v>
      </c>
      <c r="L5">
        <v>0.43010752699999999</v>
      </c>
      <c r="M5">
        <v>1835</v>
      </c>
      <c r="N5" s="6">
        <v>6.2962962962962964E-3</v>
      </c>
      <c r="O5" s="1" t="s">
        <v>351</v>
      </c>
      <c r="P5">
        <v>5622217</v>
      </c>
      <c r="Q5" s="2">
        <v>44890.923611111109</v>
      </c>
      <c r="R5">
        <v>1090</v>
      </c>
      <c r="S5">
        <v>0.9</v>
      </c>
      <c r="T5">
        <v>0.130434783</v>
      </c>
      <c r="U5">
        <v>0.227848101</v>
      </c>
      <c r="V5" s="1">
        <f>COUNTIF(experiment_log[Experiment ID],experiment_log[[#This Row],[Experiment ID]])</f>
        <v>1</v>
      </c>
      <c r="W5" s="1">
        <f>IFERROR(VLOOKUP(experiment_log[[#This Row],[Experiment ID]],reevaluated_log[],10,0),0)</f>
        <v>1</v>
      </c>
      <c r="X5" s="1">
        <f>IFERROR(VLOOKUP(experiment_log[[#This Row],[Experiment ID]],reevaluated_log[],11,0),0)</f>
        <v>0.24444444444444444</v>
      </c>
      <c r="Y5" s="1">
        <f>IFERROR(VLOOKUP(experiment_log[[#This Row],[Experiment ID]],reevaluated_log[],12,0),0)</f>
        <v>0.39285714285714285</v>
      </c>
    </row>
    <row r="6" spans="1:25" hidden="1" x14ac:dyDescent="0.25">
      <c r="A6" s="1" t="s">
        <v>111</v>
      </c>
      <c r="B6" s="1" t="s">
        <v>22</v>
      </c>
      <c r="C6" s="1" t="s">
        <v>82</v>
      </c>
      <c r="D6">
        <v>23</v>
      </c>
      <c r="E6">
        <v>0.875</v>
      </c>
      <c r="F6">
        <v>13</v>
      </c>
      <c r="G6">
        <v>1</v>
      </c>
      <c r="H6">
        <v>7.9207921000000001E-2</v>
      </c>
      <c r="I6">
        <v>0.14678899100000001</v>
      </c>
      <c r="J6">
        <v>1</v>
      </c>
      <c r="K6">
        <v>4.9180328000000002E-2</v>
      </c>
      <c r="L6">
        <v>9.375E-2</v>
      </c>
      <c r="M6">
        <v>795</v>
      </c>
      <c r="N6" s="6">
        <v>6.018518518518519E-4</v>
      </c>
      <c r="O6" s="1" t="s">
        <v>108</v>
      </c>
      <c r="P6">
        <v>8469</v>
      </c>
      <c r="Q6" s="2">
        <v>44887.701388888891</v>
      </c>
      <c r="R6">
        <v>537</v>
      </c>
      <c r="S6">
        <v>1</v>
      </c>
      <c r="T6">
        <v>3.2786885000000002E-2</v>
      </c>
      <c r="U6">
        <v>6.3492063000000001E-2</v>
      </c>
      <c r="V6" s="1">
        <f>COUNTIF(experiment_log[Experiment ID],experiment_log[[#This Row],[Experiment ID]])</f>
        <v>1</v>
      </c>
      <c r="W6" s="1">
        <f>IFERROR(VLOOKUP(experiment_log[[#This Row],[Experiment ID]],reevaluated_log[],10,0),0)</f>
        <v>0</v>
      </c>
      <c r="X6" s="1">
        <f>IFERROR(VLOOKUP(experiment_log[[#This Row],[Experiment ID]],reevaluated_log[],11,0),0)</f>
        <v>0</v>
      </c>
      <c r="Y6" s="1">
        <f>IFERROR(VLOOKUP(experiment_log[[#This Row],[Experiment ID]],reevaluated_log[],12,0),0)</f>
        <v>0</v>
      </c>
    </row>
    <row r="7" spans="1:25" hidden="1" x14ac:dyDescent="0.25">
      <c r="A7" s="1" t="s">
        <v>245</v>
      </c>
      <c r="B7" s="1" t="s">
        <v>22</v>
      </c>
      <c r="C7" s="1" t="s">
        <v>147</v>
      </c>
      <c r="D7">
        <v>22</v>
      </c>
      <c r="E7">
        <v>0.875</v>
      </c>
      <c r="F7">
        <v>11</v>
      </c>
      <c r="G7">
        <v>0.98876404500000004</v>
      </c>
      <c r="H7">
        <v>0.49438202199999998</v>
      </c>
      <c r="I7">
        <v>0.65917603000000002</v>
      </c>
      <c r="J7">
        <v>0.92</v>
      </c>
      <c r="K7">
        <v>0.71875</v>
      </c>
      <c r="L7">
        <v>0.80701754400000003</v>
      </c>
      <c r="M7">
        <v>625</v>
      </c>
      <c r="N7" s="6">
        <v>5.0925925925925921E-4</v>
      </c>
      <c r="O7" s="1" t="s">
        <v>148</v>
      </c>
      <c r="P7">
        <v>360154</v>
      </c>
      <c r="Q7" s="2">
        <v>44888.524305555555</v>
      </c>
      <c r="R7">
        <v>484</v>
      </c>
      <c r="S7">
        <v>0.928571429</v>
      </c>
      <c r="T7">
        <v>0.609375</v>
      </c>
      <c r="U7">
        <v>0.73584905700000003</v>
      </c>
      <c r="V7" s="1">
        <f>COUNTIF(experiment_log[Experiment ID],experiment_log[[#This Row],[Experiment ID]])</f>
        <v>1</v>
      </c>
      <c r="W7" s="1">
        <f>IFERROR(VLOOKUP(experiment_log[[#This Row],[Experiment ID]],reevaluated_log[],10,0),0)</f>
        <v>0</v>
      </c>
      <c r="X7" s="1">
        <f>IFERROR(VLOOKUP(experiment_log[[#This Row],[Experiment ID]],reevaluated_log[],11,0),0)</f>
        <v>0</v>
      </c>
      <c r="Y7" s="1">
        <f>IFERROR(VLOOKUP(experiment_log[[#This Row],[Experiment ID]],reevaluated_log[],12,0),0)</f>
        <v>0</v>
      </c>
    </row>
    <row r="8" spans="1:25" hidden="1" x14ac:dyDescent="0.25">
      <c r="A8" s="1" t="s">
        <v>492</v>
      </c>
      <c r="B8" s="1" t="s">
        <v>22</v>
      </c>
      <c r="C8" s="1" t="s">
        <v>292</v>
      </c>
      <c r="D8">
        <v>21</v>
      </c>
      <c r="E8">
        <v>0.9</v>
      </c>
      <c r="F8">
        <v>16</v>
      </c>
      <c r="G8">
        <v>1</v>
      </c>
      <c r="H8">
        <v>0.31693989099999997</v>
      </c>
      <c r="I8">
        <v>0.481327801</v>
      </c>
      <c r="J8">
        <v>1</v>
      </c>
      <c r="K8">
        <v>0.41428571400000003</v>
      </c>
      <c r="L8">
        <v>0.58585858599999996</v>
      </c>
      <c r="M8">
        <v>1633</v>
      </c>
      <c r="N8" s="6">
        <v>2.7430555555555554E-3</v>
      </c>
      <c r="O8" s="1" t="s">
        <v>488</v>
      </c>
      <c r="P8">
        <v>-3141902</v>
      </c>
      <c r="Q8" s="2">
        <v>44893.533333333333</v>
      </c>
      <c r="R8">
        <v>1097</v>
      </c>
      <c r="S8">
        <v>1</v>
      </c>
      <c r="T8">
        <v>0.32857142900000003</v>
      </c>
      <c r="U8">
        <v>0.49462365600000002</v>
      </c>
      <c r="V8" s="1">
        <f>COUNTIF(experiment_log[Experiment ID],experiment_log[[#This Row],[Experiment ID]])</f>
        <v>1</v>
      </c>
      <c r="W8" s="1">
        <f>IFERROR(VLOOKUP(experiment_log[[#This Row],[Experiment ID]],reevaluated_log[],10,0),0)</f>
        <v>1</v>
      </c>
      <c r="X8" s="1">
        <f>IFERROR(VLOOKUP(experiment_log[[#This Row],[Experiment ID]],reevaluated_log[],11,0),0)</f>
        <v>0.33980582524271846</v>
      </c>
      <c r="Y8" s="1">
        <f>IFERROR(VLOOKUP(experiment_log[[#This Row],[Experiment ID]],reevaluated_log[],12,0),0)</f>
        <v>0.50724637681159424</v>
      </c>
    </row>
    <row r="9" spans="1:25" hidden="1" x14ac:dyDescent="0.25">
      <c r="A9" s="1" t="s">
        <v>39</v>
      </c>
      <c r="B9" s="1" t="s">
        <v>22</v>
      </c>
      <c r="C9" s="1" t="s">
        <v>23</v>
      </c>
      <c r="D9">
        <v>14</v>
      </c>
      <c r="E9">
        <v>0.9</v>
      </c>
      <c r="F9">
        <v>11</v>
      </c>
      <c r="G9">
        <v>1</v>
      </c>
      <c r="H9">
        <v>0.53633218000000005</v>
      </c>
      <c r="I9">
        <v>0.69819819800000005</v>
      </c>
      <c r="J9">
        <v>1</v>
      </c>
      <c r="K9">
        <v>0.67326732700000003</v>
      </c>
      <c r="L9">
        <v>0.80473372799999998</v>
      </c>
      <c r="M9">
        <v>520</v>
      </c>
      <c r="N9" s="6">
        <v>1.1574074074074075E-4</v>
      </c>
      <c r="O9" s="1" t="s">
        <v>24</v>
      </c>
      <c r="P9">
        <v>336055</v>
      </c>
      <c r="Q9" s="2">
        <v>44886.984027777777</v>
      </c>
      <c r="R9">
        <v>411</v>
      </c>
      <c r="S9">
        <v>1</v>
      </c>
      <c r="T9">
        <v>0.514851485</v>
      </c>
      <c r="U9">
        <v>0.67973856200000005</v>
      </c>
      <c r="V9" s="1">
        <f>COUNTIF(experiment_log[Experiment ID],experiment_log[[#This Row],[Experiment ID]])</f>
        <v>1</v>
      </c>
      <c r="W9" s="1">
        <f>IFERROR(VLOOKUP(experiment_log[[#This Row],[Experiment ID]],reevaluated_log[],10,0),0)</f>
        <v>0</v>
      </c>
      <c r="X9" s="1">
        <f>IFERROR(VLOOKUP(experiment_log[[#This Row],[Experiment ID]],reevaluated_log[],11,0),0)</f>
        <v>0</v>
      </c>
      <c r="Y9" s="1">
        <f>IFERROR(VLOOKUP(experiment_log[[#This Row],[Experiment ID]],reevaluated_log[],12,0),0)</f>
        <v>0</v>
      </c>
    </row>
    <row r="10" spans="1:25" hidden="1" x14ac:dyDescent="0.25">
      <c r="A10" s="1" t="s">
        <v>25</v>
      </c>
      <c r="B10" s="1" t="s">
        <v>22</v>
      </c>
      <c r="C10" s="1" t="s">
        <v>23</v>
      </c>
      <c r="D10">
        <v>8</v>
      </c>
      <c r="E10">
        <v>0.85</v>
      </c>
      <c r="F10">
        <v>11</v>
      </c>
      <c r="G10">
        <v>1</v>
      </c>
      <c r="H10">
        <v>0.62975778500000001</v>
      </c>
      <c r="I10">
        <v>0.77282377899999999</v>
      </c>
      <c r="J10">
        <v>0.95505618000000003</v>
      </c>
      <c r="K10">
        <v>0.84158415799999997</v>
      </c>
      <c r="L10">
        <v>0.89473684200000003</v>
      </c>
      <c r="M10">
        <v>590</v>
      </c>
      <c r="N10" s="6">
        <v>3.3564814814814812E-4</v>
      </c>
      <c r="O10" s="1" t="s">
        <v>24</v>
      </c>
      <c r="P10">
        <v>336055</v>
      </c>
      <c r="Q10" s="2">
        <v>44886.98333333333</v>
      </c>
      <c r="R10">
        <v>452</v>
      </c>
      <c r="S10">
        <v>0.96923076900000005</v>
      </c>
      <c r="T10">
        <v>0.62376237599999995</v>
      </c>
      <c r="U10">
        <v>0.75903614500000005</v>
      </c>
      <c r="V10" s="1">
        <f>COUNTIF(experiment_log[Experiment ID],experiment_log[[#This Row],[Experiment ID]])</f>
        <v>1</v>
      </c>
      <c r="W10" s="1">
        <f>IFERROR(VLOOKUP(experiment_log[[#This Row],[Experiment ID]],reevaluated_log[],10,0),0)</f>
        <v>0</v>
      </c>
      <c r="X10" s="1">
        <f>IFERROR(VLOOKUP(experiment_log[[#This Row],[Experiment ID]],reevaluated_log[],11,0),0)</f>
        <v>0</v>
      </c>
      <c r="Y10" s="1">
        <f>IFERROR(VLOOKUP(experiment_log[[#This Row],[Experiment ID]],reevaluated_log[],12,0),0)</f>
        <v>0</v>
      </c>
    </row>
    <row r="11" spans="1:25" hidden="1" x14ac:dyDescent="0.25">
      <c r="A11" s="1" t="s">
        <v>169</v>
      </c>
      <c r="B11" s="1" t="s">
        <v>22</v>
      </c>
      <c r="C11" s="1" t="s">
        <v>147</v>
      </c>
      <c r="D11">
        <v>15</v>
      </c>
      <c r="E11">
        <v>0.7</v>
      </c>
      <c r="F11">
        <v>11</v>
      </c>
      <c r="G11">
        <v>0.9375</v>
      </c>
      <c r="H11">
        <v>0.58988764000000005</v>
      </c>
      <c r="I11">
        <v>0.72413793100000001</v>
      </c>
      <c r="J11">
        <v>0.890625</v>
      </c>
      <c r="K11">
        <v>0.890625</v>
      </c>
      <c r="L11">
        <v>0.890625</v>
      </c>
      <c r="M11">
        <v>736</v>
      </c>
      <c r="N11" s="6">
        <v>1.1574074074074075E-4</v>
      </c>
      <c r="O11" s="1" t="s">
        <v>148</v>
      </c>
      <c r="P11">
        <v>360154</v>
      </c>
      <c r="Q11" s="2">
        <v>44887.880555555559</v>
      </c>
      <c r="R11">
        <v>554</v>
      </c>
      <c r="S11">
        <v>0.92</v>
      </c>
      <c r="T11">
        <v>0.71875</v>
      </c>
      <c r="U11">
        <v>0.80701754400000003</v>
      </c>
      <c r="V11" s="1">
        <f>COUNTIF(experiment_log[Experiment ID],experiment_log[[#This Row],[Experiment ID]])</f>
        <v>1</v>
      </c>
      <c r="W11" s="1">
        <f>IFERROR(VLOOKUP(experiment_log[[#This Row],[Experiment ID]],reevaluated_log[],10,0),0)</f>
        <v>0</v>
      </c>
      <c r="X11" s="1">
        <f>IFERROR(VLOOKUP(experiment_log[[#This Row],[Experiment ID]],reevaluated_log[],11,0),0)</f>
        <v>0</v>
      </c>
      <c r="Y11" s="1">
        <f>IFERROR(VLOOKUP(experiment_log[[#This Row],[Experiment ID]],reevaluated_log[],12,0),0)</f>
        <v>0</v>
      </c>
    </row>
    <row r="12" spans="1:25" hidden="1" x14ac:dyDescent="0.25">
      <c r="A12" s="1" t="s">
        <v>66</v>
      </c>
      <c r="B12" s="1" t="s">
        <v>22</v>
      </c>
      <c r="C12" s="1" t="s">
        <v>23</v>
      </c>
      <c r="D12">
        <v>21</v>
      </c>
      <c r="E12">
        <v>0.9</v>
      </c>
      <c r="F12">
        <v>11</v>
      </c>
      <c r="G12">
        <v>1</v>
      </c>
      <c r="H12">
        <v>0.61245674699999997</v>
      </c>
      <c r="I12">
        <v>0.75965665199999999</v>
      </c>
      <c r="J12">
        <v>0.96153846200000004</v>
      </c>
      <c r="K12">
        <v>0.74257425700000002</v>
      </c>
      <c r="L12">
        <v>0.83798882699999999</v>
      </c>
      <c r="M12">
        <v>570</v>
      </c>
      <c r="N12" s="6">
        <v>1.5046296296296297E-4</v>
      </c>
      <c r="O12" s="1" t="s">
        <v>24</v>
      </c>
      <c r="P12">
        <v>336055</v>
      </c>
      <c r="Q12" s="2">
        <v>44886.98541666667</v>
      </c>
      <c r="R12">
        <v>445</v>
      </c>
      <c r="S12">
        <v>0.982758621</v>
      </c>
      <c r="T12">
        <v>0.56435643599999996</v>
      </c>
      <c r="U12">
        <v>0.71698113200000002</v>
      </c>
      <c r="V12" s="1">
        <f>COUNTIF(experiment_log[Experiment ID],experiment_log[[#This Row],[Experiment ID]])</f>
        <v>1</v>
      </c>
      <c r="W12" s="1">
        <f>IFERROR(VLOOKUP(experiment_log[[#This Row],[Experiment ID]],reevaluated_log[],10,0),0)</f>
        <v>0</v>
      </c>
      <c r="X12" s="1">
        <f>IFERROR(VLOOKUP(experiment_log[[#This Row],[Experiment ID]],reevaluated_log[],11,0),0)</f>
        <v>0</v>
      </c>
      <c r="Y12" s="1">
        <f>IFERROR(VLOOKUP(experiment_log[[#This Row],[Experiment ID]],reevaluated_log[],12,0),0)</f>
        <v>0</v>
      </c>
    </row>
    <row r="13" spans="1:25" hidden="1" x14ac:dyDescent="0.25">
      <c r="A13" s="1" t="s">
        <v>246</v>
      </c>
      <c r="B13" s="1" t="s">
        <v>22</v>
      </c>
      <c r="C13" s="1" t="s">
        <v>147</v>
      </c>
      <c r="D13">
        <v>22</v>
      </c>
      <c r="E13">
        <v>0.9</v>
      </c>
      <c r="F13">
        <v>11</v>
      </c>
      <c r="G13">
        <v>0.98850574700000005</v>
      </c>
      <c r="H13">
        <v>0.48314606700000001</v>
      </c>
      <c r="I13">
        <v>0.64905660399999998</v>
      </c>
      <c r="J13">
        <v>0.95744680900000001</v>
      </c>
      <c r="K13">
        <v>0.703125</v>
      </c>
      <c r="L13">
        <v>0.81081081099999996</v>
      </c>
      <c r="M13">
        <v>607</v>
      </c>
      <c r="N13" s="6">
        <v>5.2083333333333333E-4</v>
      </c>
      <c r="O13" s="1" t="s">
        <v>148</v>
      </c>
      <c r="P13">
        <v>360154</v>
      </c>
      <c r="Q13" s="2">
        <v>44888.525000000001</v>
      </c>
      <c r="R13">
        <v>472</v>
      </c>
      <c r="S13">
        <v>0.95</v>
      </c>
      <c r="T13">
        <v>0.59375</v>
      </c>
      <c r="U13">
        <v>0.73076923100000002</v>
      </c>
      <c r="V13" s="1">
        <f>COUNTIF(experiment_log[Experiment ID],experiment_log[[#This Row],[Experiment ID]])</f>
        <v>1</v>
      </c>
      <c r="W13" s="1">
        <f>IFERROR(VLOOKUP(experiment_log[[#This Row],[Experiment ID]],reevaluated_log[],10,0),0)</f>
        <v>0</v>
      </c>
      <c r="X13" s="1">
        <f>IFERROR(VLOOKUP(experiment_log[[#This Row],[Experiment ID]],reevaluated_log[],11,0),0)</f>
        <v>0</v>
      </c>
      <c r="Y13" s="1">
        <f>IFERROR(VLOOKUP(experiment_log[[#This Row],[Experiment ID]],reevaluated_log[],12,0),0)</f>
        <v>0</v>
      </c>
    </row>
    <row r="14" spans="1:25" hidden="1" x14ac:dyDescent="0.25">
      <c r="A14" s="1" t="s">
        <v>196</v>
      </c>
      <c r="B14" s="1" t="s">
        <v>22</v>
      </c>
      <c r="C14" s="1" t="s">
        <v>147</v>
      </c>
      <c r="D14">
        <v>22</v>
      </c>
      <c r="E14">
        <v>0.85</v>
      </c>
      <c r="F14">
        <v>11</v>
      </c>
      <c r="G14">
        <v>0.98924731200000005</v>
      </c>
      <c r="H14">
        <v>0.51685393300000004</v>
      </c>
      <c r="I14">
        <v>0.67896679000000004</v>
      </c>
      <c r="J14">
        <v>0.92452830200000002</v>
      </c>
      <c r="K14">
        <v>0.765625</v>
      </c>
      <c r="L14">
        <v>0.83760683800000002</v>
      </c>
      <c r="M14">
        <v>647</v>
      </c>
      <c r="N14" s="6">
        <v>1.9675925925925926E-4</v>
      </c>
      <c r="O14" s="1" t="s">
        <v>148</v>
      </c>
      <c r="P14">
        <v>360154</v>
      </c>
      <c r="Q14" s="2">
        <v>44887.881944444445</v>
      </c>
      <c r="R14">
        <v>498</v>
      </c>
      <c r="S14">
        <v>0.93181818199999999</v>
      </c>
      <c r="T14">
        <v>0.640625</v>
      </c>
      <c r="U14">
        <v>0.75925925900000002</v>
      </c>
      <c r="V14" s="1">
        <f>COUNTIF(experiment_log[Experiment ID],experiment_log[[#This Row],[Experiment ID]])</f>
        <v>1</v>
      </c>
      <c r="W14" s="1">
        <f>IFERROR(VLOOKUP(experiment_log[[#This Row],[Experiment ID]],reevaluated_log[],10,0),0)</f>
        <v>0</v>
      </c>
      <c r="X14" s="1">
        <f>IFERROR(VLOOKUP(experiment_log[[#This Row],[Experiment ID]],reevaluated_log[],11,0),0)</f>
        <v>0</v>
      </c>
      <c r="Y14" s="1">
        <f>IFERROR(VLOOKUP(experiment_log[[#This Row],[Experiment ID]],reevaluated_log[],12,0),0)</f>
        <v>0</v>
      </c>
    </row>
    <row r="15" spans="1:25" x14ac:dyDescent="0.25">
      <c r="A15" s="1" t="s">
        <v>641</v>
      </c>
      <c r="B15" s="1" t="s">
        <v>147</v>
      </c>
      <c r="C15" s="1" t="s">
        <v>292</v>
      </c>
      <c r="D15">
        <v>26</v>
      </c>
      <c r="E15">
        <v>0.9</v>
      </c>
      <c r="F15">
        <v>10</v>
      </c>
      <c r="G15">
        <v>0.96825396799999996</v>
      </c>
      <c r="H15">
        <v>0.56744185999999996</v>
      </c>
      <c r="I15">
        <v>0.71554252200000001</v>
      </c>
      <c r="J15">
        <v>0.93548387099999997</v>
      </c>
      <c r="K15">
        <v>0.82857142900000003</v>
      </c>
      <c r="L15">
        <v>0.87878787899999999</v>
      </c>
      <c r="M15">
        <v>2712</v>
      </c>
      <c r="N15" s="6">
        <v>5.5324074074074078E-3</v>
      </c>
      <c r="O15" s="1" t="s">
        <v>350</v>
      </c>
      <c r="P15">
        <v>6316297</v>
      </c>
      <c r="Q15" s="2">
        <v>44894.500694444447</v>
      </c>
      <c r="R15">
        <v>1390</v>
      </c>
      <c r="S15">
        <v>0.94594594600000004</v>
      </c>
      <c r="T15">
        <v>0.5</v>
      </c>
      <c r="U15">
        <v>0.65420560699999997</v>
      </c>
      <c r="V15" s="1">
        <f>COUNTIF(experiment_log[Experiment ID],experiment_log[[#This Row],[Experiment ID]])</f>
        <v>1</v>
      </c>
      <c r="W15" s="1">
        <f>IFERROR(VLOOKUP(experiment_log[[#This Row],[Experiment ID]],reevaluated_log[],10,0),0)</f>
        <v>0.94594594594594594</v>
      </c>
      <c r="X15" s="1">
        <f>IFERROR(VLOOKUP(experiment_log[[#This Row],[Experiment ID]],reevaluated_log[],11,0),0)</f>
        <v>0.5</v>
      </c>
      <c r="Y15" s="1">
        <f>IFERROR(VLOOKUP(experiment_log[[#This Row],[Experiment ID]],reevaluated_log[],12,0),0)</f>
        <v>0.65420560747663548</v>
      </c>
    </row>
    <row r="16" spans="1:25" hidden="1" x14ac:dyDescent="0.25">
      <c r="A16" s="1" t="s">
        <v>155</v>
      </c>
      <c r="B16" s="1" t="s">
        <v>22</v>
      </c>
      <c r="C16" s="1" t="s">
        <v>147</v>
      </c>
      <c r="D16">
        <v>9</v>
      </c>
      <c r="E16">
        <v>0.7</v>
      </c>
      <c r="F16">
        <v>11</v>
      </c>
      <c r="G16">
        <v>0.93333333299999999</v>
      </c>
      <c r="H16">
        <v>0.62921348300000002</v>
      </c>
      <c r="I16">
        <v>0.75167785200000004</v>
      </c>
      <c r="J16">
        <v>0.81944444400000005</v>
      </c>
      <c r="K16">
        <v>0.921875</v>
      </c>
      <c r="L16">
        <v>0.86764705900000005</v>
      </c>
      <c r="M16">
        <v>819</v>
      </c>
      <c r="N16" s="6">
        <v>1.1574074074074075E-4</v>
      </c>
      <c r="O16" s="1" t="s">
        <v>148</v>
      </c>
      <c r="P16">
        <v>360154</v>
      </c>
      <c r="Q16" s="2">
        <v>44887.879861111112</v>
      </c>
      <c r="R16">
        <v>589</v>
      </c>
      <c r="S16">
        <v>0.87037036999999995</v>
      </c>
      <c r="T16">
        <v>0.734375</v>
      </c>
      <c r="U16">
        <v>0.79661016900000003</v>
      </c>
      <c r="V16" s="1">
        <f>COUNTIF(experiment_log[Experiment ID],experiment_log[[#This Row],[Experiment ID]])</f>
        <v>1</v>
      </c>
      <c r="W16" s="1">
        <f>IFERROR(VLOOKUP(experiment_log[[#This Row],[Experiment ID]],reevaluated_log[],10,0),0)</f>
        <v>0</v>
      </c>
      <c r="X16" s="1">
        <f>IFERROR(VLOOKUP(experiment_log[[#This Row],[Experiment ID]],reevaluated_log[],11,0),0)</f>
        <v>0</v>
      </c>
      <c r="Y16" s="1">
        <f>IFERROR(VLOOKUP(experiment_log[[#This Row],[Experiment ID]],reevaluated_log[],12,0),0)</f>
        <v>0</v>
      </c>
    </row>
    <row r="17" spans="1:25" hidden="1" x14ac:dyDescent="0.25">
      <c r="A17" s="1" t="s">
        <v>300</v>
      </c>
      <c r="B17" s="1" t="s">
        <v>22</v>
      </c>
      <c r="C17" s="1" t="s">
        <v>292</v>
      </c>
      <c r="D17">
        <v>27</v>
      </c>
      <c r="E17">
        <v>0.85</v>
      </c>
      <c r="F17">
        <v>10</v>
      </c>
      <c r="G17">
        <v>0.93965517200000004</v>
      </c>
      <c r="H17">
        <v>0.59562841499999997</v>
      </c>
      <c r="I17">
        <v>0.72909698999999994</v>
      </c>
      <c r="J17">
        <v>0.88888888899999996</v>
      </c>
      <c r="K17">
        <v>0.92753623200000002</v>
      </c>
      <c r="L17">
        <v>0.90780141800000003</v>
      </c>
      <c r="M17">
        <v>7181</v>
      </c>
      <c r="N17" s="6">
        <v>1.1759259259259259E-2</v>
      </c>
      <c r="O17" s="1" t="s">
        <v>294</v>
      </c>
      <c r="P17">
        <v>-12144415</v>
      </c>
      <c r="Q17" s="2">
        <v>44890.504861111112</v>
      </c>
      <c r="R17">
        <v>2772</v>
      </c>
      <c r="S17">
        <v>0.93877551000000004</v>
      </c>
      <c r="T17">
        <v>0.66666666699999999</v>
      </c>
      <c r="U17">
        <v>0.77966101700000001</v>
      </c>
      <c r="V17" s="1">
        <f>COUNTIF(experiment_log[Experiment ID],experiment_log[[#This Row],[Experiment ID]])</f>
        <v>1</v>
      </c>
      <c r="W17" s="1">
        <f>IFERROR(VLOOKUP(experiment_log[[#This Row],[Experiment ID]],reevaluated_log[],10,0),0)</f>
        <v>0.9850746268656716</v>
      </c>
      <c r="X17" s="1">
        <f>IFERROR(VLOOKUP(experiment_log[[#This Row],[Experiment ID]],reevaluated_log[],11,0),0)</f>
        <v>0.64077669902912626</v>
      </c>
      <c r="Y17" s="1">
        <f>IFERROR(VLOOKUP(experiment_log[[#This Row],[Experiment ID]],reevaluated_log[],12,0),0)</f>
        <v>0.77647058823529425</v>
      </c>
    </row>
    <row r="18" spans="1:25" hidden="1" x14ac:dyDescent="0.25">
      <c r="A18" s="1" t="s">
        <v>266</v>
      </c>
      <c r="B18" s="1" t="s">
        <v>22</v>
      </c>
      <c r="C18" s="1" t="s">
        <v>23</v>
      </c>
      <c r="D18">
        <v>11</v>
      </c>
      <c r="E18">
        <v>0.875</v>
      </c>
      <c r="F18">
        <v>11</v>
      </c>
      <c r="G18">
        <v>0.988826816</v>
      </c>
      <c r="H18">
        <v>0.61245674699999997</v>
      </c>
      <c r="I18">
        <v>0.756410256</v>
      </c>
      <c r="J18">
        <v>0.94871794899999995</v>
      </c>
      <c r="K18">
        <v>0.73267326700000002</v>
      </c>
      <c r="L18">
        <v>0.82681564200000002</v>
      </c>
      <c r="M18">
        <v>651</v>
      </c>
      <c r="N18" s="6">
        <v>1.5046296296296297E-4</v>
      </c>
      <c r="O18" s="1" t="s">
        <v>24</v>
      </c>
      <c r="P18">
        <v>336055</v>
      </c>
      <c r="Q18" s="2">
        <v>44888.536805555559</v>
      </c>
      <c r="R18">
        <v>493</v>
      </c>
      <c r="S18">
        <v>0.98245614000000003</v>
      </c>
      <c r="T18">
        <v>0.55445544599999996</v>
      </c>
      <c r="U18">
        <v>0.70886075900000001</v>
      </c>
      <c r="V18" s="1">
        <f>COUNTIF(experiment_log[Experiment ID],experiment_log[[#This Row],[Experiment ID]])</f>
        <v>1</v>
      </c>
      <c r="W18" s="1">
        <f>IFERROR(VLOOKUP(experiment_log[[#This Row],[Experiment ID]],reevaluated_log[],10,0),0)</f>
        <v>0</v>
      </c>
      <c r="X18" s="1">
        <f>IFERROR(VLOOKUP(experiment_log[[#This Row],[Experiment ID]],reevaluated_log[],11,0),0)</f>
        <v>0</v>
      </c>
      <c r="Y18" s="1">
        <f>IFERROR(VLOOKUP(experiment_log[[#This Row],[Experiment ID]],reevaluated_log[],12,0),0)</f>
        <v>0</v>
      </c>
    </row>
    <row r="19" spans="1:25" hidden="1" x14ac:dyDescent="0.25">
      <c r="A19" s="1" t="s">
        <v>226</v>
      </c>
      <c r="B19" s="1" t="s">
        <v>22</v>
      </c>
      <c r="C19" s="1" t="s">
        <v>147</v>
      </c>
      <c r="D19">
        <v>10</v>
      </c>
      <c r="E19">
        <v>0.8</v>
      </c>
      <c r="F19">
        <v>11</v>
      </c>
      <c r="G19">
        <v>0.95192307700000001</v>
      </c>
      <c r="H19">
        <v>0.55617977500000004</v>
      </c>
      <c r="I19">
        <v>0.70212766000000004</v>
      </c>
      <c r="J19">
        <v>0.9</v>
      </c>
      <c r="K19">
        <v>0.84375</v>
      </c>
      <c r="L19">
        <v>0.87096774200000004</v>
      </c>
      <c r="M19">
        <v>711</v>
      </c>
      <c r="N19" s="6">
        <v>4.1666666666666669E-4</v>
      </c>
      <c r="O19" s="1" t="s">
        <v>148</v>
      </c>
      <c r="P19">
        <v>360154</v>
      </c>
      <c r="Q19" s="2">
        <v>44888.51458333333</v>
      </c>
      <c r="R19">
        <v>539</v>
      </c>
      <c r="S19">
        <v>0.9375</v>
      </c>
      <c r="T19">
        <v>0.703125</v>
      </c>
      <c r="U19">
        <v>0.803571429</v>
      </c>
      <c r="V19" s="1">
        <f>COUNTIF(experiment_log[Experiment ID],experiment_log[[#This Row],[Experiment ID]])</f>
        <v>1</v>
      </c>
      <c r="W19" s="1">
        <f>IFERROR(VLOOKUP(experiment_log[[#This Row],[Experiment ID]],reevaluated_log[],10,0),0)</f>
        <v>0</v>
      </c>
      <c r="X19" s="1">
        <f>IFERROR(VLOOKUP(experiment_log[[#This Row],[Experiment ID]],reevaluated_log[],11,0),0)</f>
        <v>0</v>
      </c>
      <c r="Y19" s="1">
        <f>IFERROR(VLOOKUP(experiment_log[[#This Row],[Experiment ID]],reevaluated_log[],12,0),0)</f>
        <v>0</v>
      </c>
    </row>
    <row r="20" spans="1:25" x14ac:dyDescent="0.25">
      <c r="A20" s="1" t="s">
        <v>637</v>
      </c>
      <c r="B20" s="1" t="s">
        <v>147</v>
      </c>
      <c r="C20" s="1" t="s">
        <v>292</v>
      </c>
      <c r="D20">
        <v>24</v>
      </c>
      <c r="E20">
        <v>0.9</v>
      </c>
      <c r="F20">
        <v>10</v>
      </c>
      <c r="G20">
        <v>0.98360655699999999</v>
      </c>
      <c r="H20">
        <v>0.55813953500000002</v>
      </c>
      <c r="I20">
        <v>0.71216617199999999</v>
      </c>
      <c r="J20">
        <v>0.91525423699999997</v>
      </c>
      <c r="K20">
        <v>0.77142857099999995</v>
      </c>
      <c r="L20">
        <v>0.83720930199999999</v>
      </c>
      <c r="M20">
        <v>2791</v>
      </c>
      <c r="N20" s="6">
        <v>5.138888888888889E-3</v>
      </c>
      <c r="O20" s="1" t="s">
        <v>350</v>
      </c>
      <c r="P20">
        <v>6316297</v>
      </c>
      <c r="Q20" s="2">
        <v>44894.479861111111</v>
      </c>
      <c r="R20">
        <v>1411</v>
      </c>
      <c r="S20">
        <v>0.91428571400000003</v>
      </c>
      <c r="T20">
        <v>0.45714285700000001</v>
      </c>
      <c r="U20">
        <v>0.60952381</v>
      </c>
      <c r="V20" s="1">
        <f>COUNTIF(experiment_log[Experiment ID],experiment_log[[#This Row],[Experiment ID]])</f>
        <v>1</v>
      </c>
      <c r="W20" s="1">
        <f>IFERROR(VLOOKUP(experiment_log[[#This Row],[Experiment ID]],reevaluated_log[],10,0),0)</f>
        <v>0.91428571428571426</v>
      </c>
      <c r="X20" s="1">
        <f>IFERROR(VLOOKUP(experiment_log[[#This Row],[Experiment ID]],reevaluated_log[],11,0),0)</f>
        <v>0.45714285714285713</v>
      </c>
      <c r="Y20" s="1">
        <f>IFERROR(VLOOKUP(experiment_log[[#This Row],[Experiment ID]],reevaluated_log[],12,0),0)</f>
        <v>0.60952380952380947</v>
      </c>
    </row>
    <row r="21" spans="1:25" hidden="1" x14ac:dyDescent="0.25">
      <c r="A21" s="1" t="s">
        <v>345</v>
      </c>
      <c r="B21" s="1" t="s">
        <v>22</v>
      </c>
      <c r="C21" s="1" t="s">
        <v>292</v>
      </c>
      <c r="D21">
        <v>23</v>
      </c>
      <c r="E21">
        <v>0.875</v>
      </c>
      <c r="F21">
        <v>10</v>
      </c>
      <c r="G21">
        <v>0.98058252400000001</v>
      </c>
      <c r="H21">
        <v>0.55191256799999999</v>
      </c>
      <c r="I21">
        <v>0.70629370599999997</v>
      </c>
      <c r="J21">
        <v>0.98305084700000001</v>
      </c>
      <c r="K21">
        <v>0.84057970999999998</v>
      </c>
      <c r="L21">
        <v>0.90625</v>
      </c>
      <c r="M21">
        <v>3581</v>
      </c>
      <c r="N21" s="6">
        <v>9.9074074074074082E-3</v>
      </c>
      <c r="O21" s="1" t="s">
        <v>294</v>
      </c>
      <c r="P21">
        <v>-12144415</v>
      </c>
      <c r="Q21" s="2">
        <v>44890.456944444442</v>
      </c>
      <c r="R21">
        <v>2104</v>
      </c>
      <c r="S21">
        <v>0.97674418600000001</v>
      </c>
      <c r="T21">
        <v>0.60869565199999998</v>
      </c>
      <c r="U21">
        <v>0.75</v>
      </c>
      <c r="V21" s="1">
        <f>COUNTIF(experiment_log[Experiment ID],experiment_log[[#This Row],[Experiment ID]])</f>
        <v>1</v>
      </c>
      <c r="W21" s="1">
        <f>IFERROR(VLOOKUP(experiment_log[[#This Row],[Experiment ID]],reevaluated_log[],10,0),0)</f>
        <v>1</v>
      </c>
      <c r="X21" s="1">
        <f>IFERROR(VLOOKUP(experiment_log[[#This Row],[Experiment ID]],reevaluated_log[],11,0),0)</f>
        <v>0.60194174757281549</v>
      </c>
      <c r="Y21" s="1">
        <f>IFERROR(VLOOKUP(experiment_log[[#This Row],[Experiment ID]],reevaluated_log[],12,0),0)</f>
        <v>0.75151515151515147</v>
      </c>
    </row>
    <row r="22" spans="1:25" hidden="1" x14ac:dyDescent="0.25">
      <c r="A22" s="1" t="s">
        <v>339</v>
      </c>
      <c r="B22" s="1" t="s">
        <v>22</v>
      </c>
      <c r="C22" s="1" t="s">
        <v>292</v>
      </c>
      <c r="D22">
        <v>21</v>
      </c>
      <c r="E22">
        <v>0.875</v>
      </c>
      <c r="F22">
        <v>10</v>
      </c>
      <c r="G22">
        <v>0.98130841099999999</v>
      </c>
      <c r="H22">
        <v>0.57377049199999997</v>
      </c>
      <c r="I22">
        <v>0.72413793100000001</v>
      </c>
      <c r="J22">
        <v>0.98333333300000003</v>
      </c>
      <c r="K22">
        <v>0.84285714300000003</v>
      </c>
      <c r="L22">
        <v>0.907692308</v>
      </c>
      <c r="M22">
        <v>4937</v>
      </c>
      <c r="N22" s="6">
        <v>1.0335648148148148E-2</v>
      </c>
      <c r="O22" s="1" t="s">
        <v>480</v>
      </c>
      <c r="P22">
        <v>-12144357</v>
      </c>
      <c r="Q22" s="2">
        <v>44893.515277777777</v>
      </c>
      <c r="R22">
        <v>2446</v>
      </c>
      <c r="S22">
        <v>1</v>
      </c>
      <c r="T22">
        <v>0.61428571399999998</v>
      </c>
      <c r="U22">
        <v>0.76106194699999996</v>
      </c>
      <c r="V22" s="1">
        <f>COUNTIF(experiment_log[Experiment ID],experiment_log[[#This Row],[Experiment ID]])</f>
        <v>1</v>
      </c>
      <c r="W22" s="1">
        <f>IFERROR(VLOOKUP(experiment_log[[#This Row],[Experiment ID]],reevaluated_log[],10,0),0)</f>
        <v>1</v>
      </c>
      <c r="X22" s="1">
        <f>IFERROR(VLOOKUP(experiment_log[[#This Row],[Experiment ID]],reevaluated_log[],11,0),0)</f>
        <v>0.62135922330097082</v>
      </c>
      <c r="Y22" s="1">
        <f>IFERROR(VLOOKUP(experiment_log[[#This Row],[Experiment ID]],reevaluated_log[],12,0),0)</f>
        <v>0.76646706586826341</v>
      </c>
    </row>
    <row r="23" spans="1:25" x14ac:dyDescent="0.25">
      <c r="A23" s="1" t="s">
        <v>627</v>
      </c>
      <c r="B23" s="1" t="s">
        <v>147</v>
      </c>
      <c r="C23" s="1" t="s">
        <v>292</v>
      </c>
      <c r="D23">
        <v>13</v>
      </c>
      <c r="E23">
        <v>0.9</v>
      </c>
      <c r="F23">
        <v>10</v>
      </c>
      <c r="G23">
        <v>0.98319327700000003</v>
      </c>
      <c r="H23">
        <v>0.54418604699999995</v>
      </c>
      <c r="I23">
        <v>0.70059880200000002</v>
      </c>
      <c r="J23">
        <v>0.89655172400000005</v>
      </c>
      <c r="K23">
        <v>0.74285714300000005</v>
      </c>
      <c r="L23">
        <v>0.8125</v>
      </c>
      <c r="M23">
        <v>3220</v>
      </c>
      <c r="N23" s="6">
        <v>3.4375E-3</v>
      </c>
      <c r="O23" s="1" t="s">
        <v>350</v>
      </c>
      <c r="P23">
        <v>6316297</v>
      </c>
      <c r="Q23" s="2">
        <v>44893.924305555556</v>
      </c>
      <c r="R23">
        <v>1464</v>
      </c>
      <c r="S23">
        <v>0.91176470600000004</v>
      </c>
      <c r="T23">
        <v>0.44285714300000001</v>
      </c>
      <c r="U23">
        <v>0.59615384599999999</v>
      </c>
      <c r="V23" s="1">
        <f>COUNTIF(experiment_log[Experiment ID],experiment_log[[#This Row],[Experiment ID]])</f>
        <v>1</v>
      </c>
      <c r="W23" s="1">
        <f>IFERROR(VLOOKUP(experiment_log[[#This Row],[Experiment ID]],reevaluated_log[],10,0),0)</f>
        <v>0.91176470588235292</v>
      </c>
      <c r="X23" s="1">
        <f>IFERROR(VLOOKUP(experiment_log[[#This Row],[Experiment ID]],reevaluated_log[],11,0),0)</f>
        <v>0.44285714285714284</v>
      </c>
      <c r="Y23" s="1">
        <f>IFERROR(VLOOKUP(experiment_log[[#This Row],[Experiment ID]],reevaluated_log[],12,0),0)</f>
        <v>0.59615384615384603</v>
      </c>
    </row>
    <row r="24" spans="1:25" hidden="1" x14ac:dyDescent="0.25">
      <c r="A24" s="1" t="s">
        <v>126</v>
      </c>
      <c r="B24" s="1" t="s">
        <v>22</v>
      </c>
      <c r="C24" s="1" t="s">
        <v>82</v>
      </c>
      <c r="D24">
        <v>23</v>
      </c>
      <c r="E24">
        <v>0.9</v>
      </c>
      <c r="F24">
        <v>15</v>
      </c>
      <c r="G24">
        <v>1</v>
      </c>
      <c r="H24">
        <v>0.148514851</v>
      </c>
      <c r="I24">
        <v>0.25862068999999999</v>
      </c>
      <c r="J24">
        <v>0.9</v>
      </c>
      <c r="K24">
        <v>0.14754098399999999</v>
      </c>
      <c r="L24">
        <v>0.25352112700000001</v>
      </c>
      <c r="M24">
        <v>1449</v>
      </c>
      <c r="N24" s="6">
        <v>1.3194444444444445E-3</v>
      </c>
      <c r="O24" s="1" t="s">
        <v>122</v>
      </c>
      <c r="P24">
        <v>26299</v>
      </c>
      <c r="Q24" s="2">
        <v>44887.706250000003</v>
      </c>
      <c r="R24">
        <v>1018</v>
      </c>
      <c r="S24">
        <v>1</v>
      </c>
      <c r="T24">
        <v>0.114754098</v>
      </c>
      <c r="U24">
        <v>0.20588235299999999</v>
      </c>
      <c r="V24" s="1">
        <f>COUNTIF(experiment_log[Experiment ID],experiment_log[[#This Row],[Experiment ID]])</f>
        <v>1</v>
      </c>
      <c r="W24" s="1">
        <f>IFERROR(VLOOKUP(experiment_log[[#This Row],[Experiment ID]],reevaluated_log[],10,0),0)</f>
        <v>0</v>
      </c>
      <c r="X24" s="1">
        <f>IFERROR(VLOOKUP(experiment_log[[#This Row],[Experiment ID]],reevaluated_log[],11,0),0)</f>
        <v>0</v>
      </c>
      <c r="Y24" s="1">
        <f>IFERROR(VLOOKUP(experiment_log[[#This Row],[Experiment ID]],reevaluated_log[],12,0),0)</f>
        <v>0</v>
      </c>
    </row>
    <row r="25" spans="1:25" hidden="1" x14ac:dyDescent="0.25">
      <c r="A25" s="1" t="s">
        <v>184</v>
      </c>
      <c r="B25" s="1" t="s">
        <v>22</v>
      </c>
      <c r="C25" s="1" t="s">
        <v>147</v>
      </c>
      <c r="D25">
        <v>18</v>
      </c>
      <c r="E25">
        <v>0.9</v>
      </c>
      <c r="F25">
        <v>11</v>
      </c>
      <c r="G25">
        <v>1</v>
      </c>
      <c r="H25">
        <v>0.55056179800000005</v>
      </c>
      <c r="I25">
        <v>0.71014492799999995</v>
      </c>
      <c r="J25">
        <v>0.98039215700000004</v>
      </c>
      <c r="K25">
        <v>0.78125</v>
      </c>
      <c r="L25">
        <v>0.869565217</v>
      </c>
      <c r="M25">
        <v>682</v>
      </c>
      <c r="N25" s="6">
        <v>1.273148148148148E-4</v>
      </c>
      <c r="O25" s="1" t="s">
        <v>148</v>
      </c>
      <c r="P25">
        <v>360154</v>
      </c>
      <c r="Q25" s="2">
        <v>44887.881249999999</v>
      </c>
      <c r="R25">
        <v>520</v>
      </c>
      <c r="S25">
        <v>0.97619047599999997</v>
      </c>
      <c r="T25">
        <v>0.640625</v>
      </c>
      <c r="U25">
        <v>0.77358490599999996</v>
      </c>
      <c r="V25" s="1">
        <f>COUNTIF(experiment_log[Experiment ID],experiment_log[[#This Row],[Experiment ID]])</f>
        <v>1</v>
      </c>
      <c r="W25" s="1">
        <f>IFERROR(VLOOKUP(experiment_log[[#This Row],[Experiment ID]],reevaluated_log[],10,0),0)</f>
        <v>0</v>
      </c>
      <c r="X25" s="1">
        <f>IFERROR(VLOOKUP(experiment_log[[#This Row],[Experiment ID]],reevaluated_log[],11,0),0)</f>
        <v>0</v>
      </c>
      <c r="Y25" s="1">
        <f>IFERROR(VLOOKUP(experiment_log[[#This Row],[Experiment ID]],reevaluated_log[],12,0),0)</f>
        <v>0</v>
      </c>
    </row>
    <row r="26" spans="1:25" hidden="1" x14ac:dyDescent="0.25">
      <c r="A26" s="1" t="s">
        <v>153</v>
      </c>
      <c r="B26" s="1" t="s">
        <v>22</v>
      </c>
      <c r="C26" s="1" t="s">
        <v>147</v>
      </c>
      <c r="D26">
        <v>7</v>
      </c>
      <c r="E26">
        <v>0.85</v>
      </c>
      <c r="F26">
        <v>11</v>
      </c>
      <c r="G26">
        <v>1</v>
      </c>
      <c r="H26">
        <v>0.48314606700000001</v>
      </c>
      <c r="I26">
        <v>0.65151515199999999</v>
      </c>
      <c r="J26">
        <v>0.95744680900000001</v>
      </c>
      <c r="K26">
        <v>0.703125</v>
      </c>
      <c r="L26">
        <v>0.81081081099999996</v>
      </c>
      <c r="M26">
        <v>587</v>
      </c>
      <c r="N26" s="6">
        <v>3.8194444444444446E-4</v>
      </c>
      <c r="O26" s="1" t="s">
        <v>148</v>
      </c>
      <c r="P26">
        <v>360154</v>
      </c>
      <c r="Q26" s="2">
        <v>44887.879166666666</v>
      </c>
      <c r="R26">
        <v>456</v>
      </c>
      <c r="S26">
        <v>0.95</v>
      </c>
      <c r="T26">
        <v>0.59375</v>
      </c>
      <c r="U26">
        <v>0.73076923100000002</v>
      </c>
      <c r="V26" s="1">
        <f>COUNTIF(experiment_log[Experiment ID],experiment_log[[#This Row],[Experiment ID]])</f>
        <v>1</v>
      </c>
      <c r="W26" s="1">
        <f>IFERROR(VLOOKUP(experiment_log[[#This Row],[Experiment ID]],reevaluated_log[],10,0),0)</f>
        <v>0</v>
      </c>
      <c r="X26" s="1">
        <f>IFERROR(VLOOKUP(experiment_log[[#This Row],[Experiment ID]],reevaluated_log[],11,0),0)</f>
        <v>0</v>
      </c>
      <c r="Y26" s="1">
        <f>IFERROR(VLOOKUP(experiment_log[[#This Row],[Experiment ID]],reevaluated_log[],12,0),0)</f>
        <v>0</v>
      </c>
    </row>
    <row r="27" spans="1:25" hidden="1" x14ac:dyDescent="0.25">
      <c r="A27" s="1" t="s">
        <v>452</v>
      </c>
      <c r="B27" s="1" t="s">
        <v>22</v>
      </c>
      <c r="C27" s="1" t="s">
        <v>292</v>
      </c>
      <c r="D27">
        <v>28</v>
      </c>
      <c r="E27">
        <v>0.7</v>
      </c>
      <c r="F27">
        <v>10</v>
      </c>
      <c r="G27">
        <v>0.96296296299999995</v>
      </c>
      <c r="H27">
        <v>0.568306011</v>
      </c>
      <c r="I27">
        <v>0.71477663199999997</v>
      </c>
      <c r="J27">
        <v>0.88888888899999996</v>
      </c>
      <c r="K27">
        <v>0.92753623200000002</v>
      </c>
      <c r="L27">
        <v>0.90780141800000003</v>
      </c>
      <c r="M27">
        <v>9660</v>
      </c>
      <c r="N27" s="6">
        <v>8.5416666666666662E-3</v>
      </c>
      <c r="O27" s="1" t="s">
        <v>294</v>
      </c>
      <c r="P27">
        <v>-12144415</v>
      </c>
      <c r="Q27" s="2">
        <v>44891.568749999999</v>
      </c>
      <c r="R27">
        <v>2990</v>
      </c>
      <c r="S27">
        <v>0.97777777799999999</v>
      </c>
      <c r="T27">
        <v>0.637681159</v>
      </c>
      <c r="U27">
        <v>0.77192982499999996</v>
      </c>
      <c r="V27" s="1">
        <f>COUNTIF(experiment_log[Experiment ID],experiment_log[[#This Row],[Experiment ID]])</f>
        <v>1</v>
      </c>
      <c r="W27" s="1">
        <f>IFERROR(VLOOKUP(experiment_log[[#This Row],[Experiment ID]],reevaluated_log[],10,0),0)</f>
        <v>1</v>
      </c>
      <c r="X27" s="1">
        <f>IFERROR(VLOOKUP(experiment_log[[#This Row],[Experiment ID]],reevaluated_log[],11,0),0)</f>
        <v>0.61165048543689315</v>
      </c>
      <c r="Y27" s="1">
        <f>IFERROR(VLOOKUP(experiment_log[[#This Row],[Experiment ID]],reevaluated_log[],12,0),0)</f>
        <v>0.75903614457831325</v>
      </c>
    </row>
    <row r="28" spans="1:25" hidden="1" x14ac:dyDescent="0.25">
      <c r="A28" s="1" t="s">
        <v>70</v>
      </c>
      <c r="B28" s="1" t="s">
        <v>22</v>
      </c>
      <c r="C28" s="1" t="s">
        <v>23</v>
      </c>
      <c r="D28">
        <v>23</v>
      </c>
      <c r="E28">
        <v>0.85</v>
      </c>
      <c r="F28">
        <v>11</v>
      </c>
      <c r="G28">
        <v>0.994413408</v>
      </c>
      <c r="H28">
        <v>0.61591695499999999</v>
      </c>
      <c r="I28">
        <v>0.76068376100000001</v>
      </c>
      <c r="J28">
        <v>0.96250000000000002</v>
      </c>
      <c r="K28">
        <v>0.76237623799999998</v>
      </c>
      <c r="L28">
        <v>0.85082872899999995</v>
      </c>
      <c r="M28">
        <v>597</v>
      </c>
      <c r="N28" s="6">
        <v>1.6203703703703703E-4</v>
      </c>
      <c r="O28" s="1" t="s">
        <v>24</v>
      </c>
      <c r="P28">
        <v>336055</v>
      </c>
      <c r="Q28" s="2">
        <v>44886.98541666667</v>
      </c>
      <c r="R28">
        <v>460</v>
      </c>
      <c r="S28">
        <v>0.98305084700000001</v>
      </c>
      <c r="T28">
        <v>0.57425742599999996</v>
      </c>
      <c r="U28">
        <v>0.72499999999999998</v>
      </c>
      <c r="V28" s="1">
        <f>COUNTIF(experiment_log[Experiment ID],experiment_log[[#This Row],[Experiment ID]])</f>
        <v>1</v>
      </c>
      <c r="W28" s="1">
        <f>IFERROR(VLOOKUP(experiment_log[[#This Row],[Experiment ID]],reevaluated_log[],10,0),0)</f>
        <v>0</v>
      </c>
      <c r="X28" s="1">
        <f>IFERROR(VLOOKUP(experiment_log[[#This Row],[Experiment ID]],reevaluated_log[],11,0),0)</f>
        <v>0</v>
      </c>
      <c r="Y28" s="1">
        <f>IFERROR(VLOOKUP(experiment_log[[#This Row],[Experiment ID]],reevaluated_log[],12,0),0)</f>
        <v>0</v>
      </c>
    </row>
    <row r="29" spans="1:25" hidden="1" x14ac:dyDescent="0.25">
      <c r="A29" s="1" t="s">
        <v>308</v>
      </c>
      <c r="B29" s="1" t="s">
        <v>22</v>
      </c>
      <c r="C29" s="1" t="s">
        <v>292</v>
      </c>
      <c r="D29">
        <v>2</v>
      </c>
      <c r="E29">
        <v>0.7</v>
      </c>
      <c r="F29">
        <v>10</v>
      </c>
      <c r="G29">
        <v>0.93636363600000005</v>
      </c>
      <c r="H29">
        <v>0.56284153000000003</v>
      </c>
      <c r="I29">
        <v>0.70307167199999998</v>
      </c>
      <c r="J29">
        <v>0.95238095199999995</v>
      </c>
      <c r="K29">
        <v>0.869565217</v>
      </c>
      <c r="L29">
        <v>0.909090909</v>
      </c>
      <c r="M29">
        <v>3794</v>
      </c>
      <c r="N29" s="6">
        <v>3.5879629629629629E-3</v>
      </c>
      <c r="O29" s="1" t="s">
        <v>294</v>
      </c>
      <c r="P29">
        <v>-12144415</v>
      </c>
      <c r="Q29" s="2">
        <v>44889.834722222222</v>
      </c>
      <c r="R29">
        <v>2105</v>
      </c>
      <c r="S29">
        <v>0.97872340400000002</v>
      </c>
      <c r="T29">
        <v>0.66666666699999999</v>
      </c>
      <c r="U29">
        <v>0.79310344799999999</v>
      </c>
      <c r="V29" s="1">
        <f>COUNTIF(experiment_log[Experiment ID],experiment_log[[#This Row],[Experiment ID]])</f>
        <v>1</v>
      </c>
      <c r="W29" s="1">
        <f>IFERROR(VLOOKUP(experiment_log[[#This Row],[Experiment ID]],reevaluated_log[],10,0),0)</f>
        <v>0.98360655737704916</v>
      </c>
      <c r="X29" s="1">
        <f>IFERROR(VLOOKUP(experiment_log[[#This Row],[Experiment ID]],reevaluated_log[],11,0),0)</f>
        <v>0.58252427184466016</v>
      </c>
      <c r="Y29" s="1">
        <f>IFERROR(VLOOKUP(experiment_log[[#This Row],[Experiment ID]],reevaluated_log[],12,0),0)</f>
        <v>0.73170731707317072</v>
      </c>
    </row>
    <row r="30" spans="1:25" x14ac:dyDescent="0.25">
      <c r="A30" s="1" t="s">
        <v>358</v>
      </c>
      <c r="B30" s="1" t="s">
        <v>147</v>
      </c>
      <c r="C30" s="1" t="s">
        <v>292</v>
      </c>
      <c r="D30">
        <v>5</v>
      </c>
      <c r="E30">
        <v>0.9</v>
      </c>
      <c r="F30">
        <v>10</v>
      </c>
      <c r="G30">
        <v>0.97196261699999997</v>
      </c>
      <c r="H30">
        <v>0.48372092999999999</v>
      </c>
      <c r="I30">
        <v>0.64596273299999996</v>
      </c>
      <c r="J30">
        <v>0.62626262600000004</v>
      </c>
      <c r="K30">
        <v>0.88571428600000002</v>
      </c>
      <c r="L30">
        <v>0.73372781099999995</v>
      </c>
      <c r="M30">
        <v>5569</v>
      </c>
      <c r="N30" s="6">
        <v>2.7546296296296294E-3</v>
      </c>
      <c r="O30" s="1" t="s">
        <v>350</v>
      </c>
      <c r="P30">
        <v>6316297</v>
      </c>
      <c r="Q30" s="2">
        <v>44893.819444444445</v>
      </c>
      <c r="R30">
        <v>1574</v>
      </c>
      <c r="S30">
        <v>0.9375</v>
      </c>
      <c r="T30">
        <v>0.428571429</v>
      </c>
      <c r="U30">
        <v>0.58823529399999996</v>
      </c>
      <c r="V30" s="1">
        <f>COUNTIF(experiment_log[Experiment ID],experiment_log[[#This Row],[Experiment ID]])</f>
        <v>1</v>
      </c>
      <c r="W30" s="1">
        <f>IFERROR(VLOOKUP(experiment_log[[#This Row],[Experiment ID]],reevaluated_log[],10,0),0)</f>
        <v>0.9375</v>
      </c>
      <c r="X30" s="1">
        <f>IFERROR(VLOOKUP(experiment_log[[#This Row],[Experiment ID]],reevaluated_log[],11,0),0)</f>
        <v>0.42857142857142855</v>
      </c>
      <c r="Y30" s="1">
        <f>IFERROR(VLOOKUP(experiment_log[[#This Row],[Experiment ID]],reevaluated_log[],12,0),0)</f>
        <v>0.58823529411764697</v>
      </c>
    </row>
    <row r="31" spans="1:25" hidden="1" x14ac:dyDescent="0.25">
      <c r="A31" s="1" t="s">
        <v>175</v>
      </c>
      <c r="B31" s="1" t="s">
        <v>22</v>
      </c>
      <c r="C31" s="1" t="s">
        <v>147</v>
      </c>
      <c r="D31">
        <v>17</v>
      </c>
      <c r="E31">
        <v>0.7</v>
      </c>
      <c r="F31">
        <v>11</v>
      </c>
      <c r="G31">
        <v>0.907692308</v>
      </c>
      <c r="H31">
        <v>0.66292134800000002</v>
      </c>
      <c r="I31">
        <v>0.76623376600000004</v>
      </c>
      <c r="J31">
        <v>0.81081081099999996</v>
      </c>
      <c r="K31">
        <v>0.9375</v>
      </c>
      <c r="L31">
        <v>0.869565217</v>
      </c>
      <c r="M31">
        <v>965</v>
      </c>
      <c r="N31" s="6">
        <v>1.3888888888888889E-4</v>
      </c>
      <c r="O31" s="1" t="s">
        <v>148</v>
      </c>
      <c r="P31">
        <v>360154</v>
      </c>
      <c r="Q31" s="2">
        <v>44887.880555555559</v>
      </c>
      <c r="R31">
        <v>640</v>
      </c>
      <c r="S31">
        <v>0.85454545500000001</v>
      </c>
      <c r="T31">
        <v>0.734375</v>
      </c>
      <c r="U31">
        <v>0.78991596600000002</v>
      </c>
      <c r="V31" s="1">
        <f>COUNTIF(experiment_log[Experiment ID],experiment_log[[#This Row],[Experiment ID]])</f>
        <v>1</v>
      </c>
      <c r="W31" s="1">
        <f>IFERROR(VLOOKUP(experiment_log[[#This Row],[Experiment ID]],reevaluated_log[],10,0),0)</f>
        <v>0</v>
      </c>
      <c r="X31" s="1">
        <f>IFERROR(VLOOKUP(experiment_log[[#This Row],[Experiment ID]],reevaluated_log[],11,0),0)</f>
        <v>0</v>
      </c>
      <c r="Y31" s="1">
        <f>IFERROR(VLOOKUP(experiment_log[[#This Row],[Experiment ID]],reevaluated_log[],12,0),0)</f>
        <v>0</v>
      </c>
    </row>
    <row r="32" spans="1:25" hidden="1" x14ac:dyDescent="0.25">
      <c r="A32" s="1" t="s">
        <v>431</v>
      </c>
      <c r="B32" s="1" t="s">
        <v>23</v>
      </c>
      <c r="C32" s="1" t="s">
        <v>292</v>
      </c>
      <c r="D32">
        <v>13</v>
      </c>
      <c r="E32">
        <v>0.85</v>
      </c>
      <c r="F32">
        <v>10</v>
      </c>
      <c r="G32">
        <v>1</v>
      </c>
      <c r="H32">
        <v>0.38974358999999997</v>
      </c>
      <c r="I32">
        <v>0.56088560899999995</v>
      </c>
      <c r="J32">
        <v>0.918918919</v>
      </c>
      <c r="K32">
        <v>0.49275362299999997</v>
      </c>
      <c r="L32">
        <v>0.64150943400000005</v>
      </c>
      <c r="M32">
        <v>1920</v>
      </c>
      <c r="N32" s="6">
        <v>2.8703703703703703E-3</v>
      </c>
      <c r="O32" s="1" t="s">
        <v>351</v>
      </c>
      <c r="P32">
        <v>5622217</v>
      </c>
      <c r="Q32" s="2">
        <v>44890.913888888892</v>
      </c>
      <c r="R32">
        <v>1166</v>
      </c>
      <c r="S32">
        <v>0.869565217</v>
      </c>
      <c r="T32">
        <v>0.28985507199999999</v>
      </c>
      <c r="U32">
        <v>0.43478260899999999</v>
      </c>
      <c r="V32" s="1">
        <f>COUNTIF(experiment_log[Experiment ID],experiment_log[[#This Row],[Experiment ID]])</f>
        <v>1</v>
      </c>
      <c r="W32" s="1">
        <f>IFERROR(VLOOKUP(experiment_log[[#This Row],[Experiment ID]],reevaluated_log[],10,0),0)</f>
        <v>0.82608695652173914</v>
      </c>
      <c r="X32" s="1">
        <f>IFERROR(VLOOKUP(experiment_log[[#This Row],[Experiment ID]],reevaluated_log[],11,0),0)</f>
        <v>0.42222222222222222</v>
      </c>
      <c r="Y32" s="1">
        <f>IFERROR(VLOOKUP(experiment_log[[#This Row],[Experiment ID]],reevaluated_log[],12,0),0)</f>
        <v>0.55882352941176472</v>
      </c>
    </row>
    <row r="33" spans="1:25" hidden="1" x14ac:dyDescent="0.25">
      <c r="A33" s="1" t="s">
        <v>149</v>
      </c>
      <c r="B33" s="1" t="s">
        <v>22</v>
      </c>
      <c r="C33" s="1" t="s">
        <v>147</v>
      </c>
      <c r="D33">
        <v>1</v>
      </c>
      <c r="E33">
        <v>0.8</v>
      </c>
      <c r="F33">
        <v>11</v>
      </c>
      <c r="G33">
        <v>0.91379310300000005</v>
      </c>
      <c r="H33">
        <v>0.59550561800000001</v>
      </c>
      <c r="I33">
        <v>0.72108843499999997</v>
      </c>
      <c r="J33">
        <v>0.82089552200000004</v>
      </c>
      <c r="K33">
        <v>0.859375</v>
      </c>
      <c r="L33">
        <v>0.83969465600000004</v>
      </c>
      <c r="M33">
        <v>795</v>
      </c>
      <c r="N33" s="6">
        <v>8.1018518518518516E-5</v>
      </c>
      <c r="O33" s="1" t="s">
        <v>148</v>
      </c>
      <c r="P33">
        <v>360154</v>
      </c>
      <c r="Q33" s="2">
        <v>44887.878472222219</v>
      </c>
      <c r="R33">
        <v>577</v>
      </c>
      <c r="S33">
        <v>0.88</v>
      </c>
      <c r="T33">
        <v>0.6875</v>
      </c>
      <c r="U33">
        <v>0.77192982499999996</v>
      </c>
      <c r="V33" s="1">
        <f>COUNTIF(experiment_log[Experiment ID],experiment_log[[#This Row],[Experiment ID]])</f>
        <v>1</v>
      </c>
      <c r="W33" s="1">
        <f>IFERROR(VLOOKUP(experiment_log[[#This Row],[Experiment ID]],reevaluated_log[],10,0),0)</f>
        <v>0</v>
      </c>
      <c r="X33" s="1">
        <f>IFERROR(VLOOKUP(experiment_log[[#This Row],[Experiment ID]],reevaluated_log[],11,0),0)</f>
        <v>0</v>
      </c>
      <c r="Y33" s="1">
        <f>IFERROR(VLOOKUP(experiment_log[[#This Row],[Experiment ID]],reevaluated_log[],12,0),0)</f>
        <v>0</v>
      </c>
    </row>
    <row r="34" spans="1:25" hidden="1" x14ac:dyDescent="0.25">
      <c r="A34" s="1" t="s">
        <v>271</v>
      </c>
      <c r="B34" s="1" t="s">
        <v>22</v>
      </c>
      <c r="C34" s="1" t="s">
        <v>23</v>
      </c>
      <c r="D34">
        <v>13</v>
      </c>
      <c r="E34">
        <v>0.8</v>
      </c>
      <c r="F34">
        <v>11</v>
      </c>
      <c r="G34">
        <v>0.98913043499999997</v>
      </c>
      <c r="H34">
        <v>0.62975778500000001</v>
      </c>
      <c r="I34">
        <v>0.76955602499999998</v>
      </c>
      <c r="J34">
        <v>0.95555555599999997</v>
      </c>
      <c r="K34">
        <v>0.85148514900000005</v>
      </c>
      <c r="L34">
        <v>0.90052356</v>
      </c>
      <c r="M34">
        <v>764</v>
      </c>
      <c r="N34" s="6">
        <v>2.0833333333333335E-4</v>
      </c>
      <c r="O34" s="1" t="s">
        <v>24</v>
      </c>
      <c r="P34">
        <v>336055</v>
      </c>
      <c r="Q34" s="2">
        <v>44888.537499999999</v>
      </c>
      <c r="R34">
        <v>546</v>
      </c>
      <c r="S34">
        <v>0.984375</v>
      </c>
      <c r="T34">
        <v>0.62376237599999995</v>
      </c>
      <c r="U34">
        <v>0.76363636400000001</v>
      </c>
      <c r="V34" s="1">
        <f>COUNTIF(experiment_log[Experiment ID],experiment_log[[#This Row],[Experiment ID]])</f>
        <v>1</v>
      </c>
      <c r="W34" s="1">
        <f>IFERROR(VLOOKUP(experiment_log[[#This Row],[Experiment ID]],reevaluated_log[],10,0),0)</f>
        <v>0</v>
      </c>
      <c r="X34" s="1">
        <f>IFERROR(VLOOKUP(experiment_log[[#This Row],[Experiment ID]],reevaluated_log[],11,0),0)</f>
        <v>0</v>
      </c>
      <c r="Y34" s="1">
        <f>IFERROR(VLOOKUP(experiment_log[[#This Row],[Experiment ID]],reevaluated_log[],12,0),0)</f>
        <v>0</v>
      </c>
    </row>
    <row r="35" spans="1:25" hidden="1" x14ac:dyDescent="0.25">
      <c r="A35" s="1" t="s">
        <v>97</v>
      </c>
      <c r="B35" s="1" t="s">
        <v>22</v>
      </c>
      <c r="C35" s="1" t="s">
        <v>82</v>
      </c>
      <c r="D35">
        <v>18</v>
      </c>
      <c r="E35">
        <v>0.875</v>
      </c>
      <c r="F35">
        <v>10</v>
      </c>
      <c r="G35">
        <v>0.96511627899999997</v>
      </c>
      <c r="H35">
        <v>0.41089108899999999</v>
      </c>
      <c r="I35">
        <v>0.57638888899999996</v>
      </c>
      <c r="J35">
        <v>0.94117647100000001</v>
      </c>
      <c r="K35">
        <v>0.78688524599999998</v>
      </c>
      <c r="L35">
        <v>0.85714285700000004</v>
      </c>
      <c r="M35">
        <v>7093</v>
      </c>
      <c r="N35" s="6">
        <v>1.125E-2</v>
      </c>
      <c r="O35" s="1" t="s">
        <v>83</v>
      </c>
      <c r="P35">
        <v>284531</v>
      </c>
      <c r="Q35" s="2">
        <v>44887.618055555555</v>
      </c>
      <c r="R35">
        <v>3036</v>
      </c>
      <c r="S35">
        <v>1</v>
      </c>
      <c r="T35">
        <v>0.54098360700000003</v>
      </c>
      <c r="U35">
        <v>0.70212766000000004</v>
      </c>
      <c r="V35" s="1">
        <f>COUNTIF(experiment_log[Experiment ID],experiment_log[[#This Row],[Experiment ID]])</f>
        <v>1</v>
      </c>
      <c r="W35" s="1">
        <f>IFERROR(VLOOKUP(experiment_log[[#This Row],[Experiment ID]],reevaluated_log[],10,0),0)</f>
        <v>0</v>
      </c>
      <c r="X35" s="1">
        <f>IFERROR(VLOOKUP(experiment_log[[#This Row],[Experiment ID]],reevaluated_log[],11,0),0)</f>
        <v>0</v>
      </c>
      <c r="Y35" s="1">
        <f>IFERROR(VLOOKUP(experiment_log[[#This Row],[Experiment ID]],reevaluated_log[],12,0),0)</f>
        <v>0</v>
      </c>
    </row>
    <row r="36" spans="1:25" hidden="1" x14ac:dyDescent="0.25">
      <c r="A36" s="1" t="s">
        <v>334</v>
      </c>
      <c r="B36" s="1" t="s">
        <v>22</v>
      </c>
      <c r="C36" s="1" t="s">
        <v>292</v>
      </c>
      <c r="D36">
        <v>19</v>
      </c>
      <c r="E36">
        <v>0.9</v>
      </c>
      <c r="F36">
        <v>10</v>
      </c>
      <c r="G36">
        <v>1</v>
      </c>
      <c r="H36">
        <v>0.43715847000000002</v>
      </c>
      <c r="I36">
        <v>0.60836501899999995</v>
      </c>
      <c r="J36">
        <v>0.95555555599999997</v>
      </c>
      <c r="K36">
        <v>0.62318840600000003</v>
      </c>
      <c r="L36">
        <v>0.75438596499999999</v>
      </c>
      <c r="M36">
        <v>2877</v>
      </c>
      <c r="N36" s="6">
        <v>7.5347222222222222E-3</v>
      </c>
      <c r="O36" s="1" t="s">
        <v>294</v>
      </c>
      <c r="P36">
        <v>-12144415</v>
      </c>
      <c r="Q36" s="2">
        <v>44889.917361111111</v>
      </c>
      <c r="R36">
        <v>1847</v>
      </c>
      <c r="S36">
        <v>0.94117647100000001</v>
      </c>
      <c r="T36">
        <v>0.46376811600000001</v>
      </c>
      <c r="U36">
        <v>0.62135922300000002</v>
      </c>
      <c r="V36" s="1">
        <f>COUNTIF(experiment_log[Experiment ID],experiment_log[[#This Row],[Experiment ID]])</f>
        <v>1</v>
      </c>
      <c r="W36" s="1">
        <f>IFERROR(VLOOKUP(experiment_log[[#This Row],[Experiment ID]],reevaluated_log[],10,0),0)</f>
        <v>1</v>
      </c>
      <c r="X36" s="1">
        <f>IFERROR(VLOOKUP(experiment_log[[#This Row],[Experiment ID]],reevaluated_log[],11,0),0)</f>
        <v>0.53398058252427183</v>
      </c>
      <c r="Y36" s="1">
        <f>IFERROR(VLOOKUP(experiment_log[[#This Row],[Experiment ID]],reevaluated_log[],12,0),0)</f>
        <v>0.69620253164556956</v>
      </c>
    </row>
    <row r="37" spans="1:25" hidden="1" x14ac:dyDescent="0.25">
      <c r="A37" s="1" t="s">
        <v>346</v>
      </c>
      <c r="B37" s="1" t="s">
        <v>22</v>
      </c>
      <c r="C37" s="1" t="s">
        <v>292</v>
      </c>
      <c r="D37">
        <v>23</v>
      </c>
      <c r="E37">
        <v>0.9</v>
      </c>
      <c r="F37">
        <v>10</v>
      </c>
      <c r="G37">
        <v>1</v>
      </c>
      <c r="H37">
        <v>0.50819672100000002</v>
      </c>
      <c r="I37">
        <v>0.67391304299999999</v>
      </c>
      <c r="J37">
        <v>0.98076923100000002</v>
      </c>
      <c r="K37">
        <v>0.73913043499999997</v>
      </c>
      <c r="L37">
        <v>0.84297520699999995</v>
      </c>
      <c r="M37">
        <v>3009</v>
      </c>
      <c r="N37" s="6">
        <v>9.9074074074074082E-3</v>
      </c>
      <c r="O37" s="1" t="s">
        <v>294</v>
      </c>
      <c r="P37">
        <v>-12144415</v>
      </c>
      <c r="Q37" s="2">
        <v>44890.456944444442</v>
      </c>
      <c r="R37">
        <v>1935</v>
      </c>
      <c r="S37">
        <v>0.97499999999999998</v>
      </c>
      <c r="T37">
        <v>0.56521739100000001</v>
      </c>
      <c r="U37">
        <v>0.71559633</v>
      </c>
      <c r="V37" s="1">
        <f>COUNTIF(experiment_log[Experiment ID],experiment_log[[#This Row],[Experiment ID]])</f>
        <v>1</v>
      </c>
      <c r="W37" s="1">
        <f>IFERROR(VLOOKUP(experiment_log[[#This Row],[Experiment ID]],reevaluated_log[],10,0),0)</f>
        <v>1</v>
      </c>
      <c r="X37" s="1">
        <f>IFERROR(VLOOKUP(experiment_log[[#This Row],[Experiment ID]],reevaluated_log[],11,0),0)</f>
        <v>0.59223300970873782</v>
      </c>
      <c r="Y37" s="1">
        <f>IFERROR(VLOOKUP(experiment_log[[#This Row],[Experiment ID]],reevaluated_log[],12,0),0)</f>
        <v>0.74390243902439024</v>
      </c>
    </row>
    <row r="38" spans="1:25" hidden="1" x14ac:dyDescent="0.25">
      <c r="A38" s="1" t="s">
        <v>35</v>
      </c>
      <c r="B38" s="1" t="s">
        <v>22</v>
      </c>
      <c r="C38" s="1" t="s">
        <v>23</v>
      </c>
      <c r="D38">
        <v>14</v>
      </c>
      <c r="E38">
        <v>0.7</v>
      </c>
      <c r="F38">
        <v>11</v>
      </c>
      <c r="G38">
        <v>0.97512437799999996</v>
      </c>
      <c r="H38">
        <v>0.67820069199999999</v>
      </c>
      <c r="I38">
        <v>0.8</v>
      </c>
      <c r="J38">
        <v>0.948453608</v>
      </c>
      <c r="K38">
        <v>0.91089108900000004</v>
      </c>
      <c r="L38">
        <v>0.92929292900000005</v>
      </c>
      <c r="M38">
        <v>805</v>
      </c>
      <c r="N38" s="6">
        <v>1.1574074074074075E-4</v>
      </c>
      <c r="O38" s="1" t="s">
        <v>24</v>
      </c>
      <c r="P38">
        <v>336055</v>
      </c>
      <c r="Q38" s="2">
        <v>44886.984027777777</v>
      </c>
      <c r="R38">
        <v>561</v>
      </c>
      <c r="S38">
        <v>0.984848485</v>
      </c>
      <c r="T38">
        <v>0.64356435599999995</v>
      </c>
      <c r="U38">
        <v>0.77844311399999999</v>
      </c>
      <c r="V38" s="1">
        <f>COUNTIF(experiment_log[Experiment ID],experiment_log[[#This Row],[Experiment ID]])</f>
        <v>1</v>
      </c>
      <c r="W38" s="1">
        <f>IFERROR(VLOOKUP(experiment_log[[#This Row],[Experiment ID]],reevaluated_log[],10,0),0)</f>
        <v>0</v>
      </c>
      <c r="X38" s="1">
        <f>IFERROR(VLOOKUP(experiment_log[[#This Row],[Experiment ID]],reevaluated_log[],11,0),0)</f>
        <v>0</v>
      </c>
      <c r="Y38" s="1">
        <f>IFERROR(VLOOKUP(experiment_log[[#This Row],[Experiment ID]],reevaluated_log[],12,0),0)</f>
        <v>0</v>
      </c>
    </row>
    <row r="39" spans="1:25" hidden="1" x14ac:dyDescent="0.25">
      <c r="A39" s="1" t="s">
        <v>101</v>
      </c>
      <c r="B39" s="1" t="s">
        <v>22</v>
      </c>
      <c r="C39" s="1" t="s">
        <v>82</v>
      </c>
      <c r="D39">
        <v>19</v>
      </c>
      <c r="E39">
        <v>0.85</v>
      </c>
      <c r="F39">
        <v>10</v>
      </c>
      <c r="G39">
        <v>0.97468354400000001</v>
      </c>
      <c r="H39">
        <v>0.38118811899999999</v>
      </c>
      <c r="I39">
        <v>0.54804270499999996</v>
      </c>
      <c r="J39">
        <v>0.93333333299999999</v>
      </c>
      <c r="K39">
        <v>0.68852458999999999</v>
      </c>
      <c r="L39">
        <v>0.79245283</v>
      </c>
      <c r="M39">
        <v>6861</v>
      </c>
      <c r="N39" s="6">
        <v>1.2847222222222222E-2</v>
      </c>
      <c r="O39" s="1" t="s">
        <v>83</v>
      </c>
      <c r="P39">
        <v>284531</v>
      </c>
      <c r="Q39" s="2">
        <v>44887.629861111112</v>
      </c>
      <c r="R39">
        <v>2972</v>
      </c>
      <c r="S39">
        <v>1</v>
      </c>
      <c r="T39">
        <v>0.47540983599999997</v>
      </c>
      <c r="U39">
        <v>0.64444444400000001</v>
      </c>
      <c r="V39" s="1">
        <f>COUNTIF(experiment_log[Experiment ID],experiment_log[[#This Row],[Experiment ID]])</f>
        <v>1</v>
      </c>
      <c r="W39" s="1">
        <f>IFERROR(VLOOKUP(experiment_log[[#This Row],[Experiment ID]],reevaluated_log[],10,0),0)</f>
        <v>0</v>
      </c>
      <c r="X39" s="1">
        <f>IFERROR(VLOOKUP(experiment_log[[#This Row],[Experiment ID]],reevaluated_log[],11,0),0)</f>
        <v>0</v>
      </c>
      <c r="Y39" s="1">
        <f>IFERROR(VLOOKUP(experiment_log[[#This Row],[Experiment ID]],reevaluated_log[],12,0),0)</f>
        <v>0</v>
      </c>
    </row>
    <row r="40" spans="1:25" hidden="1" x14ac:dyDescent="0.25">
      <c r="A40" s="1" t="s">
        <v>167</v>
      </c>
      <c r="B40" s="1" t="s">
        <v>22</v>
      </c>
      <c r="C40" s="1" t="s">
        <v>147</v>
      </c>
      <c r="D40">
        <v>14</v>
      </c>
      <c r="E40">
        <v>0.875</v>
      </c>
      <c r="F40">
        <v>11</v>
      </c>
      <c r="G40">
        <v>0.95192307700000001</v>
      </c>
      <c r="H40">
        <v>0.55617977500000004</v>
      </c>
      <c r="I40">
        <v>0.70212766000000004</v>
      </c>
      <c r="J40">
        <v>0.9</v>
      </c>
      <c r="K40">
        <v>0.84375</v>
      </c>
      <c r="L40">
        <v>0.87096774200000004</v>
      </c>
      <c r="M40">
        <v>710</v>
      </c>
      <c r="N40" s="6">
        <v>1.273148148148148E-4</v>
      </c>
      <c r="O40" s="1" t="s">
        <v>148</v>
      </c>
      <c r="P40">
        <v>360154</v>
      </c>
      <c r="Q40" s="2">
        <v>44887.880555555559</v>
      </c>
      <c r="R40">
        <v>538</v>
      </c>
      <c r="S40">
        <v>0.9375</v>
      </c>
      <c r="T40">
        <v>0.703125</v>
      </c>
      <c r="U40">
        <v>0.803571429</v>
      </c>
      <c r="V40" s="1">
        <f>COUNTIF(experiment_log[Experiment ID],experiment_log[[#This Row],[Experiment ID]])</f>
        <v>1</v>
      </c>
      <c r="W40" s="1">
        <f>IFERROR(VLOOKUP(experiment_log[[#This Row],[Experiment ID]],reevaluated_log[],10,0),0)</f>
        <v>0</v>
      </c>
      <c r="X40" s="1">
        <f>IFERROR(VLOOKUP(experiment_log[[#This Row],[Experiment ID]],reevaluated_log[],11,0),0)</f>
        <v>0</v>
      </c>
      <c r="Y40" s="1">
        <f>IFERROR(VLOOKUP(experiment_log[[#This Row],[Experiment ID]],reevaluated_log[],12,0),0)</f>
        <v>0</v>
      </c>
    </row>
    <row r="41" spans="1:25" hidden="1" x14ac:dyDescent="0.25">
      <c r="A41" s="1" t="s">
        <v>55</v>
      </c>
      <c r="B41" s="1" t="s">
        <v>22</v>
      </c>
      <c r="C41" s="1" t="s">
        <v>23</v>
      </c>
      <c r="D41">
        <v>18</v>
      </c>
      <c r="E41">
        <v>0.9</v>
      </c>
      <c r="F41">
        <v>11</v>
      </c>
      <c r="G41">
        <v>1</v>
      </c>
      <c r="H41">
        <v>0.60207612499999996</v>
      </c>
      <c r="I41">
        <v>0.75161986999999997</v>
      </c>
      <c r="J41">
        <v>0.98684210500000002</v>
      </c>
      <c r="K41">
        <v>0.74257425700000002</v>
      </c>
      <c r="L41">
        <v>0.84745762700000005</v>
      </c>
      <c r="M41">
        <v>631</v>
      </c>
      <c r="N41" s="6">
        <v>1.273148148148148E-4</v>
      </c>
      <c r="O41" s="1" t="s">
        <v>24</v>
      </c>
      <c r="P41">
        <v>336055</v>
      </c>
      <c r="Q41" s="2">
        <v>44886.984722222223</v>
      </c>
      <c r="R41">
        <v>481</v>
      </c>
      <c r="S41">
        <v>1</v>
      </c>
      <c r="T41">
        <v>0.56435643599999996</v>
      </c>
      <c r="U41">
        <v>0.72151898699999995</v>
      </c>
      <c r="V41" s="1">
        <f>COUNTIF(experiment_log[Experiment ID],experiment_log[[#This Row],[Experiment ID]])</f>
        <v>1</v>
      </c>
      <c r="W41" s="1">
        <f>IFERROR(VLOOKUP(experiment_log[[#This Row],[Experiment ID]],reevaluated_log[],10,0),0)</f>
        <v>0</v>
      </c>
      <c r="X41" s="1">
        <f>IFERROR(VLOOKUP(experiment_log[[#This Row],[Experiment ID]],reevaluated_log[],11,0),0)</f>
        <v>0</v>
      </c>
      <c r="Y41" s="1">
        <f>IFERROR(VLOOKUP(experiment_log[[#This Row],[Experiment ID]],reevaluated_log[],12,0),0)</f>
        <v>0</v>
      </c>
    </row>
    <row r="42" spans="1:25" hidden="1" x14ac:dyDescent="0.25">
      <c r="A42" s="1" t="s">
        <v>166</v>
      </c>
      <c r="B42" s="1" t="s">
        <v>22</v>
      </c>
      <c r="C42" s="1" t="s">
        <v>147</v>
      </c>
      <c r="D42">
        <v>14</v>
      </c>
      <c r="E42">
        <v>0.85</v>
      </c>
      <c r="F42">
        <v>11</v>
      </c>
      <c r="G42">
        <v>0.94285714300000001</v>
      </c>
      <c r="H42">
        <v>0.55617977500000004</v>
      </c>
      <c r="I42">
        <v>0.69964664300000001</v>
      </c>
      <c r="J42">
        <v>0.9</v>
      </c>
      <c r="K42">
        <v>0.84375</v>
      </c>
      <c r="L42">
        <v>0.87096774200000004</v>
      </c>
      <c r="M42">
        <v>713</v>
      </c>
      <c r="N42" s="6">
        <v>1.273148148148148E-4</v>
      </c>
      <c r="O42" s="1" t="s">
        <v>148</v>
      </c>
      <c r="P42">
        <v>360154</v>
      </c>
      <c r="Q42" s="2">
        <v>44887.880555555559</v>
      </c>
      <c r="R42">
        <v>541</v>
      </c>
      <c r="S42">
        <v>0.9375</v>
      </c>
      <c r="T42">
        <v>0.703125</v>
      </c>
      <c r="U42">
        <v>0.803571429</v>
      </c>
      <c r="V42" s="1">
        <f>COUNTIF(experiment_log[Experiment ID],experiment_log[[#This Row],[Experiment ID]])</f>
        <v>1</v>
      </c>
      <c r="W42" s="1">
        <f>IFERROR(VLOOKUP(experiment_log[[#This Row],[Experiment ID]],reevaluated_log[],10,0),0)</f>
        <v>0</v>
      </c>
      <c r="X42" s="1">
        <f>IFERROR(VLOOKUP(experiment_log[[#This Row],[Experiment ID]],reevaluated_log[],11,0),0)</f>
        <v>0</v>
      </c>
      <c r="Y42" s="1">
        <f>IFERROR(VLOOKUP(experiment_log[[#This Row],[Experiment ID]],reevaluated_log[],12,0),0)</f>
        <v>0</v>
      </c>
    </row>
    <row r="43" spans="1:25" hidden="1" x14ac:dyDescent="0.25">
      <c r="A43" s="1" t="s">
        <v>174</v>
      </c>
      <c r="B43" s="1" t="s">
        <v>22</v>
      </c>
      <c r="C43" s="1" t="s">
        <v>147</v>
      </c>
      <c r="D43">
        <v>16</v>
      </c>
      <c r="E43">
        <v>0.85</v>
      </c>
      <c r="F43">
        <v>11</v>
      </c>
      <c r="G43">
        <v>1</v>
      </c>
      <c r="H43">
        <v>0.48876404499999998</v>
      </c>
      <c r="I43">
        <v>0.65660377400000003</v>
      </c>
      <c r="J43">
        <v>0.95454545499999999</v>
      </c>
      <c r="K43">
        <v>0.65625</v>
      </c>
      <c r="L43">
        <v>0.77777777800000003</v>
      </c>
      <c r="M43">
        <v>593</v>
      </c>
      <c r="N43" s="6">
        <v>2.4305555555555555E-4</v>
      </c>
      <c r="O43" s="1" t="s">
        <v>148</v>
      </c>
      <c r="P43">
        <v>360154</v>
      </c>
      <c r="Q43" s="2">
        <v>44887.880555555559</v>
      </c>
      <c r="R43">
        <v>462</v>
      </c>
      <c r="S43">
        <v>0.94594594600000004</v>
      </c>
      <c r="T43">
        <v>0.546875</v>
      </c>
      <c r="U43">
        <v>0.69306930700000002</v>
      </c>
      <c r="V43" s="1">
        <f>COUNTIF(experiment_log[Experiment ID],experiment_log[[#This Row],[Experiment ID]])</f>
        <v>1</v>
      </c>
      <c r="W43" s="1">
        <f>IFERROR(VLOOKUP(experiment_log[[#This Row],[Experiment ID]],reevaluated_log[],10,0),0)</f>
        <v>0</v>
      </c>
      <c r="X43" s="1">
        <f>IFERROR(VLOOKUP(experiment_log[[#This Row],[Experiment ID]],reevaluated_log[],11,0),0)</f>
        <v>0</v>
      </c>
      <c r="Y43" s="1">
        <f>IFERROR(VLOOKUP(experiment_log[[#This Row],[Experiment ID]],reevaluated_log[],12,0),0)</f>
        <v>0</v>
      </c>
    </row>
    <row r="44" spans="1:25" x14ac:dyDescent="0.25">
      <c r="A44" s="1" t="s">
        <v>388</v>
      </c>
      <c r="B44" s="1" t="s">
        <v>147</v>
      </c>
      <c r="C44" s="1" t="s">
        <v>292</v>
      </c>
      <c r="D44">
        <v>27</v>
      </c>
      <c r="E44">
        <v>0.9</v>
      </c>
      <c r="F44">
        <v>10</v>
      </c>
      <c r="G44">
        <v>0.972477064</v>
      </c>
      <c r="H44">
        <v>0.49302325600000002</v>
      </c>
      <c r="I44">
        <v>0.65432098800000005</v>
      </c>
      <c r="J44">
        <v>0.88059701499999998</v>
      </c>
      <c r="K44">
        <v>0.84285714300000003</v>
      </c>
      <c r="L44">
        <v>0.86131386899999995</v>
      </c>
      <c r="M44">
        <v>3746</v>
      </c>
      <c r="N44" s="6">
        <v>3.7847222222222223E-3</v>
      </c>
      <c r="O44" s="1" t="s">
        <v>350</v>
      </c>
      <c r="P44">
        <v>6316297</v>
      </c>
      <c r="Q44" s="2">
        <v>44893.852777777778</v>
      </c>
      <c r="R44">
        <v>1521</v>
      </c>
      <c r="S44">
        <v>1</v>
      </c>
      <c r="T44">
        <v>0.41428571400000003</v>
      </c>
      <c r="U44">
        <v>0.58585858599999996</v>
      </c>
      <c r="V44" s="1">
        <f>COUNTIF(experiment_log[Experiment ID],experiment_log[[#This Row],[Experiment ID]])</f>
        <v>1</v>
      </c>
      <c r="W44" s="1">
        <f>IFERROR(VLOOKUP(experiment_log[[#This Row],[Experiment ID]],reevaluated_log[],10,0),0)</f>
        <v>1</v>
      </c>
      <c r="X44" s="1">
        <f>IFERROR(VLOOKUP(experiment_log[[#This Row],[Experiment ID]],reevaluated_log[],11,0),0)</f>
        <v>0.41428571428571431</v>
      </c>
      <c r="Y44" s="1">
        <f>IFERROR(VLOOKUP(experiment_log[[#This Row],[Experiment ID]],reevaluated_log[],12,0),0)</f>
        <v>0.58585858585858586</v>
      </c>
    </row>
    <row r="45" spans="1:25" x14ac:dyDescent="0.25">
      <c r="A45" s="1" t="s">
        <v>374</v>
      </c>
      <c r="B45" s="1" t="s">
        <v>147</v>
      </c>
      <c r="C45" s="1" t="s">
        <v>292</v>
      </c>
      <c r="D45">
        <v>21</v>
      </c>
      <c r="E45">
        <v>0.9</v>
      </c>
      <c r="F45">
        <v>10</v>
      </c>
      <c r="G45">
        <v>0.98113207499999999</v>
      </c>
      <c r="H45">
        <v>0.48372092999999999</v>
      </c>
      <c r="I45">
        <v>0.64797507799999998</v>
      </c>
      <c r="J45">
        <v>0.91525423699999997</v>
      </c>
      <c r="K45">
        <v>0.77142857099999995</v>
      </c>
      <c r="L45">
        <v>0.83720930199999999</v>
      </c>
      <c r="M45">
        <v>2535</v>
      </c>
      <c r="N45" s="6">
        <v>3.6574074074074074E-3</v>
      </c>
      <c r="O45" s="1" t="s">
        <v>350</v>
      </c>
      <c r="P45">
        <v>6316297</v>
      </c>
      <c r="Q45" s="2">
        <v>44893.845138888886</v>
      </c>
      <c r="R45">
        <v>1358</v>
      </c>
      <c r="S45">
        <v>1</v>
      </c>
      <c r="T45">
        <v>0.4</v>
      </c>
      <c r="U45">
        <v>0.571428571</v>
      </c>
      <c r="V45" s="1">
        <f>COUNTIF(experiment_log[Experiment ID],experiment_log[[#This Row],[Experiment ID]])</f>
        <v>1</v>
      </c>
      <c r="W45" s="1">
        <f>IFERROR(VLOOKUP(experiment_log[[#This Row],[Experiment ID]],reevaluated_log[],10,0),0)</f>
        <v>1</v>
      </c>
      <c r="X45" s="1">
        <f>IFERROR(VLOOKUP(experiment_log[[#This Row],[Experiment ID]],reevaluated_log[],11,0),0)</f>
        <v>0.4</v>
      </c>
      <c r="Y45" s="1">
        <f>IFERROR(VLOOKUP(experiment_log[[#This Row],[Experiment ID]],reevaluated_log[],12,0),0)</f>
        <v>0.57142857142857151</v>
      </c>
    </row>
    <row r="46" spans="1:25" hidden="1" x14ac:dyDescent="0.25">
      <c r="A46" s="1" t="s">
        <v>61</v>
      </c>
      <c r="B46" s="1" t="s">
        <v>22</v>
      </c>
      <c r="C46" s="1" t="s">
        <v>23</v>
      </c>
      <c r="D46">
        <v>20</v>
      </c>
      <c r="E46">
        <v>0.85</v>
      </c>
      <c r="F46">
        <v>11</v>
      </c>
      <c r="G46">
        <v>0.98404255299999999</v>
      </c>
      <c r="H46">
        <v>0.64013840799999999</v>
      </c>
      <c r="I46">
        <v>0.77568134200000005</v>
      </c>
      <c r="J46">
        <v>0.95454545499999999</v>
      </c>
      <c r="K46">
        <v>0.83168316799999997</v>
      </c>
      <c r="L46">
        <v>0.88888888899999996</v>
      </c>
      <c r="M46">
        <v>728</v>
      </c>
      <c r="N46" s="6">
        <v>2.199074074074074E-4</v>
      </c>
      <c r="O46" s="1" t="s">
        <v>24</v>
      </c>
      <c r="P46">
        <v>336055</v>
      </c>
      <c r="Q46" s="2">
        <v>44886.984722222223</v>
      </c>
      <c r="R46">
        <v>530</v>
      </c>
      <c r="S46">
        <v>0.98387096799999996</v>
      </c>
      <c r="T46">
        <v>0.60396039599999995</v>
      </c>
      <c r="U46">
        <v>0.748466258</v>
      </c>
      <c r="V46" s="1">
        <f>COUNTIF(experiment_log[Experiment ID],experiment_log[[#This Row],[Experiment ID]])</f>
        <v>1</v>
      </c>
      <c r="W46" s="1">
        <f>IFERROR(VLOOKUP(experiment_log[[#This Row],[Experiment ID]],reevaluated_log[],10,0),0)</f>
        <v>0</v>
      </c>
      <c r="X46" s="1">
        <f>IFERROR(VLOOKUP(experiment_log[[#This Row],[Experiment ID]],reevaluated_log[],11,0),0)</f>
        <v>0</v>
      </c>
      <c r="Y46" s="1">
        <f>IFERROR(VLOOKUP(experiment_log[[#This Row],[Experiment ID]],reevaluated_log[],12,0),0)</f>
        <v>0</v>
      </c>
    </row>
    <row r="47" spans="1:25" hidden="1" x14ac:dyDescent="0.25">
      <c r="A47" s="1" t="s">
        <v>344</v>
      </c>
      <c r="B47" s="1" t="s">
        <v>22</v>
      </c>
      <c r="C47" s="1" t="s">
        <v>292</v>
      </c>
      <c r="D47">
        <v>23</v>
      </c>
      <c r="E47">
        <v>0.85</v>
      </c>
      <c r="F47">
        <v>10</v>
      </c>
      <c r="G47">
        <v>0.98130841099999999</v>
      </c>
      <c r="H47">
        <v>0.57377049199999997</v>
      </c>
      <c r="I47">
        <v>0.72413793100000001</v>
      </c>
      <c r="J47">
        <v>0.96666666700000003</v>
      </c>
      <c r="K47">
        <v>0.84057970999999998</v>
      </c>
      <c r="L47">
        <v>0.89922480599999999</v>
      </c>
      <c r="M47">
        <v>4198</v>
      </c>
      <c r="N47" s="6">
        <v>9.9074074074074082E-3</v>
      </c>
      <c r="O47" s="1" t="s">
        <v>294</v>
      </c>
      <c r="P47">
        <v>-12144415</v>
      </c>
      <c r="Q47" s="2">
        <v>44890.456944444442</v>
      </c>
      <c r="R47">
        <v>2286</v>
      </c>
      <c r="S47">
        <v>0.97674418600000001</v>
      </c>
      <c r="T47">
        <v>0.60869565199999998</v>
      </c>
      <c r="U47">
        <v>0.75</v>
      </c>
      <c r="V47" s="1">
        <f>COUNTIF(experiment_log[Experiment ID],experiment_log[[#This Row],[Experiment ID]])</f>
        <v>1</v>
      </c>
      <c r="W47" s="1">
        <f>IFERROR(VLOOKUP(experiment_log[[#This Row],[Experiment ID]],reevaluated_log[],10,0),0)</f>
        <v>1</v>
      </c>
      <c r="X47" s="1">
        <f>IFERROR(VLOOKUP(experiment_log[[#This Row],[Experiment ID]],reevaluated_log[],11,0),0)</f>
        <v>0.62135922330097082</v>
      </c>
      <c r="Y47" s="1">
        <f>IFERROR(VLOOKUP(experiment_log[[#This Row],[Experiment ID]],reevaluated_log[],12,0),0)</f>
        <v>0.76646706586826341</v>
      </c>
    </row>
    <row r="48" spans="1:25" hidden="1" x14ac:dyDescent="0.25">
      <c r="A48" s="1" t="s">
        <v>29</v>
      </c>
      <c r="B48" s="1" t="s">
        <v>22</v>
      </c>
      <c r="C48" s="1" t="s">
        <v>23</v>
      </c>
      <c r="D48">
        <v>9</v>
      </c>
      <c r="E48">
        <v>0.875</v>
      </c>
      <c r="F48">
        <v>11</v>
      </c>
      <c r="G48">
        <v>1</v>
      </c>
      <c r="H48">
        <v>0.53633218000000005</v>
      </c>
      <c r="I48">
        <v>0.69819819800000005</v>
      </c>
      <c r="J48">
        <v>1</v>
      </c>
      <c r="K48">
        <v>0.66336633700000003</v>
      </c>
      <c r="L48">
        <v>0.79761904800000005</v>
      </c>
      <c r="M48">
        <v>518</v>
      </c>
      <c r="N48" s="6">
        <v>1.1574074074074075E-4</v>
      </c>
      <c r="O48" s="1" t="s">
        <v>24</v>
      </c>
      <c r="P48">
        <v>336055</v>
      </c>
      <c r="Q48" s="2">
        <v>44886.98333333333</v>
      </c>
      <c r="R48">
        <v>409</v>
      </c>
      <c r="S48">
        <v>1</v>
      </c>
      <c r="T48">
        <v>0.504950495</v>
      </c>
      <c r="U48">
        <v>0.67105263199999998</v>
      </c>
      <c r="V48" s="1">
        <f>COUNTIF(experiment_log[Experiment ID],experiment_log[[#This Row],[Experiment ID]])</f>
        <v>1</v>
      </c>
      <c r="W48" s="1">
        <f>IFERROR(VLOOKUP(experiment_log[[#This Row],[Experiment ID]],reevaluated_log[],10,0),0)</f>
        <v>0</v>
      </c>
      <c r="X48" s="1">
        <f>IFERROR(VLOOKUP(experiment_log[[#This Row],[Experiment ID]],reevaluated_log[],11,0),0)</f>
        <v>0</v>
      </c>
      <c r="Y48" s="1">
        <f>IFERROR(VLOOKUP(experiment_log[[#This Row],[Experiment ID]],reevaluated_log[],12,0),0)</f>
        <v>0</v>
      </c>
    </row>
    <row r="49" spans="1:25" hidden="1" x14ac:dyDescent="0.25">
      <c r="A49" s="1" t="s">
        <v>402</v>
      </c>
      <c r="B49" s="1" t="s">
        <v>23</v>
      </c>
      <c r="C49" s="1" t="s">
        <v>292</v>
      </c>
      <c r="D49">
        <v>19</v>
      </c>
      <c r="E49">
        <v>0.875</v>
      </c>
      <c r="F49">
        <v>10</v>
      </c>
      <c r="G49">
        <v>1</v>
      </c>
      <c r="H49">
        <v>0.35897435900000002</v>
      </c>
      <c r="I49">
        <v>0.52830188700000003</v>
      </c>
      <c r="J49">
        <v>0.95454545499999999</v>
      </c>
      <c r="K49">
        <v>0.60869565199999998</v>
      </c>
      <c r="L49">
        <v>0.74336283199999997</v>
      </c>
      <c r="M49">
        <v>2819</v>
      </c>
      <c r="N49" s="6">
        <v>2.638888888888889E-3</v>
      </c>
      <c r="O49" s="1" t="s">
        <v>351</v>
      </c>
      <c r="P49">
        <v>5622217</v>
      </c>
      <c r="Q49" s="2">
        <v>44890.85</v>
      </c>
      <c r="R49">
        <v>1323</v>
      </c>
      <c r="S49">
        <v>1</v>
      </c>
      <c r="T49">
        <v>0.246376812</v>
      </c>
      <c r="U49">
        <v>0.39534883700000001</v>
      </c>
      <c r="V49" s="1">
        <f>COUNTIF(experiment_log[Experiment ID],experiment_log[[#This Row],[Experiment ID]])</f>
        <v>1</v>
      </c>
      <c r="W49" s="1">
        <f>IFERROR(VLOOKUP(experiment_log[[#This Row],[Experiment ID]],reevaluated_log[],10,0),0)</f>
        <v>1</v>
      </c>
      <c r="X49" s="1">
        <f>IFERROR(VLOOKUP(experiment_log[[#This Row],[Experiment ID]],reevaluated_log[],11,0),0)</f>
        <v>0.41111111111111109</v>
      </c>
      <c r="Y49" s="1">
        <f>IFERROR(VLOOKUP(experiment_log[[#This Row],[Experiment ID]],reevaluated_log[],12,0),0)</f>
        <v>0.58267716535433078</v>
      </c>
    </row>
    <row r="50" spans="1:25" hidden="1" x14ac:dyDescent="0.25">
      <c r="A50" s="1" t="s">
        <v>69</v>
      </c>
      <c r="B50" s="1" t="s">
        <v>22</v>
      </c>
      <c r="C50" s="1" t="s">
        <v>23</v>
      </c>
      <c r="D50">
        <v>23</v>
      </c>
      <c r="E50">
        <v>0.8</v>
      </c>
      <c r="F50">
        <v>11</v>
      </c>
      <c r="G50">
        <v>0.98412698399999998</v>
      </c>
      <c r="H50">
        <v>0.64359861600000001</v>
      </c>
      <c r="I50">
        <v>0.77824267800000002</v>
      </c>
      <c r="J50">
        <v>0.95505618000000003</v>
      </c>
      <c r="K50">
        <v>0.84158415799999997</v>
      </c>
      <c r="L50">
        <v>0.89473684200000003</v>
      </c>
      <c r="M50">
        <v>687</v>
      </c>
      <c r="N50" s="6">
        <v>1.6203703703703703E-4</v>
      </c>
      <c r="O50" s="1" t="s">
        <v>24</v>
      </c>
      <c r="P50">
        <v>336055</v>
      </c>
      <c r="Q50" s="2">
        <v>44886.98541666667</v>
      </c>
      <c r="R50">
        <v>514</v>
      </c>
      <c r="S50">
        <v>0.98412698399999998</v>
      </c>
      <c r="T50">
        <v>0.61386138599999995</v>
      </c>
      <c r="U50">
        <v>0.75609756100000003</v>
      </c>
      <c r="V50" s="1">
        <f>COUNTIF(experiment_log[Experiment ID],experiment_log[[#This Row],[Experiment ID]])</f>
        <v>1</v>
      </c>
      <c r="W50" s="1">
        <f>IFERROR(VLOOKUP(experiment_log[[#This Row],[Experiment ID]],reevaluated_log[],10,0),0)</f>
        <v>0</v>
      </c>
      <c r="X50" s="1">
        <f>IFERROR(VLOOKUP(experiment_log[[#This Row],[Experiment ID]],reevaluated_log[],11,0),0)</f>
        <v>0</v>
      </c>
      <c r="Y50" s="1">
        <f>IFERROR(VLOOKUP(experiment_log[[#This Row],[Experiment ID]],reevaluated_log[],12,0),0)</f>
        <v>0</v>
      </c>
    </row>
    <row r="51" spans="1:25" hidden="1" x14ac:dyDescent="0.25">
      <c r="A51" s="1" t="s">
        <v>419</v>
      </c>
      <c r="B51" s="1" t="s">
        <v>23</v>
      </c>
      <c r="C51" s="1" t="s">
        <v>292</v>
      </c>
      <c r="D51">
        <v>27</v>
      </c>
      <c r="E51">
        <v>0.7</v>
      </c>
      <c r="F51">
        <v>10</v>
      </c>
      <c r="G51">
        <v>0.94</v>
      </c>
      <c r="H51">
        <v>0.48205128200000003</v>
      </c>
      <c r="I51">
        <v>0.63728813600000001</v>
      </c>
      <c r="J51">
        <v>0.73913043499999997</v>
      </c>
      <c r="K51">
        <v>0.98550724599999995</v>
      </c>
      <c r="L51">
        <v>0.84472049699999996</v>
      </c>
      <c r="M51">
        <v>20443</v>
      </c>
      <c r="N51" s="6">
        <v>3.1481481481481482E-3</v>
      </c>
      <c r="O51" s="1" t="s">
        <v>351</v>
      </c>
      <c r="P51">
        <v>5622217</v>
      </c>
      <c r="Q51" s="2">
        <v>44890.879166666666</v>
      </c>
      <c r="R51">
        <v>1769</v>
      </c>
      <c r="S51">
        <v>0.96551724100000003</v>
      </c>
      <c r="T51">
        <v>0.40579710099999999</v>
      </c>
      <c r="U51">
        <v>0.571428571</v>
      </c>
      <c r="V51" s="1">
        <f>COUNTIF(experiment_log[Experiment ID],experiment_log[[#This Row],[Experiment ID]])</f>
        <v>1</v>
      </c>
      <c r="W51" s="1">
        <f>IFERROR(VLOOKUP(experiment_log[[#This Row],[Experiment ID]],reevaluated_log[],10,0),0)</f>
        <v>0.91111111111111109</v>
      </c>
      <c r="X51" s="1">
        <f>IFERROR(VLOOKUP(experiment_log[[#This Row],[Experiment ID]],reevaluated_log[],11,0),0)</f>
        <v>0.45555555555555555</v>
      </c>
      <c r="Y51" s="1">
        <f>IFERROR(VLOOKUP(experiment_log[[#This Row],[Experiment ID]],reevaluated_log[],12,0),0)</f>
        <v>0.6074074074074074</v>
      </c>
    </row>
    <row r="52" spans="1:25" hidden="1" x14ac:dyDescent="0.25">
      <c r="A52" s="1" t="s">
        <v>134</v>
      </c>
      <c r="B52" s="1" t="s">
        <v>22</v>
      </c>
      <c r="C52" s="1" t="s">
        <v>82</v>
      </c>
      <c r="D52">
        <v>23</v>
      </c>
      <c r="E52">
        <v>0.8</v>
      </c>
      <c r="F52">
        <v>10</v>
      </c>
      <c r="G52">
        <v>0.96703296699999997</v>
      </c>
      <c r="H52">
        <v>0.43564356399999998</v>
      </c>
      <c r="I52">
        <v>0.60068259400000001</v>
      </c>
      <c r="J52">
        <v>0.87878787899999999</v>
      </c>
      <c r="K52">
        <v>0.95081967199999995</v>
      </c>
      <c r="L52">
        <v>0.91338582700000004</v>
      </c>
      <c r="M52">
        <v>9743</v>
      </c>
      <c r="N52" s="6">
        <v>1.3009259259259259E-2</v>
      </c>
      <c r="O52" s="1" t="s">
        <v>83</v>
      </c>
      <c r="P52">
        <v>284531</v>
      </c>
      <c r="Q52" s="2">
        <v>44887.714583333334</v>
      </c>
      <c r="R52">
        <v>3399</v>
      </c>
      <c r="S52">
        <v>0.95238095199999995</v>
      </c>
      <c r="T52">
        <v>0.65573770499999995</v>
      </c>
      <c r="U52">
        <v>0.77669902899999999</v>
      </c>
      <c r="V52" s="1">
        <f>COUNTIF(experiment_log[Experiment ID],experiment_log[[#This Row],[Experiment ID]])</f>
        <v>1</v>
      </c>
      <c r="W52" s="1">
        <f>IFERROR(VLOOKUP(experiment_log[[#This Row],[Experiment ID]],reevaluated_log[],10,0),0)</f>
        <v>0</v>
      </c>
      <c r="X52" s="1">
        <f>IFERROR(VLOOKUP(experiment_log[[#This Row],[Experiment ID]],reevaluated_log[],11,0),0)</f>
        <v>0</v>
      </c>
      <c r="Y52" s="1">
        <f>IFERROR(VLOOKUP(experiment_log[[#This Row],[Experiment ID]],reevaluated_log[],12,0),0)</f>
        <v>0</v>
      </c>
    </row>
    <row r="53" spans="1:25" x14ac:dyDescent="0.25">
      <c r="A53" s="1" t="s">
        <v>711</v>
      </c>
      <c r="B53" s="1" t="s">
        <v>147</v>
      </c>
      <c r="C53" s="1" t="s">
        <v>292</v>
      </c>
      <c r="D53">
        <v>29</v>
      </c>
      <c r="E53">
        <v>0.9</v>
      </c>
      <c r="F53">
        <v>10</v>
      </c>
      <c r="G53">
        <v>0.978494623655914</v>
      </c>
      <c r="H53">
        <v>0.42325581395348838</v>
      </c>
      <c r="I53">
        <v>0.59090909090909094</v>
      </c>
      <c r="J53">
        <v>0.92307692307692313</v>
      </c>
      <c r="K53">
        <v>0.68571428571428572</v>
      </c>
      <c r="L53">
        <v>0.78688524590163944</v>
      </c>
      <c r="M53">
        <v>2219</v>
      </c>
      <c r="N53" s="6">
        <v>4.9928935185185189E-3</v>
      </c>
      <c r="O53" s="1" t="s">
        <v>350</v>
      </c>
      <c r="P53">
        <v>6316297</v>
      </c>
      <c r="Q53" s="2">
        <v>44896.630008460648</v>
      </c>
      <c r="R53">
        <v>1277</v>
      </c>
      <c r="S53">
        <v>1</v>
      </c>
      <c r="T53">
        <v>0.4</v>
      </c>
      <c r="U53">
        <v>0.57142857142857151</v>
      </c>
      <c r="V53" s="1">
        <f>COUNTIF(experiment_log[Experiment ID],experiment_log[[#This Row],[Experiment ID]])</f>
        <v>1</v>
      </c>
      <c r="W53" s="1">
        <f>IFERROR(VLOOKUP(experiment_log[[#This Row],[Experiment ID]],reevaluated_log[],10,0),0)</f>
        <v>1</v>
      </c>
      <c r="X53" s="1">
        <f>IFERROR(VLOOKUP(experiment_log[[#This Row],[Experiment ID]],reevaluated_log[],11,0),0)</f>
        <v>0.4</v>
      </c>
      <c r="Y53" s="1">
        <f>IFERROR(VLOOKUP(experiment_log[[#This Row],[Experiment ID]],reevaluated_log[],12,0),0)</f>
        <v>0.57142857142857151</v>
      </c>
    </row>
    <row r="54" spans="1:25" hidden="1" x14ac:dyDescent="0.25">
      <c r="A54" s="1" t="s">
        <v>195</v>
      </c>
      <c r="B54" s="1" t="s">
        <v>22</v>
      </c>
      <c r="C54" s="1" t="s">
        <v>147</v>
      </c>
      <c r="D54">
        <v>21</v>
      </c>
      <c r="E54">
        <v>0.9</v>
      </c>
      <c r="F54">
        <v>11</v>
      </c>
      <c r="G54">
        <v>0.98863636399999999</v>
      </c>
      <c r="H54">
        <v>0.48876404499999998</v>
      </c>
      <c r="I54">
        <v>0.65413533800000001</v>
      </c>
      <c r="J54">
        <v>0.97916666699999999</v>
      </c>
      <c r="K54">
        <v>0.734375</v>
      </c>
      <c r="L54">
        <v>0.83928571399999996</v>
      </c>
      <c r="M54">
        <v>625</v>
      </c>
      <c r="N54" s="6">
        <v>1.6203703703703703E-4</v>
      </c>
      <c r="O54" s="1" t="s">
        <v>148</v>
      </c>
      <c r="P54">
        <v>360154</v>
      </c>
      <c r="Q54" s="2">
        <v>44887.881249999999</v>
      </c>
      <c r="R54">
        <v>484</v>
      </c>
      <c r="S54">
        <v>0.97560975599999999</v>
      </c>
      <c r="T54">
        <v>0.625</v>
      </c>
      <c r="U54">
        <v>0.76190476200000001</v>
      </c>
      <c r="V54" s="1">
        <f>COUNTIF(experiment_log[Experiment ID],experiment_log[[#This Row],[Experiment ID]])</f>
        <v>1</v>
      </c>
      <c r="W54" s="1">
        <f>IFERROR(VLOOKUP(experiment_log[[#This Row],[Experiment ID]],reevaluated_log[],10,0),0)</f>
        <v>0</v>
      </c>
      <c r="X54" s="1">
        <f>IFERROR(VLOOKUP(experiment_log[[#This Row],[Experiment ID]],reevaluated_log[],11,0),0)</f>
        <v>0</v>
      </c>
      <c r="Y54" s="1">
        <f>IFERROR(VLOOKUP(experiment_log[[#This Row],[Experiment ID]],reevaluated_log[],12,0),0)</f>
        <v>0</v>
      </c>
    </row>
    <row r="55" spans="1:25" hidden="1" x14ac:dyDescent="0.25">
      <c r="A55" s="1" t="s">
        <v>183</v>
      </c>
      <c r="B55" s="1" t="s">
        <v>22</v>
      </c>
      <c r="C55" s="1" t="s">
        <v>147</v>
      </c>
      <c r="D55">
        <v>18</v>
      </c>
      <c r="E55">
        <v>0.875</v>
      </c>
      <c r="F55">
        <v>11</v>
      </c>
      <c r="G55">
        <v>1</v>
      </c>
      <c r="H55">
        <v>0.55056179800000005</v>
      </c>
      <c r="I55">
        <v>0.71014492799999995</v>
      </c>
      <c r="J55">
        <v>0.98039215700000004</v>
      </c>
      <c r="K55">
        <v>0.78125</v>
      </c>
      <c r="L55">
        <v>0.869565217</v>
      </c>
      <c r="M55">
        <v>683</v>
      </c>
      <c r="N55" s="6">
        <v>1.273148148148148E-4</v>
      </c>
      <c r="O55" s="1" t="s">
        <v>148</v>
      </c>
      <c r="P55">
        <v>360154</v>
      </c>
      <c r="Q55" s="2">
        <v>44887.881249999999</v>
      </c>
      <c r="R55">
        <v>520</v>
      </c>
      <c r="S55">
        <v>0.97619047599999997</v>
      </c>
      <c r="T55">
        <v>0.640625</v>
      </c>
      <c r="U55">
        <v>0.77358490599999996</v>
      </c>
      <c r="V55" s="1">
        <f>COUNTIF(experiment_log[Experiment ID],experiment_log[[#This Row],[Experiment ID]])</f>
        <v>1</v>
      </c>
      <c r="W55" s="1">
        <f>IFERROR(VLOOKUP(experiment_log[[#This Row],[Experiment ID]],reevaluated_log[],10,0),0)</f>
        <v>0</v>
      </c>
      <c r="X55" s="1">
        <f>IFERROR(VLOOKUP(experiment_log[[#This Row],[Experiment ID]],reevaluated_log[],11,0),0)</f>
        <v>0</v>
      </c>
      <c r="Y55" s="1">
        <f>IFERROR(VLOOKUP(experiment_log[[#This Row],[Experiment ID]],reevaluated_log[],12,0),0)</f>
        <v>0</v>
      </c>
    </row>
    <row r="56" spans="1:25" hidden="1" x14ac:dyDescent="0.25">
      <c r="A56" s="1" t="s">
        <v>65</v>
      </c>
      <c r="B56" s="1" t="s">
        <v>22</v>
      </c>
      <c r="C56" s="1" t="s">
        <v>23</v>
      </c>
      <c r="D56">
        <v>21</v>
      </c>
      <c r="E56">
        <v>0.875</v>
      </c>
      <c r="F56">
        <v>11</v>
      </c>
      <c r="G56">
        <v>0.98369565199999998</v>
      </c>
      <c r="H56">
        <v>0.62629757799999997</v>
      </c>
      <c r="I56">
        <v>0.76532769599999995</v>
      </c>
      <c r="J56">
        <v>0.96202531599999996</v>
      </c>
      <c r="K56">
        <v>0.75247524799999999</v>
      </c>
      <c r="L56">
        <v>0.84444444399999996</v>
      </c>
      <c r="M56">
        <v>644</v>
      </c>
      <c r="N56" s="6">
        <v>1.5046296296296297E-4</v>
      </c>
      <c r="O56" s="1" t="s">
        <v>24</v>
      </c>
      <c r="P56">
        <v>336055</v>
      </c>
      <c r="Q56" s="2">
        <v>44886.98541666667</v>
      </c>
      <c r="R56">
        <v>492</v>
      </c>
      <c r="S56">
        <v>0.98305084700000001</v>
      </c>
      <c r="T56">
        <v>0.57425742599999996</v>
      </c>
      <c r="U56">
        <v>0.72499999999999998</v>
      </c>
      <c r="V56" s="1">
        <f>COUNTIF(experiment_log[Experiment ID],experiment_log[[#This Row],[Experiment ID]])</f>
        <v>1</v>
      </c>
      <c r="W56" s="1">
        <f>IFERROR(VLOOKUP(experiment_log[[#This Row],[Experiment ID]],reevaluated_log[],10,0),0)</f>
        <v>0</v>
      </c>
      <c r="X56" s="1">
        <f>IFERROR(VLOOKUP(experiment_log[[#This Row],[Experiment ID]],reevaluated_log[],11,0),0)</f>
        <v>0</v>
      </c>
      <c r="Y56" s="1">
        <f>IFERROR(VLOOKUP(experiment_log[[#This Row],[Experiment ID]],reevaluated_log[],12,0),0)</f>
        <v>0</v>
      </c>
    </row>
    <row r="57" spans="1:25" hidden="1" x14ac:dyDescent="0.25">
      <c r="A57" s="1" t="s">
        <v>348</v>
      </c>
      <c r="B57" s="1" t="s">
        <v>22</v>
      </c>
      <c r="C57" s="1" t="s">
        <v>292</v>
      </c>
      <c r="D57">
        <v>25</v>
      </c>
      <c r="E57">
        <v>0.85</v>
      </c>
      <c r="F57">
        <v>10</v>
      </c>
      <c r="G57">
        <v>1</v>
      </c>
      <c r="H57">
        <v>0.480874317</v>
      </c>
      <c r="I57">
        <v>0.64944649399999999</v>
      </c>
      <c r="J57">
        <v>0.98039215700000004</v>
      </c>
      <c r="K57">
        <v>0.72463768100000003</v>
      </c>
      <c r="L57">
        <v>0.83333333300000001</v>
      </c>
      <c r="M57">
        <v>3031</v>
      </c>
      <c r="N57" s="6">
        <v>1.2407407407407407E-2</v>
      </c>
      <c r="O57" s="1" t="s">
        <v>294</v>
      </c>
      <c r="P57">
        <v>-12144415</v>
      </c>
      <c r="Q57" s="2">
        <v>44890.478472222225</v>
      </c>
      <c r="R57">
        <v>1944</v>
      </c>
      <c r="S57">
        <v>0.97368421100000002</v>
      </c>
      <c r="T57">
        <v>0.53623188399999999</v>
      </c>
      <c r="U57">
        <v>0.69158878499999998</v>
      </c>
      <c r="V57" s="1">
        <f>COUNTIF(experiment_log[Experiment ID],experiment_log[[#This Row],[Experiment ID]])</f>
        <v>1</v>
      </c>
      <c r="W57" s="1">
        <f>IFERROR(VLOOKUP(experiment_log[[#This Row],[Experiment ID]],reevaluated_log[],10,0),0)</f>
        <v>1</v>
      </c>
      <c r="X57" s="1">
        <f>IFERROR(VLOOKUP(experiment_log[[#This Row],[Experiment ID]],reevaluated_log[],11,0),0)</f>
        <v>0.57281553398058249</v>
      </c>
      <c r="Y57" s="1">
        <f>IFERROR(VLOOKUP(experiment_log[[#This Row],[Experiment ID]],reevaluated_log[],12,0),0)</f>
        <v>0.72839506172839508</v>
      </c>
    </row>
    <row r="58" spans="1:25" hidden="1" x14ac:dyDescent="0.25">
      <c r="A58" s="1" t="s">
        <v>395</v>
      </c>
      <c r="B58" s="1" t="s">
        <v>23</v>
      </c>
      <c r="C58" s="1" t="s">
        <v>292</v>
      </c>
      <c r="D58">
        <v>6</v>
      </c>
      <c r="E58">
        <v>0.8</v>
      </c>
      <c r="F58">
        <v>10</v>
      </c>
      <c r="G58">
        <v>0.95505618000000003</v>
      </c>
      <c r="H58">
        <v>0.43589743600000003</v>
      </c>
      <c r="I58">
        <v>0.598591549</v>
      </c>
      <c r="J58">
        <v>0.85454545500000001</v>
      </c>
      <c r="K58">
        <v>0.68115941999999996</v>
      </c>
      <c r="L58">
        <v>0.75806451600000002</v>
      </c>
      <c r="M58">
        <v>3091</v>
      </c>
      <c r="N58" s="6">
        <v>2.4189814814814816E-3</v>
      </c>
      <c r="O58" s="1" t="s">
        <v>351</v>
      </c>
      <c r="P58">
        <v>5622217</v>
      </c>
      <c r="Q58" s="2">
        <v>44890.847916666666</v>
      </c>
      <c r="R58">
        <v>1398</v>
      </c>
      <c r="S58">
        <v>1</v>
      </c>
      <c r="T58">
        <v>0.28985507199999999</v>
      </c>
      <c r="U58">
        <v>0.44943820200000001</v>
      </c>
      <c r="V58" s="1">
        <f>COUNTIF(experiment_log[Experiment ID],experiment_log[[#This Row],[Experiment ID]])</f>
        <v>1</v>
      </c>
      <c r="W58" s="1">
        <f>IFERROR(VLOOKUP(experiment_log[[#This Row],[Experiment ID]],reevaluated_log[],10,0),0)</f>
        <v>0.90697674418604646</v>
      </c>
      <c r="X58" s="1">
        <f>IFERROR(VLOOKUP(experiment_log[[#This Row],[Experiment ID]],reevaluated_log[],11,0),0)</f>
        <v>0.43333333333333335</v>
      </c>
      <c r="Y58" s="1">
        <f>IFERROR(VLOOKUP(experiment_log[[#This Row],[Experiment ID]],reevaluated_log[],12,0),0)</f>
        <v>0.5864661654135338</v>
      </c>
    </row>
    <row r="59" spans="1:25" hidden="1" x14ac:dyDescent="0.25">
      <c r="A59" s="1" t="s">
        <v>490</v>
      </c>
      <c r="B59" s="1" t="s">
        <v>22</v>
      </c>
      <c r="C59" s="1" t="s">
        <v>292</v>
      </c>
      <c r="D59">
        <v>21</v>
      </c>
      <c r="E59">
        <v>0.85</v>
      </c>
      <c r="F59">
        <v>16</v>
      </c>
      <c r="G59">
        <v>1</v>
      </c>
      <c r="H59">
        <v>0.33333333300000001</v>
      </c>
      <c r="I59">
        <v>0.5</v>
      </c>
      <c r="J59">
        <v>1</v>
      </c>
      <c r="K59">
        <v>0.5</v>
      </c>
      <c r="L59">
        <v>0.66666666699999999</v>
      </c>
      <c r="M59">
        <v>2292</v>
      </c>
      <c r="N59" s="6">
        <v>2.7430555555555554E-3</v>
      </c>
      <c r="O59" s="1" t="s">
        <v>488</v>
      </c>
      <c r="P59">
        <v>-3141902</v>
      </c>
      <c r="Q59" s="2">
        <v>44893.533333333333</v>
      </c>
      <c r="R59">
        <v>1336</v>
      </c>
      <c r="S59">
        <v>1</v>
      </c>
      <c r="T59">
        <v>0.4</v>
      </c>
      <c r="U59">
        <v>0.571428571</v>
      </c>
      <c r="V59" s="1">
        <f>COUNTIF(experiment_log[Experiment ID],experiment_log[[#This Row],[Experiment ID]])</f>
        <v>1</v>
      </c>
      <c r="W59" s="1">
        <f>IFERROR(VLOOKUP(experiment_log[[#This Row],[Experiment ID]],reevaluated_log[],10,0),0)</f>
        <v>1</v>
      </c>
      <c r="X59" s="1">
        <f>IFERROR(VLOOKUP(experiment_log[[#This Row],[Experiment ID]],reevaluated_log[],11,0),0)</f>
        <v>0.34951456310679613</v>
      </c>
      <c r="Y59" s="1">
        <f>IFERROR(VLOOKUP(experiment_log[[#This Row],[Experiment ID]],reevaluated_log[],12,0),0)</f>
        <v>0.51798561151079137</v>
      </c>
    </row>
    <row r="60" spans="1:25" hidden="1" x14ac:dyDescent="0.25">
      <c r="A60" s="1" t="s">
        <v>280</v>
      </c>
      <c r="B60" s="1" t="s">
        <v>22</v>
      </c>
      <c r="C60" s="1" t="s">
        <v>23</v>
      </c>
      <c r="D60">
        <v>22</v>
      </c>
      <c r="E60">
        <v>0.8</v>
      </c>
      <c r="F60">
        <v>11</v>
      </c>
      <c r="G60">
        <v>0.98453608199999998</v>
      </c>
      <c r="H60">
        <v>0.66089965399999995</v>
      </c>
      <c r="I60">
        <v>0.79089026900000003</v>
      </c>
      <c r="J60">
        <v>0.96703296699999997</v>
      </c>
      <c r="K60">
        <v>0.87128712900000005</v>
      </c>
      <c r="L60">
        <v>0.91666666699999999</v>
      </c>
      <c r="M60">
        <v>635</v>
      </c>
      <c r="N60" s="6">
        <v>2.0833333333333335E-4</v>
      </c>
      <c r="O60" s="1" t="s">
        <v>24</v>
      </c>
      <c r="P60">
        <v>336055</v>
      </c>
      <c r="Q60" s="2">
        <v>44888.539583333331</v>
      </c>
      <c r="R60">
        <v>479</v>
      </c>
      <c r="S60">
        <v>0.98412698399999998</v>
      </c>
      <c r="T60">
        <v>0.61386138599999995</v>
      </c>
      <c r="U60">
        <v>0.75609756100000003</v>
      </c>
      <c r="V60" s="1">
        <f>COUNTIF(experiment_log[Experiment ID],experiment_log[[#This Row],[Experiment ID]])</f>
        <v>1</v>
      </c>
      <c r="W60" s="1">
        <f>IFERROR(VLOOKUP(experiment_log[[#This Row],[Experiment ID]],reevaluated_log[],10,0),0)</f>
        <v>0</v>
      </c>
      <c r="X60" s="1">
        <f>IFERROR(VLOOKUP(experiment_log[[#This Row],[Experiment ID]],reevaluated_log[],11,0),0)</f>
        <v>0</v>
      </c>
      <c r="Y60" s="1">
        <f>IFERROR(VLOOKUP(experiment_log[[#This Row],[Experiment ID]],reevaluated_log[],12,0),0)</f>
        <v>0</v>
      </c>
    </row>
    <row r="61" spans="1:25" hidden="1" x14ac:dyDescent="0.25">
      <c r="A61" s="1" t="s">
        <v>424</v>
      </c>
      <c r="B61" s="1" t="s">
        <v>23</v>
      </c>
      <c r="C61" s="1" t="s">
        <v>292</v>
      </c>
      <c r="D61">
        <v>9</v>
      </c>
      <c r="E61">
        <v>0.7</v>
      </c>
      <c r="F61">
        <v>10</v>
      </c>
      <c r="G61">
        <v>0.93877551000000004</v>
      </c>
      <c r="H61">
        <v>0.47179487199999998</v>
      </c>
      <c r="I61">
        <v>0.62798634799999997</v>
      </c>
      <c r="J61">
        <v>0.79487179500000005</v>
      </c>
      <c r="K61">
        <v>0.89855072499999999</v>
      </c>
      <c r="L61">
        <v>0.84353741500000001</v>
      </c>
      <c r="M61">
        <v>5726</v>
      </c>
      <c r="N61" s="6">
        <v>2.476851851851852E-3</v>
      </c>
      <c r="O61" s="1" t="s">
        <v>351</v>
      </c>
      <c r="P61">
        <v>5622217</v>
      </c>
      <c r="Q61" s="2">
        <v>44890.902083333334</v>
      </c>
      <c r="R61">
        <v>1574</v>
      </c>
      <c r="S61">
        <v>0.96296296299999995</v>
      </c>
      <c r="T61">
        <v>0.37681159400000003</v>
      </c>
      <c r="U61">
        <v>0.54166666699999999</v>
      </c>
      <c r="V61" s="1">
        <f>COUNTIF(experiment_log[Experiment ID],experiment_log[[#This Row],[Experiment ID]])</f>
        <v>1</v>
      </c>
      <c r="W61" s="1">
        <f>IFERROR(VLOOKUP(experiment_log[[#This Row],[Experiment ID]],reevaluated_log[],10,0),0)</f>
        <v>0.88888888888888884</v>
      </c>
      <c r="X61" s="1">
        <f>IFERROR(VLOOKUP(experiment_log[[#This Row],[Experiment ID]],reevaluated_log[],11,0),0)</f>
        <v>0.44444444444444442</v>
      </c>
      <c r="Y61" s="1">
        <f>IFERROR(VLOOKUP(experiment_log[[#This Row],[Experiment ID]],reevaluated_log[],12,0),0)</f>
        <v>0.59259259259259256</v>
      </c>
    </row>
    <row r="62" spans="1:25" hidden="1" x14ac:dyDescent="0.25">
      <c r="A62" s="1" t="s">
        <v>408</v>
      </c>
      <c r="B62" s="1" t="s">
        <v>23</v>
      </c>
      <c r="C62" s="1" t="s">
        <v>292</v>
      </c>
      <c r="D62">
        <v>21</v>
      </c>
      <c r="E62">
        <v>0.875</v>
      </c>
      <c r="F62">
        <v>10</v>
      </c>
      <c r="G62">
        <v>0.95555555599999997</v>
      </c>
      <c r="H62">
        <v>0.44102564100000002</v>
      </c>
      <c r="I62">
        <v>0.60350877199999997</v>
      </c>
      <c r="J62">
        <v>0.803030303</v>
      </c>
      <c r="K62">
        <v>0.768115942</v>
      </c>
      <c r="L62">
        <v>0.78518518500000001</v>
      </c>
      <c r="M62">
        <v>3085</v>
      </c>
      <c r="N62" s="6">
        <v>3.1944444444444446E-3</v>
      </c>
      <c r="O62" s="1" t="s">
        <v>351</v>
      </c>
      <c r="P62">
        <v>5622217</v>
      </c>
      <c r="Q62" s="2">
        <v>44890.85833333333</v>
      </c>
      <c r="R62">
        <v>1414</v>
      </c>
      <c r="S62">
        <v>0.96</v>
      </c>
      <c r="T62">
        <v>0.34782608700000001</v>
      </c>
      <c r="U62">
        <v>0.51063829800000005</v>
      </c>
      <c r="V62" s="1">
        <f>COUNTIF(experiment_log[Experiment ID],experiment_log[[#This Row],[Experiment ID]])</f>
        <v>1</v>
      </c>
      <c r="W62" s="1">
        <f>IFERROR(VLOOKUP(experiment_log[[#This Row],[Experiment ID]],reevaluated_log[],10,0),0)</f>
        <v>0.93023255813953487</v>
      </c>
      <c r="X62" s="1">
        <f>IFERROR(VLOOKUP(experiment_log[[#This Row],[Experiment ID]],reevaluated_log[],11,0),0)</f>
        <v>0.44444444444444442</v>
      </c>
      <c r="Y62" s="1">
        <f>IFERROR(VLOOKUP(experiment_log[[#This Row],[Experiment ID]],reevaluated_log[],12,0),0)</f>
        <v>0.60150375939849621</v>
      </c>
    </row>
    <row r="63" spans="1:25" hidden="1" x14ac:dyDescent="0.25">
      <c r="A63" s="1" t="s">
        <v>276</v>
      </c>
      <c r="B63" s="1" t="s">
        <v>22</v>
      </c>
      <c r="C63" s="1" t="s">
        <v>23</v>
      </c>
      <c r="D63">
        <v>16</v>
      </c>
      <c r="E63">
        <v>0.9</v>
      </c>
      <c r="F63">
        <v>11</v>
      </c>
      <c r="G63">
        <v>0.99390243899999997</v>
      </c>
      <c r="H63">
        <v>0.56401384099999996</v>
      </c>
      <c r="I63">
        <v>0.71964679899999995</v>
      </c>
      <c r="J63">
        <v>1</v>
      </c>
      <c r="K63">
        <v>0.74257425700000002</v>
      </c>
      <c r="L63">
        <v>0.85227272700000001</v>
      </c>
      <c r="M63">
        <v>540</v>
      </c>
      <c r="N63" s="6">
        <v>2.5462962962962961E-4</v>
      </c>
      <c r="O63" s="1" t="s">
        <v>24</v>
      </c>
      <c r="P63">
        <v>336055</v>
      </c>
      <c r="Q63" s="2">
        <v>44888.538888888892</v>
      </c>
      <c r="R63">
        <v>423</v>
      </c>
      <c r="S63">
        <v>1</v>
      </c>
      <c r="T63">
        <v>0.54455445499999999</v>
      </c>
      <c r="U63">
        <v>0.70512820499999995</v>
      </c>
      <c r="V63" s="1">
        <f>COUNTIF(experiment_log[Experiment ID],experiment_log[[#This Row],[Experiment ID]])</f>
        <v>1</v>
      </c>
      <c r="W63" s="1">
        <f>IFERROR(VLOOKUP(experiment_log[[#This Row],[Experiment ID]],reevaluated_log[],10,0),0)</f>
        <v>0</v>
      </c>
      <c r="X63" s="1">
        <f>IFERROR(VLOOKUP(experiment_log[[#This Row],[Experiment ID]],reevaluated_log[],11,0),0)</f>
        <v>0</v>
      </c>
      <c r="Y63" s="1">
        <f>IFERROR(VLOOKUP(experiment_log[[#This Row],[Experiment ID]],reevaluated_log[],12,0),0)</f>
        <v>0</v>
      </c>
    </row>
    <row r="64" spans="1:25" hidden="1" x14ac:dyDescent="0.25">
      <c r="A64" s="1" t="s">
        <v>398</v>
      </c>
      <c r="B64" s="1" t="s">
        <v>23</v>
      </c>
      <c r="C64" s="1" t="s">
        <v>292</v>
      </c>
      <c r="D64">
        <v>6</v>
      </c>
      <c r="E64">
        <v>0.9</v>
      </c>
      <c r="F64">
        <v>10</v>
      </c>
      <c r="G64">
        <v>1</v>
      </c>
      <c r="H64">
        <v>7.1794871999999996E-2</v>
      </c>
      <c r="I64">
        <v>0.13397129199999999</v>
      </c>
      <c r="J64">
        <v>1</v>
      </c>
      <c r="K64">
        <v>0.115942029</v>
      </c>
      <c r="L64">
        <v>0.20779220800000001</v>
      </c>
      <c r="M64">
        <v>1569</v>
      </c>
      <c r="N64" s="6">
        <v>2.4189814814814816E-3</v>
      </c>
      <c r="O64" s="1" t="s">
        <v>351</v>
      </c>
      <c r="P64">
        <v>5622217</v>
      </c>
      <c r="Q64" s="2">
        <v>44890.847916666666</v>
      </c>
      <c r="R64">
        <v>973</v>
      </c>
      <c r="S64">
        <v>1</v>
      </c>
      <c r="T64">
        <v>5.7971014000000001E-2</v>
      </c>
      <c r="U64">
        <v>0.109589041</v>
      </c>
      <c r="V64" s="1">
        <f>COUNTIF(experiment_log[Experiment ID],experiment_log[[#This Row],[Experiment ID]])</f>
        <v>1</v>
      </c>
      <c r="W64" s="1">
        <f>IFERROR(VLOOKUP(experiment_log[[#This Row],[Experiment ID]],reevaluated_log[],10,0),0)</f>
        <v>1</v>
      </c>
      <c r="X64" s="1">
        <f>IFERROR(VLOOKUP(experiment_log[[#This Row],[Experiment ID]],reevaluated_log[],11,0),0)</f>
        <v>0.22222222222222221</v>
      </c>
      <c r="Y64" s="1">
        <f>IFERROR(VLOOKUP(experiment_log[[#This Row],[Experiment ID]],reevaluated_log[],12,0),0)</f>
        <v>0.36363636363636359</v>
      </c>
    </row>
    <row r="65" spans="1:25" hidden="1" x14ac:dyDescent="0.25">
      <c r="A65" s="1" t="s">
        <v>487</v>
      </c>
      <c r="B65" s="1" t="s">
        <v>22</v>
      </c>
      <c r="C65" s="1" t="s">
        <v>292</v>
      </c>
      <c r="D65">
        <v>21</v>
      </c>
      <c r="E65">
        <v>0.7</v>
      </c>
      <c r="F65">
        <v>16</v>
      </c>
      <c r="G65">
        <v>0.93846153799999998</v>
      </c>
      <c r="H65">
        <v>0.33333333300000001</v>
      </c>
      <c r="I65">
        <v>0.49193548399999998</v>
      </c>
      <c r="J65">
        <v>0.92307692299999999</v>
      </c>
      <c r="K65">
        <v>0.514285714</v>
      </c>
      <c r="L65">
        <v>0.66055045899999998</v>
      </c>
      <c r="M65">
        <v>4428</v>
      </c>
      <c r="N65" s="6">
        <v>2.7430555555555554E-3</v>
      </c>
      <c r="O65" s="1" t="s">
        <v>488</v>
      </c>
      <c r="P65">
        <v>-3141902</v>
      </c>
      <c r="Q65" s="2">
        <v>44893.533333333333</v>
      </c>
      <c r="R65">
        <v>1844</v>
      </c>
      <c r="S65">
        <v>0.96666666700000003</v>
      </c>
      <c r="T65">
        <v>0.41428571400000003</v>
      </c>
      <c r="U65">
        <v>0.57999999999999996</v>
      </c>
      <c r="V65" s="1">
        <f>COUNTIF(experiment_log[Experiment ID],experiment_log[[#This Row],[Experiment ID]])</f>
        <v>1</v>
      </c>
      <c r="W65" s="1">
        <f>IFERROR(VLOOKUP(experiment_log[[#This Row],[Experiment ID]],reevaluated_log[],10,0),0)</f>
        <v>1</v>
      </c>
      <c r="X65" s="1">
        <f>IFERROR(VLOOKUP(experiment_log[[#This Row],[Experiment ID]],reevaluated_log[],11,0),0)</f>
        <v>0.3300970873786408</v>
      </c>
      <c r="Y65" s="1">
        <f>IFERROR(VLOOKUP(experiment_log[[#This Row],[Experiment ID]],reevaluated_log[],12,0),0)</f>
        <v>0.49635036496350365</v>
      </c>
    </row>
    <row r="66" spans="1:25" x14ac:dyDescent="0.25">
      <c r="A66" s="1" t="s">
        <v>607</v>
      </c>
      <c r="B66" s="1" t="s">
        <v>147</v>
      </c>
      <c r="C66" s="1" t="s">
        <v>292</v>
      </c>
      <c r="D66">
        <v>14</v>
      </c>
      <c r="E66">
        <v>0.9</v>
      </c>
      <c r="F66">
        <v>10</v>
      </c>
      <c r="G66">
        <v>0.98750000000000004</v>
      </c>
      <c r="H66">
        <v>0.36744186000000001</v>
      </c>
      <c r="I66">
        <v>0.53559321999999998</v>
      </c>
      <c r="J66">
        <v>0.94871794899999995</v>
      </c>
      <c r="K66">
        <v>0.52857142899999998</v>
      </c>
      <c r="L66">
        <v>0.67889908300000001</v>
      </c>
      <c r="M66">
        <v>1980</v>
      </c>
      <c r="N66" s="6">
        <v>3.9351851851851848E-3</v>
      </c>
      <c r="O66" s="1" t="s">
        <v>350</v>
      </c>
      <c r="P66">
        <v>6316297</v>
      </c>
      <c r="Q66" s="2">
        <v>44893.828472222223</v>
      </c>
      <c r="R66">
        <v>1216</v>
      </c>
      <c r="S66">
        <v>1</v>
      </c>
      <c r="T66">
        <v>0.34285714299999998</v>
      </c>
      <c r="U66">
        <v>0.51063829800000005</v>
      </c>
      <c r="V66" s="1">
        <f>COUNTIF(experiment_log[Experiment ID],experiment_log[[#This Row],[Experiment ID]])</f>
        <v>1</v>
      </c>
      <c r="W66" s="1">
        <f>IFERROR(VLOOKUP(experiment_log[[#This Row],[Experiment ID]],reevaluated_log[],10,0),0)</f>
        <v>1</v>
      </c>
      <c r="X66" s="1">
        <f>IFERROR(VLOOKUP(experiment_log[[#This Row],[Experiment ID]],reevaluated_log[],11,0),0)</f>
        <v>0.34285714285714286</v>
      </c>
      <c r="Y66" s="1">
        <f>IFERROR(VLOOKUP(experiment_log[[#This Row],[Experiment ID]],reevaluated_log[],12,0),0)</f>
        <v>0.51063829787234039</v>
      </c>
    </row>
    <row r="67" spans="1:25" x14ac:dyDescent="0.25">
      <c r="A67" s="1" t="s">
        <v>612</v>
      </c>
      <c r="B67" s="1" t="s">
        <v>147</v>
      </c>
      <c r="C67" s="1" t="s">
        <v>292</v>
      </c>
      <c r="D67">
        <v>17</v>
      </c>
      <c r="E67">
        <v>0.9</v>
      </c>
      <c r="F67">
        <v>10</v>
      </c>
      <c r="G67">
        <v>0.98850574700000005</v>
      </c>
      <c r="H67">
        <v>0.4</v>
      </c>
      <c r="I67">
        <v>0.56953642400000004</v>
      </c>
      <c r="J67">
        <v>0.91489361700000005</v>
      </c>
      <c r="K67">
        <v>0.61428571399999998</v>
      </c>
      <c r="L67">
        <v>0.73504273499999995</v>
      </c>
      <c r="M67">
        <v>3034</v>
      </c>
      <c r="N67" s="6">
        <v>3.1712962962962962E-3</v>
      </c>
      <c r="O67" s="1" t="s">
        <v>350</v>
      </c>
      <c r="P67">
        <v>6316297</v>
      </c>
      <c r="Q67" s="2">
        <v>44893.835416666669</v>
      </c>
      <c r="R67">
        <v>1408</v>
      </c>
      <c r="S67">
        <v>1</v>
      </c>
      <c r="T67">
        <v>0.34285714299999998</v>
      </c>
      <c r="U67">
        <v>0.51063829800000005</v>
      </c>
      <c r="V67" s="1">
        <f>COUNTIF(experiment_log[Experiment ID],experiment_log[[#This Row],[Experiment ID]])</f>
        <v>1</v>
      </c>
      <c r="W67" s="1">
        <f>IFERROR(VLOOKUP(experiment_log[[#This Row],[Experiment ID]],reevaluated_log[],10,0),0)</f>
        <v>1</v>
      </c>
      <c r="X67" s="1">
        <f>IFERROR(VLOOKUP(experiment_log[[#This Row],[Experiment ID]],reevaluated_log[],11,0),0)</f>
        <v>0.34285714285714286</v>
      </c>
      <c r="Y67" s="1">
        <f>IFERROR(VLOOKUP(experiment_log[[#This Row],[Experiment ID]],reevaluated_log[],12,0),0)</f>
        <v>0.51063829787234039</v>
      </c>
    </row>
    <row r="68" spans="1:25" hidden="1" x14ac:dyDescent="0.25">
      <c r="A68" s="1" t="s">
        <v>49</v>
      </c>
      <c r="B68" s="1" t="s">
        <v>22</v>
      </c>
      <c r="C68" s="1" t="s">
        <v>23</v>
      </c>
      <c r="D68">
        <v>17</v>
      </c>
      <c r="E68">
        <v>0.875</v>
      </c>
      <c r="F68">
        <v>11</v>
      </c>
      <c r="G68">
        <v>1</v>
      </c>
      <c r="H68">
        <v>0.60207612499999996</v>
      </c>
      <c r="I68">
        <v>0.75161986999999997</v>
      </c>
      <c r="J68">
        <v>0.98684210500000002</v>
      </c>
      <c r="K68">
        <v>0.74257425700000002</v>
      </c>
      <c r="L68">
        <v>0.84745762700000005</v>
      </c>
      <c r="M68">
        <v>632</v>
      </c>
      <c r="N68" s="6">
        <v>1.273148148148148E-4</v>
      </c>
      <c r="O68" s="1" t="s">
        <v>24</v>
      </c>
      <c r="P68">
        <v>336055</v>
      </c>
      <c r="Q68" s="2">
        <v>44886.984722222223</v>
      </c>
      <c r="R68">
        <v>481</v>
      </c>
      <c r="S68">
        <v>1</v>
      </c>
      <c r="T68">
        <v>0.56435643599999996</v>
      </c>
      <c r="U68">
        <v>0.72151898699999995</v>
      </c>
      <c r="V68" s="1">
        <f>COUNTIF(experiment_log[Experiment ID],experiment_log[[#This Row],[Experiment ID]])</f>
        <v>1</v>
      </c>
      <c r="W68" s="1">
        <f>IFERROR(VLOOKUP(experiment_log[[#This Row],[Experiment ID]],reevaluated_log[],10,0),0)</f>
        <v>0</v>
      </c>
      <c r="X68" s="1">
        <f>IFERROR(VLOOKUP(experiment_log[[#This Row],[Experiment ID]],reevaluated_log[],11,0),0)</f>
        <v>0</v>
      </c>
      <c r="Y68" s="1">
        <f>IFERROR(VLOOKUP(experiment_log[[#This Row],[Experiment ID]],reevaluated_log[],12,0),0)</f>
        <v>0</v>
      </c>
    </row>
    <row r="69" spans="1:25" hidden="1" x14ac:dyDescent="0.25">
      <c r="A69" s="1" t="s">
        <v>278</v>
      </c>
      <c r="B69" s="1" t="s">
        <v>22</v>
      </c>
      <c r="C69" s="1" t="s">
        <v>23</v>
      </c>
      <c r="D69">
        <v>20</v>
      </c>
      <c r="E69">
        <v>0.875</v>
      </c>
      <c r="F69">
        <v>11</v>
      </c>
      <c r="G69">
        <v>0.98369565199999998</v>
      </c>
      <c r="H69">
        <v>0.62629757799999997</v>
      </c>
      <c r="I69">
        <v>0.76532769599999995</v>
      </c>
      <c r="J69">
        <v>0.95061728400000001</v>
      </c>
      <c r="K69">
        <v>0.76237623799999998</v>
      </c>
      <c r="L69">
        <v>0.84615384599999999</v>
      </c>
      <c r="M69">
        <v>707</v>
      </c>
      <c r="N69" s="6">
        <v>2.3148148148148149E-4</v>
      </c>
      <c r="O69" s="1" t="s">
        <v>24</v>
      </c>
      <c r="P69">
        <v>336055</v>
      </c>
      <c r="Q69" s="2">
        <v>44888.539583333331</v>
      </c>
      <c r="R69">
        <v>521</v>
      </c>
      <c r="S69">
        <v>0.98333333300000003</v>
      </c>
      <c r="T69">
        <v>0.58415841599999996</v>
      </c>
      <c r="U69">
        <v>0.73291925499999999</v>
      </c>
      <c r="V69" s="1">
        <f>COUNTIF(experiment_log[Experiment ID],experiment_log[[#This Row],[Experiment ID]])</f>
        <v>1</v>
      </c>
      <c r="W69" s="1">
        <f>IFERROR(VLOOKUP(experiment_log[[#This Row],[Experiment ID]],reevaluated_log[],10,0),0)</f>
        <v>0</v>
      </c>
      <c r="X69" s="1">
        <f>IFERROR(VLOOKUP(experiment_log[[#This Row],[Experiment ID]],reevaluated_log[],11,0),0)</f>
        <v>0</v>
      </c>
      <c r="Y69" s="1">
        <f>IFERROR(VLOOKUP(experiment_log[[#This Row],[Experiment ID]],reevaluated_log[],12,0),0)</f>
        <v>0</v>
      </c>
    </row>
    <row r="70" spans="1:25" hidden="1" x14ac:dyDescent="0.25">
      <c r="A70" s="1" t="s">
        <v>178</v>
      </c>
      <c r="B70" s="1" t="s">
        <v>22</v>
      </c>
      <c r="C70" s="1" t="s">
        <v>147</v>
      </c>
      <c r="D70">
        <v>17</v>
      </c>
      <c r="E70">
        <v>0.875</v>
      </c>
      <c r="F70">
        <v>11</v>
      </c>
      <c r="G70">
        <v>1</v>
      </c>
      <c r="H70">
        <v>0.55056179800000005</v>
      </c>
      <c r="I70">
        <v>0.71014492799999995</v>
      </c>
      <c r="J70">
        <v>0.98039215700000004</v>
      </c>
      <c r="K70">
        <v>0.78125</v>
      </c>
      <c r="L70">
        <v>0.869565217</v>
      </c>
      <c r="M70">
        <v>683</v>
      </c>
      <c r="N70" s="6">
        <v>1.3888888888888889E-4</v>
      </c>
      <c r="O70" s="1" t="s">
        <v>148</v>
      </c>
      <c r="P70">
        <v>360154</v>
      </c>
      <c r="Q70" s="2">
        <v>44887.880555555559</v>
      </c>
      <c r="R70">
        <v>520</v>
      </c>
      <c r="S70">
        <v>0.97619047599999997</v>
      </c>
      <c r="T70">
        <v>0.640625</v>
      </c>
      <c r="U70">
        <v>0.77358490599999996</v>
      </c>
      <c r="V70" s="1">
        <f>COUNTIF(experiment_log[Experiment ID],experiment_log[[#This Row],[Experiment ID]])</f>
        <v>1</v>
      </c>
      <c r="W70" s="1">
        <f>IFERROR(VLOOKUP(experiment_log[[#This Row],[Experiment ID]],reevaluated_log[],10,0),0)</f>
        <v>0</v>
      </c>
      <c r="X70" s="1">
        <f>IFERROR(VLOOKUP(experiment_log[[#This Row],[Experiment ID]],reevaluated_log[],11,0),0)</f>
        <v>0</v>
      </c>
      <c r="Y70" s="1">
        <f>IFERROR(VLOOKUP(experiment_log[[#This Row],[Experiment ID]],reevaluated_log[],12,0),0)</f>
        <v>0</v>
      </c>
    </row>
    <row r="71" spans="1:25" hidden="1" x14ac:dyDescent="0.25">
      <c r="A71" s="1" t="s">
        <v>190</v>
      </c>
      <c r="B71" s="1" t="s">
        <v>22</v>
      </c>
      <c r="C71" s="1" t="s">
        <v>147</v>
      </c>
      <c r="D71">
        <v>20</v>
      </c>
      <c r="E71">
        <v>0.85</v>
      </c>
      <c r="F71">
        <v>11</v>
      </c>
      <c r="G71">
        <v>1</v>
      </c>
      <c r="H71">
        <v>0.55056179800000005</v>
      </c>
      <c r="I71">
        <v>0.71014492799999995</v>
      </c>
      <c r="J71">
        <v>0.98039215700000004</v>
      </c>
      <c r="K71">
        <v>0.78125</v>
      </c>
      <c r="L71">
        <v>0.869565217</v>
      </c>
      <c r="M71">
        <v>683</v>
      </c>
      <c r="N71" s="6">
        <v>2.3148148148148149E-4</v>
      </c>
      <c r="O71" s="1" t="s">
        <v>148</v>
      </c>
      <c r="P71">
        <v>360154</v>
      </c>
      <c r="Q71" s="2">
        <v>44887.881249999999</v>
      </c>
      <c r="R71">
        <v>520</v>
      </c>
      <c r="S71">
        <v>0.97619047599999997</v>
      </c>
      <c r="T71">
        <v>0.640625</v>
      </c>
      <c r="U71">
        <v>0.77358490599999996</v>
      </c>
      <c r="V71" s="1">
        <f>COUNTIF(experiment_log[Experiment ID],experiment_log[[#This Row],[Experiment ID]])</f>
        <v>1</v>
      </c>
      <c r="W71" s="1">
        <f>IFERROR(VLOOKUP(experiment_log[[#This Row],[Experiment ID]],reevaluated_log[],10,0),0)</f>
        <v>0</v>
      </c>
      <c r="X71" s="1">
        <f>IFERROR(VLOOKUP(experiment_log[[#This Row],[Experiment ID]],reevaluated_log[],11,0),0)</f>
        <v>0</v>
      </c>
      <c r="Y71" s="1">
        <f>IFERROR(VLOOKUP(experiment_log[[#This Row],[Experiment ID]],reevaluated_log[],12,0),0)</f>
        <v>0</v>
      </c>
    </row>
    <row r="72" spans="1:25" hidden="1" x14ac:dyDescent="0.25">
      <c r="A72" s="1" t="s">
        <v>409</v>
      </c>
      <c r="B72" s="1" t="s">
        <v>23</v>
      </c>
      <c r="C72" s="1" t="s">
        <v>292</v>
      </c>
      <c r="D72">
        <v>21</v>
      </c>
      <c r="E72">
        <v>0.9</v>
      </c>
      <c r="F72">
        <v>10</v>
      </c>
      <c r="G72">
        <v>1</v>
      </c>
      <c r="H72">
        <v>0.38974358999999997</v>
      </c>
      <c r="I72">
        <v>0.56088560899999995</v>
      </c>
      <c r="J72">
        <v>0.97619047599999997</v>
      </c>
      <c r="K72">
        <v>0.59420289900000001</v>
      </c>
      <c r="L72">
        <v>0.73873873899999998</v>
      </c>
      <c r="M72">
        <v>2385</v>
      </c>
      <c r="N72" s="6">
        <v>3.1944444444444446E-3</v>
      </c>
      <c r="O72" s="1" t="s">
        <v>351</v>
      </c>
      <c r="P72">
        <v>5622217</v>
      </c>
      <c r="Q72" s="2">
        <v>44890.85833333333</v>
      </c>
      <c r="R72">
        <v>1279</v>
      </c>
      <c r="S72">
        <v>1</v>
      </c>
      <c r="T72">
        <v>0.28985507199999999</v>
      </c>
      <c r="U72">
        <v>0.44943820200000001</v>
      </c>
      <c r="V72" s="1">
        <f>COUNTIF(experiment_log[Experiment ID],experiment_log[[#This Row],[Experiment ID]])</f>
        <v>1</v>
      </c>
      <c r="W72" s="1">
        <f>IFERROR(VLOOKUP(experiment_log[[#This Row],[Experiment ID]],reevaluated_log[],10,0),0)</f>
        <v>1</v>
      </c>
      <c r="X72" s="1">
        <f>IFERROR(VLOOKUP(experiment_log[[#This Row],[Experiment ID]],reevaluated_log[],11,0),0)</f>
        <v>0.42222222222222222</v>
      </c>
      <c r="Y72" s="1">
        <f>IFERROR(VLOOKUP(experiment_log[[#This Row],[Experiment ID]],reevaluated_log[],12,0),0)</f>
        <v>0.59375</v>
      </c>
    </row>
    <row r="73" spans="1:25" hidden="1" x14ac:dyDescent="0.25">
      <c r="A73" s="1" t="s">
        <v>144</v>
      </c>
      <c r="B73" s="1" t="s">
        <v>22</v>
      </c>
      <c r="C73" s="1" t="s">
        <v>82</v>
      </c>
      <c r="D73">
        <v>27</v>
      </c>
      <c r="E73">
        <v>0.875</v>
      </c>
      <c r="F73">
        <v>10</v>
      </c>
      <c r="G73">
        <v>0.95555555599999997</v>
      </c>
      <c r="H73">
        <v>0.42574257399999998</v>
      </c>
      <c r="I73">
        <v>0.58904109599999999</v>
      </c>
      <c r="J73">
        <v>0.87692307700000005</v>
      </c>
      <c r="K73">
        <v>0.93442623000000002</v>
      </c>
      <c r="L73">
        <v>0.90476190499999998</v>
      </c>
      <c r="M73">
        <v>11841</v>
      </c>
      <c r="N73" s="6">
        <v>1.3078703703703703E-2</v>
      </c>
      <c r="O73" s="1" t="s">
        <v>83</v>
      </c>
      <c r="P73">
        <v>284531</v>
      </c>
      <c r="Q73" s="2">
        <v>44887.784722222219</v>
      </c>
      <c r="R73">
        <v>3435</v>
      </c>
      <c r="S73">
        <v>0.95121951199999999</v>
      </c>
      <c r="T73">
        <v>0.63934426200000005</v>
      </c>
      <c r="U73">
        <v>0.764705882</v>
      </c>
      <c r="V73" s="1">
        <f>COUNTIF(experiment_log[Experiment ID],experiment_log[[#This Row],[Experiment ID]])</f>
        <v>1</v>
      </c>
      <c r="W73" s="1">
        <f>IFERROR(VLOOKUP(experiment_log[[#This Row],[Experiment ID]],reevaluated_log[],10,0),0)</f>
        <v>0</v>
      </c>
      <c r="X73" s="1">
        <f>IFERROR(VLOOKUP(experiment_log[[#This Row],[Experiment ID]],reevaluated_log[],11,0),0)</f>
        <v>0</v>
      </c>
      <c r="Y73" s="1">
        <f>IFERROR(VLOOKUP(experiment_log[[#This Row],[Experiment ID]],reevaluated_log[],12,0),0)</f>
        <v>0</v>
      </c>
    </row>
    <row r="74" spans="1:25" hidden="1" x14ac:dyDescent="0.25">
      <c r="A74" s="1" t="s">
        <v>172</v>
      </c>
      <c r="B74" s="1" t="s">
        <v>22</v>
      </c>
      <c r="C74" s="1" t="s">
        <v>147</v>
      </c>
      <c r="D74">
        <v>15</v>
      </c>
      <c r="E74">
        <v>0.875</v>
      </c>
      <c r="F74">
        <v>11</v>
      </c>
      <c r="G74">
        <v>1</v>
      </c>
      <c r="H74">
        <v>0.41573033700000001</v>
      </c>
      <c r="I74">
        <v>0.58730158700000001</v>
      </c>
      <c r="J74">
        <v>0.97142857100000002</v>
      </c>
      <c r="K74">
        <v>0.53125</v>
      </c>
      <c r="L74">
        <v>0.68686868700000003</v>
      </c>
      <c r="M74">
        <v>527</v>
      </c>
      <c r="N74" s="6">
        <v>1.1574074074074075E-4</v>
      </c>
      <c r="O74" s="1" t="s">
        <v>148</v>
      </c>
      <c r="P74">
        <v>360154</v>
      </c>
      <c r="Q74" s="2">
        <v>44887.880555555559</v>
      </c>
      <c r="R74">
        <v>406</v>
      </c>
      <c r="S74">
        <v>0.96428571399999996</v>
      </c>
      <c r="T74">
        <v>0.421875</v>
      </c>
      <c r="U74">
        <v>0.58695652200000004</v>
      </c>
      <c r="V74" s="1">
        <f>COUNTIF(experiment_log[Experiment ID],experiment_log[[#This Row],[Experiment ID]])</f>
        <v>1</v>
      </c>
      <c r="W74" s="1">
        <f>IFERROR(VLOOKUP(experiment_log[[#This Row],[Experiment ID]],reevaluated_log[],10,0),0)</f>
        <v>0</v>
      </c>
      <c r="X74" s="1">
        <f>IFERROR(VLOOKUP(experiment_log[[#This Row],[Experiment ID]],reevaluated_log[],11,0),0)</f>
        <v>0</v>
      </c>
      <c r="Y74" s="1">
        <f>IFERROR(VLOOKUP(experiment_log[[#This Row],[Experiment ID]],reevaluated_log[],12,0),0)</f>
        <v>0</v>
      </c>
    </row>
    <row r="75" spans="1:25" hidden="1" x14ac:dyDescent="0.25">
      <c r="A75" s="1" t="s">
        <v>460</v>
      </c>
      <c r="B75" s="1" t="s">
        <v>22</v>
      </c>
      <c r="C75" s="1" t="s">
        <v>292</v>
      </c>
      <c r="D75">
        <v>15</v>
      </c>
      <c r="E75">
        <v>0.875</v>
      </c>
      <c r="F75">
        <v>10</v>
      </c>
      <c r="G75">
        <v>1</v>
      </c>
      <c r="H75">
        <v>0.39344262299999999</v>
      </c>
      <c r="I75">
        <v>0.56470588200000005</v>
      </c>
      <c r="J75">
        <v>0.96875</v>
      </c>
      <c r="K75">
        <v>0.44927536200000001</v>
      </c>
      <c r="L75">
        <v>0.61386138599999995</v>
      </c>
      <c r="M75">
        <v>2425</v>
      </c>
      <c r="N75" s="6">
        <v>7.0254629629629634E-3</v>
      </c>
      <c r="O75" s="1" t="s">
        <v>294</v>
      </c>
      <c r="P75">
        <v>-12144415</v>
      </c>
      <c r="Q75" s="2">
        <v>44891.59097222222</v>
      </c>
      <c r="R75">
        <v>1606</v>
      </c>
      <c r="S75">
        <v>0.95833333300000001</v>
      </c>
      <c r="T75">
        <v>0.33333333300000001</v>
      </c>
      <c r="U75">
        <v>0.49462365600000002</v>
      </c>
      <c r="V75" s="1">
        <f>COUNTIF(experiment_log[Experiment ID],experiment_log[[#This Row],[Experiment ID]])</f>
        <v>1</v>
      </c>
      <c r="W75" s="1">
        <f>IFERROR(VLOOKUP(experiment_log[[#This Row],[Experiment ID]],reevaluated_log[],10,0),0)</f>
        <v>1</v>
      </c>
      <c r="X75" s="1">
        <f>IFERROR(VLOOKUP(experiment_log[[#This Row],[Experiment ID]],reevaluated_log[],11,0),0)</f>
        <v>0.47572815533980584</v>
      </c>
      <c r="Y75" s="1">
        <f>IFERROR(VLOOKUP(experiment_log[[#This Row],[Experiment ID]],reevaluated_log[],12,0),0)</f>
        <v>0.64473684210526316</v>
      </c>
    </row>
    <row r="76" spans="1:25" hidden="1" x14ac:dyDescent="0.25">
      <c r="A76" s="1" t="s">
        <v>74</v>
      </c>
      <c r="B76" s="1" t="s">
        <v>22</v>
      </c>
      <c r="C76" s="1" t="s">
        <v>23</v>
      </c>
      <c r="D76">
        <v>25</v>
      </c>
      <c r="E76">
        <v>0.85</v>
      </c>
      <c r="F76">
        <v>11</v>
      </c>
      <c r="G76">
        <v>0.99453551900000003</v>
      </c>
      <c r="H76">
        <v>0.62975778500000001</v>
      </c>
      <c r="I76">
        <v>0.771186441</v>
      </c>
      <c r="J76">
        <v>0.975308642</v>
      </c>
      <c r="K76">
        <v>0.78217821799999998</v>
      </c>
      <c r="L76">
        <v>0.86813186799999997</v>
      </c>
      <c r="M76">
        <v>571</v>
      </c>
      <c r="N76" s="6">
        <v>1.8518518518518518E-4</v>
      </c>
      <c r="O76" s="1" t="s">
        <v>24</v>
      </c>
      <c r="P76">
        <v>336055</v>
      </c>
      <c r="Q76" s="2">
        <v>44886.986111111109</v>
      </c>
      <c r="R76">
        <v>445</v>
      </c>
      <c r="S76">
        <v>0.98360655699999999</v>
      </c>
      <c r="T76">
        <v>0.59405940599999996</v>
      </c>
      <c r="U76">
        <v>0.74074074099999998</v>
      </c>
      <c r="V76" s="1">
        <f>COUNTIF(experiment_log[Experiment ID],experiment_log[[#This Row],[Experiment ID]])</f>
        <v>1</v>
      </c>
      <c r="W76" s="1">
        <f>IFERROR(VLOOKUP(experiment_log[[#This Row],[Experiment ID]],reevaluated_log[],10,0),0)</f>
        <v>0</v>
      </c>
      <c r="X76" s="1">
        <f>IFERROR(VLOOKUP(experiment_log[[#This Row],[Experiment ID]],reevaluated_log[],11,0),0)</f>
        <v>0</v>
      </c>
      <c r="Y76" s="1">
        <f>IFERROR(VLOOKUP(experiment_log[[#This Row],[Experiment ID]],reevaluated_log[],12,0),0)</f>
        <v>0</v>
      </c>
    </row>
    <row r="77" spans="1:25" hidden="1" x14ac:dyDescent="0.25">
      <c r="A77" s="1" t="s">
        <v>143</v>
      </c>
      <c r="B77" s="1" t="s">
        <v>22</v>
      </c>
      <c r="C77" s="1" t="s">
        <v>82</v>
      </c>
      <c r="D77">
        <v>27</v>
      </c>
      <c r="E77">
        <v>0.85</v>
      </c>
      <c r="F77">
        <v>10</v>
      </c>
      <c r="G77">
        <v>0.94680851099999996</v>
      </c>
      <c r="H77">
        <v>0.44059405899999998</v>
      </c>
      <c r="I77">
        <v>0.60135135100000003</v>
      </c>
      <c r="J77">
        <v>0.85294117599999997</v>
      </c>
      <c r="K77">
        <v>0.95081967199999995</v>
      </c>
      <c r="L77">
        <v>0.89922480599999999</v>
      </c>
      <c r="M77">
        <v>15806</v>
      </c>
      <c r="N77" s="6">
        <v>1.3078703703703703E-2</v>
      </c>
      <c r="O77" s="1" t="s">
        <v>83</v>
      </c>
      <c r="P77">
        <v>284531</v>
      </c>
      <c r="Q77" s="2">
        <v>44887.784722222219</v>
      </c>
      <c r="R77">
        <v>3572</v>
      </c>
      <c r="S77">
        <v>0.95</v>
      </c>
      <c r="T77">
        <v>0.62295082000000002</v>
      </c>
      <c r="U77">
        <v>0.75247524799999999</v>
      </c>
      <c r="V77" s="1">
        <f>COUNTIF(experiment_log[Experiment ID],experiment_log[[#This Row],[Experiment ID]])</f>
        <v>1</v>
      </c>
      <c r="W77" s="1">
        <f>IFERROR(VLOOKUP(experiment_log[[#This Row],[Experiment ID]],reevaluated_log[],10,0),0)</f>
        <v>0</v>
      </c>
      <c r="X77" s="1">
        <f>IFERROR(VLOOKUP(experiment_log[[#This Row],[Experiment ID]],reevaluated_log[],11,0),0)</f>
        <v>0</v>
      </c>
      <c r="Y77" s="1">
        <f>IFERROR(VLOOKUP(experiment_log[[#This Row],[Experiment ID]],reevaluated_log[],12,0),0)</f>
        <v>0</v>
      </c>
    </row>
    <row r="78" spans="1:25" hidden="1" x14ac:dyDescent="0.25">
      <c r="A78" s="1" t="s">
        <v>160</v>
      </c>
      <c r="B78" s="1" t="s">
        <v>22</v>
      </c>
      <c r="C78" s="1" t="s">
        <v>147</v>
      </c>
      <c r="D78">
        <v>10</v>
      </c>
      <c r="E78">
        <v>0.85</v>
      </c>
      <c r="F78">
        <v>11</v>
      </c>
      <c r="G78">
        <v>1</v>
      </c>
      <c r="H78">
        <v>0.44382022500000001</v>
      </c>
      <c r="I78">
        <v>0.61478599199999995</v>
      </c>
      <c r="J78">
        <v>0.97619047599999997</v>
      </c>
      <c r="K78">
        <v>0.640625</v>
      </c>
      <c r="L78">
        <v>0.77358490599999996</v>
      </c>
      <c r="M78">
        <v>575</v>
      </c>
      <c r="N78" s="6">
        <v>1.5046296296296297E-4</v>
      </c>
      <c r="O78" s="1" t="s">
        <v>148</v>
      </c>
      <c r="P78">
        <v>360154</v>
      </c>
      <c r="Q78" s="2">
        <v>44887.879861111112</v>
      </c>
      <c r="R78">
        <v>447</v>
      </c>
      <c r="S78">
        <v>0.97142857100000002</v>
      </c>
      <c r="T78">
        <v>0.53125</v>
      </c>
      <c r="U78">
        <v>0.68686868700000003</v>
      </c>
      <c r="V78" s="1">
        <f>COUNTIF(experiment_log[Experiment ID],experiment_log[[#This Row],[Experiment ID]])</f>
        <v>1</v>
      </c>
      <c r="W78" s="1">
        <f>IFERROR(VLOOKUP(experiment_log[[#This Row],[Experiment ID]],reevaluated_log[],10,0),0)</f>
        <v>0</v>
      </c>
      <c r="X78" s="1">
        <f>IFERROR(VLOOKUP(experiment_log[[#This Row],[Experiment ID]],reevaluated_log[],11,0),0)</f>
        <v>0</v>
      </c>
      <c r="Y78" s="1">
        <f>IFERROR(VLOOKUP(experiment_log[[#This Row],[Experiment ID]],reevaluated_log[],12,0),0)</f>
        <v>0</v>
      </c>
    </row>
    <row r="79" spans="1:25" hidden="1" x14ac:dyDescent="0.25">
      <c r="A79" s="1" t="s">
        <v>499</v>
      </c>
      <c r="B79" s="1" t="s">
        <v>22</v>
      </c>
      <c r="C79" s="1" t="s">
        <v>292</v>
      </c>
      <c r="D79">
        <v>21</v>
      </c>
      <c r="E79">
        <v>0.85</v>
      </c>
      <c r="F79">
        <v>12</v>
      </c>
      <c r="G79">
        <v>0.98198198199999998</v>
      </c>
      <c r="H79">
        <v>0.59562841499999997</v>
      </c>
      <c r="I79">
        <v>0.74149659899999998</v>
      </c>
      <c r="J79">
        <v>0.98461538500000001</v>
      </c>
      <c r="K79">
        <v>0.91428571400000003</v>
      </c>
      <c r="L79">
        <v>0.94814814800000002</v>
      </c>
      <c r="M79">
        <v>4966</v>
      </c>
      <c r="N79" s="6">
        <v>1.2962962962962963E-2</v>
      </c>
      <c r="O79" s="1" t="s">
        <v>497</v>
      </c>
      <c r="P79">
        <v>-16286807</v>
      </c>
      <c r="Q79" s="2">
        <v>44893.575694444444</v>
      </c>
      <c r="R79">
        <v>2429</v>
      </c>
      <c r="S79">
        <v>1</v>
      </c>
      <c r="T79">
        <v>0.65714285699999997</v>
      </c>
      <c r="U79">
        <v>0.79310344799999999</v>
      </c>
      <c r="V79" s="1">
        <f>COUNTIF(experiment_log[Experiment ID],experiment_log[[#This Row],[Experiment ID]])</f>
        <v>1</v>
      </c>
      <c r="W79" s="1">
        <f>IFERROR(VLOOKUP(experiment_log[[#This Row],[Experiment ID]],reevaluated_log[],10,0),0)</f>
        <v>1</v>
      </c>
      <c r="X79" s="1">
        <f>IFERROR(VLOOKUP(experiment_log[[#This Row],[Experiment ID]],reevaluated_log[],11,0),0)</f>
        <v>0.6310679611650486</v>
      </c>
      <c r="Y79" s="1">
        <f>IFERROR(VLOOKUP(experiment_log[[#This Row],[Experiment ID]],reevaluated_log[],12,0),0)</f>
        <v>0.77380952380952384</v>
      </c>
    </row>
    <row r="80" spans="1:25" hidden="1" x14ac:dyDescent="0.25">
      <c r="A80" s="1" t="s">
        <v>136</v>
      </c>
      <c r="B80" s="1" t="s">
        <v>22</v>
      </c>
      <c r="C80" s="1" t="s">
        <v>82</v>
      </c>
      <c r="D80">
        <v>23</v>
      </c>
      <c r="E80">
        <v>0.875</v>
      </c>
      <c r="F80">
        <v>10</v>
      </c>
      <c r="G80">
        <v>0.97647058799999997</v>
      </c>
      <c r="H80">
        <v>0.41089108899999999</v>
      </c>
      <c r="I80">
        <v>0.57839721300000002</v>
      </c>
      <c r="J80">
        <v>0.94444444400000005</v>
      </c>
      <c r="K80">
        <v>0.83606557400000003</v>
      </c>
      <c r="L80">
        <v>0.88695652199999997</v>
      </c>
      <c r="M80">
        <v>5419</v>
      </c>
      <c r="N80" s="6">
        <v>1.3009259259259259E-2</v>
      </c>
      <c r="O80" s="1" t="s">
        <v>83</v>
      </c>
      <c r="P80">
        <v>284531</v>
      </c>
      <c r="Q80" s="2">
        <v>44887.714583333334</v>
      </c>
      <c r="R80">
        <v>2810</v>
      </c>
      <c r="S80">
        <v>0.97222222199999997</v>
      </c>
      <c r="T80">
        <v>0.57377049199999997</v>
      </c>
      <c r="U80">
        <v>0.72164948500000003</v>
      </c>
      <c r="V80" s="1">
        <f>COUNTIF(experiment_log[Experiment ID],experiment_log[[#This Row],[Experiment ID]])</f>
        <v>1</v>
      </c>
      <c r="W80" s="1">
        <f>IFERROR(VLOOKUP(experiment_log[[#This Row],[Experiment ID]],reevaluated_log[],10,0),0)</f>
        <v>0</v>
      </c>
      <c r="X80" s="1">
        <f>IFERROR(VLOOKUP(experiment_log[[#This Row],[Experiment ID]],reevaluated_log[],11,0),0)</f>
        <v>0</v>
      </c>
      <c r="Y80" s="1">
        <f>IFERROR(VLOOKUP(experiment_log[[#This Row],[Experiment ID]],reevaluated_log[],12,0),0)</f>
        <v>0</v>
      </c>
    </row>
    <row r="81" spans="1:25" hidden="1" x14ac:dyDescent="0.25">
      <c r="A81" s="1" t="s">
        <v>71</v>
      </c>
      <c r="B81" s="1" t="s">
        <v>22</v>
      </c>
      <c r="C81" s="1" t="s">
        <v>23</v>
      </c>
      <c r="D81">
        <v>23</v>
      </c>
      <c r="E81">
        <v>0.875</v>
      </c>
      <c r="F81">
        <v>11</v>
      </c>
      <c r="G81">
        <v>1</v>
      </c>
      <c r="H81">
        <v>0.58477508700000003</v>
      </c>
      <c r="I81">
        <v>0.73799126599999998</v>
      </c>
      <c r="J81">
        <v>1</v>
      </c>
      <c r="K81">
        <v>0.71287128700000002</v>
      </c>
      <c r="L81">
        <v>0.83236994200000003</v>
      </c>
      <c r="M81">
        <v>539</v>
      </c>
      <c r="N81" s="6">
        <v>1.6203703703703703E-4</v>
      </c>
      <c r="O81" s="1" t="s">
        <v>24</v>
      </c>
      <c r="P81">
        <v>336055</v>
      </c>
      <c r="Q81" s="2">
        <v>44886.98541666667</v>
      </c>
      <c r="R81">
        <v>427</v>
      </c>
      <c r="S81">
        <v>1</v>
      </c>
      <c r="T81">
        <v>0.55445544599999996</v>
      </c>
      <c r="U81">
        <v>0.71337579600000001</v>
      </c>
      <c r="V81" s="1">
        <f>COUNTIF(experiment_log[Experiment ID],experiment_log[[#This Row],[Experiment ID]])</f>
        <v>1</v>
      </c>
      <c r="W81" s="1">
        <f>IFERROR(VLOOKUP(experiment_log[[#This Row],[Experiment ID]],reevaluated_log[],10,0),0)</f>
        <v>0</v>
      </c>
      <c r="X81" s="1">
        <f>IFERROR(VLOOKUP(experiment_log[[#This Row],[Experiment ID]],reevaluated_log[],11,0),0)</f>
        <v>0</v>
      </c>
      <c r="Y81" s="1">
        <f>IFERROR(VLOOKUP(experiment_log[[#This Row],[Experiment ID]],reevaluated_log[],12,0),0)</f>
        <v>0</v>
      </c>
    </row>
    <row r="82" spans="1:25" hidden="1" x14ac:dyDescent="0.25">
      <c r="A82" s="1" t="s">
        <v>459</v>
      </c>
      <c r="B82" s="1" t="s">
        <v>22</v>
      </c>
      <c r="C82" s="1" t="s">
        <v>292</v>
      </c>
      <c r="D82">
        <v>15</v>
      </c>
      <c r="E82">
        <v>0.85</v>
      </c>
      <c r="F82">
        <v>10</v>
      </c>
      <c r="G82">
        <v>1</v>
      </c>
      <c r="H82">
        <v>0.40437158499999998</v>
      </c>
      <c r="I82">
        <v>0.57587548600000005</v>
      </c>
      <c r="J82">
        <v>0.97222222199999997</v>
      </c>
      <c r="K82">
        <v>0.50724637699999997</v>
      </c>
      <c r="L82">
        <v>0.66666666699999999</v>
      </c>
      <c r="M82">
        <v>2434</v>
      </c>
      <c r="N82" s="6">
        <v>7.0254629629629634E-3</v>
      </c>
      <c r="O82" s="1" t="s">
        <v>294</v>
      </c>
      <c r="P82">
        <v>-12144415</v>
      </c>
      <c r="Q82" s="2">
        <v>44891.59097222222</v>
      </c>
      <c r="R82">
        <v>1612</v>
      </c>
      <c r="S82">
        <v>0.96428571399999996</v>
      </c>
      <c r="T82">
        <v>0.39130434800000002</v>
      </c>
      <c r="U82">
        <v>0.55670103100000001</v>
      </c>
      <c r="V82" s="1">
        <f>COUNTIF(experiment_log[Experiment ID],experiment_log[[#This Row],[Experiment ID]])</f>
        <v>1</v>
      </c>
      <c r="W82" s="1">
        <f>IFERROR(VLOOKUP(experiment_log[[#This Row],[Experiment ID]],reevaluated_log[],10,0),0)</f>
        <v>1</v>
      </c>
      <c r="X82" s="1">
        <f>IFERROR(VLOOKUP(experiment_log[[#This Row],[Experiment ID]],reevaluated_log[],11,0),0)</f>
        <v>0.4854368932038835</v>
      </c>
      <c r="Y82" s="1">
        <f>IFERROR(VLOOKUP(experiment_log[[#This Row],[Experiment ID]],reevaluated_log[],12,0),0)</f>
        <v>0.65359477124183007</v>
      </c>
    </row>
    <row r="83" spans="1:25" hidden="1" x14ac:dyDescent="0.25">
      <c r="A83" s="1" t="s">
        <v>251</v>
      </c>
      <c r="B83" s="1" t="s">
        <v>22</v>
      </c>
      <c r="C83" s="1" t="s">
        <v>147</v>
      </c>
      <c r="D83">
        <v>25</v>
      </c>
      <c r="E83">
        <v>0.875</v>
      </c>
      <c r="F83">
        <v>11</v>
      </c>
      <c r="G83">
        <v>0.98924731200000005</v>
      </c>
      <c r="H83">
        <v>0.51685393300000004</v>
      </c>
      <c r="I83">
        <v>0.67896679000000004</v>
      </c>
      <c r="J83">
        <v>0.92</v>
      </c>
      <c r="K83">
        <v>0.71875</v>
      </c>
      <c r="L83">
        <v>0.80701754400000003</v>
      </c>
      <c r="M83">
        <v>638</v>
      </c>
      <c r="N83" s="6">
        <v>6.134259259259259E-4</v>
      </c>
      <c r="O83" s="1" t="s">
        <v>148</v>
      </c>
      <c r="P83">
        <v>360154</v>
      </c>
      <c r="Q83" s="2">
        <v>44888.527777777781</v>
      </c>
      <c r="R83">
        <v>493</v>
      </c>
      <c r="S83">
        <v>0.928571429</v>
      </c>
      <c r="T83">
        <v>0.609375</v>
      </c>
      <c r="U83">
        <v>0.73584905700000003</v>
      </c>
      <c r="V83" s="1">
        <f>COUNTIF(experiment_log[Experiment ID],experiment_log[[#This Row],[Experiment ID]])</f>
        <v>1</v>
      </c>
      <c r="W83" s="1">
        <f>IFERROR(VLOOKUP(experiment_log[[#This Row],[Experiment ID]],reevaluated_log[],10,0),0)</f>
        <v>0</v>
      </c>
      <c r="X83" s="1">
        <f>IFERROR(VLOOKUP(experiment_log[[#This Row],[Experiment ID]],reevaluated_log[],11,0),0)</f>
        <v>0</v>
      </c>
      <c r="Y83" s="1">
        <f>IFERROR(VLOOKUP(experiment_log[[#This Row],[Experiment ID]],reevaluated_log[],12,0),0)</f>
        <v>0</v>
      </c>
    </row>
    <row r="84" spans="1:25" hidden="1" x14ac:dyDescent="0.25">
      <c r="A84" s="1" t="s">
        <v>286</v>
      </c>
      <c r="B84" s="1" t="s">
        <v>22</v>
      </c>
      <c r="C84" s="1" t="s">
        <v>23</v>
      </c>
      <c r="D84">
        <v>25</v>
      </c>
      <c r="E84">
        <v>0.8</v>
      </c>
      <c r="F84">
        <v>11</v>
      </c>
      <c r="G84">
        <v>0.98936170199999995</v>
      </c>
      <c r="H84">
        <v>0.64359861600000001</v>
      </c>
      <c r="I84">
        <v>0.77987421400000001</v>
      </c>
      <c r="J84">
        <v>0.966292135</v>
      </c>
      <c r="K84">
        <v>0.85148514900000005</v>
      </c>
      <c r="L84">
        <v>0.90526315800000001</v>
      </c>
      <c r="M84">
        <v>622</v>
      </c>
      <c r="N84" s="6">
        <v>2.0833333333333335E-4</v>
      </c>
      <c r="O84" s="1" t="s">
        <v>24</v>
      </c>
      <c r="P84">
        <v>336055</v>
      </c>
      <c r="Q84" s="2">
        <v>44888.540972222225</v>
      </c>
      <c r="R84">
        <v>470</v>
      </c>
      <c r="S84">
        <v>0.98387096799999996</v>
      </c>
      <c r="T84">
        <v>0.60396039599999995</v>
      </c>
      <c r="U84">
        <v>0.748466258</v>
      </c>
      <c r="V84" s="1">
        <f>COUNTIF(experiment_log[Experiment ID],experiment_log[[#This Row],[Experiment ID]])</f>
        <v>1</v>
      </c>
      <c r="W84" s="1">
        <f>IFERROR(VLOOKUP(experiment_log[[#This Row],[Experiment ID]],reevaluated_log[],10,0),0)</f>
        <v>0</v>
      </c>
      <c r="X84" s="1">
        <f>IFERROR(VLOOKUP(experiment_log[[#This Row],[Experiment ID]],reevaluated_log[],11,0),0)</f>
        <v>0</v>
      </c>
      <c r="Y84" s="1">
        <f>IFERROR(VLOOKUP(experiment_log[[#This Row],[Experiment ID]],reevaluated_log[],12,0),0)</f>
        <v>0</v>
      </c>
    </row>
    <row r="85" spans="1:25" hidden="1" x14ac:dyDescent="0.25">
      <c r="A85" s="1" t="s">
        <v>421</v>
      </c>
      <c r="B85" s="1" t="s">
        <v>23</v>
      </c>
      <c r="C85" s="1" t="s">
        <v>292</v>
      </c>
      <c r="D85">
        <v>27</v>
      </c>
      <c r="E85">
        <v>0.85</v>
      </c>
      <c r="F85">
        <v>10</v>
      </c>
      <c r="G85">
        <v>0.948453608</v>
      </c>
      <c r="H85">
        <v>0.47179487199999998</v>
      </c>
      <c r="I85">
        <v>0.63013698600000001</v>
      </c>
      <c r="J85">
        <v>0.80519480499999996</v>
      </c>
      <c r="K85">
        <v>0.89855072499999999</v>
      </c>
      <c r="L85">
        <v>0.84931506800000001</v>
      </c>
      <c r="M85">
        <v>4553</v>
      </c>
      <c r="N85" s="6">
        <v>3.1481481481481482E-3</v>
      </c>
      <c r="O85" s="1" t="s">
        <v>351</v>
      </c>
      <c r="P85">
        <v>5622217</v>
      </c>
      <c r="Q85" s="2">
        <v>44890.879166666666</v>
      </c>
      <c r="R85">
        <v>1533</v>
      </c>
      <c r="S85">
        <v>0.96428571399999996</v>
      </c>
      <c r="T85">
        <v>0.39130434800000002</v>
      </c>
      <c r="U85">
        <v>0.55670103100000001</v>
      </c>
      <c r="V85" s="1">
        <f>COUNTIF(experiment_log[Experiment ID],experiment_log[[#This Row],[Experiment ID]])</f>
        <v>1</v>
      </c>
      <c r="W85" s="1">
        <f>IFERROR(VLOOKUP(experiment_log[[#This Row],[Experiment ID]],reevaluated_log[],10,0),0)</f>
        <v>0.90909090909090906</v>
      </c>
      <c r="X85" s="1">
        <f>IFERROR(VLOOKUP(experiment_log[[#This Row],[Experiment ID]],reevaluated_log[],11,0),0)</f>
        <v>0.44444444444444442</v>
      </c>
      <c r="Y85" s="1">
        <f>IFERROR(VLOOKUP(experiment_log[[#This Row],[Experiment ID]],reevaluated_log[],12,0),0)</f>
        <v>0.59701492537313428</v>
      </c>
    </row>
    <row r="86" spans="1:25" hidden="1" x14ac:dyDescent="0.25">
      <c r="A86" s="1" t="s">
        <v>422</v>
      </c>
      <c r="B86" s="1" t="s">
        <v>23</v>
      </c>
      <c r="C86" s="1" t="s">
        <v>292</v>
      </c>
      <c r="D86">
        <v>27</v>
      </c>
      <c r="E86">
        <v>0.875</v>
      </c>
      <c r="F86">
        <v>10</v>
      </c>
      <c r="G86">
        <v>0.95789473700000005</v>
      </c>
      <c r="H86">
        <v>0.46666666699999998</v>
      </c>
      <c r="I86">
        <v>0.62758620700000001</v>
      </c>
      <c r="J86">
        <v>0.8</v>
      </c>
      <c r="K86">
        <v>0.81159420299999996</v>
      </c>
      <c r="L86">
        <v>0.80575539600000001</v>
      </c>
      <c r="M86">
        <v>3900</v>
      </c>
      <c r="N86" s="6">
        <v>3.1481481481481482E-3</v>
      </c>
      <c r="O86" s="1" t="s">
        <v>351</v>
      </c>
      <c r="P86">
        <v>5622217</v>
      </c>
      <c r="Q86" s="2">
        <v>44890.879166666666</v>
      </c>
      <c r="R86">
        <v>1482</v>
      </c>
      <c r="S86">
        <v>0.96153846200000004</v>
      </c>
      <c r="T86">
        <v>0.362318841</v>
      </c>
      <c r="U86">
        <v>0.52631578899999998</v>
      </c>
      <c r="V86" s="1">
        <f>COUNTIF(experiment_log[Experiment ID],experiment_log[[#This Row],[Experiment ID]])</f>
        <v>1</v>
      </c>
      <c r="W86" s="1">
        <f>IFERROR(VLOOKUP(experiment_log[[#This Row],[Experiment ID]],reevaluated_log[],10,0),0)</f>
        <v>0.90909090909090906</v>
      </c>
      <c r="X86" s="1">
        <f>IFERROR(VLOOKUP(experiment_log[[#This Row],[Experiment ID]],reevaluated_log[],11,0),0)</f>
        <v>0.44444444444444442</v>
      </c>
      <c r="Y86" s="1">
        <f>IFERROR(VLOOKUP(experiment_log[[#This Row],[Experiment ID]],reevaluated_log[],12,0),0)</f>
        <v>0.59701492537313428</v>
      </c>
    </row>
    <row r="87" spans="1:25" x14ac:dyDescent="0.25">
      <c r="A87" s="1" t="s">
        <v>617</v>
      </c>
      <c r="B87" s="1" t="s">
        <v>147</v>
      </c>
      <c r="C87" s="1" t="s">
        <v>292</v>
      </c>
      <c r="D87">
        <v>18</v>
      </c>
      <c r="E87">
        <v>0.9</v>
      </c>
      <c r="F87">
        <v>10</v>
      </c>
      <c r="G87">
        <v>0.98837209299999995</v>
      </c>
      <c r="H87">
        <v>0.39534883700000001</v>
      </c>
      <c r="I87">
        <v>0.56478405300000001</v>
      </c>
      <c r="J87">
        <v>0.93478260899999999</v>
      </c>
      <c r="K87">
        <v>0.61428571399999998</v>
      </c>
      <c r="L87">
        <v>0.74137931000000001</v>
      </c>
      <c r="M87">
        <v>3028</v>
      </c>
      <c r="N87" s="6">
        <v>3.3449074074074076E-3</v>
      </c>
      <c r="O87" s="1" t="s">
        <v>350</v>
      </c>
      <c r="P87">
        <v>6316297</v>
      </c>
      <c r="Q87" s="2">
        <v>44893.838888888888</v>
      </c>
      <c r="R87">
        <v>1407</v>
      </c>
      <c r="S87">
        <v>1</v>
      </c>
      <c r="T87">
        <v>0.34285714299999998</v>
      </c>
      <c r="U87">
        <v>0.51063829800000005</v>
      </c>
      <c r="V87" s="1">
        <f>COUNTIF(experiment_log[Experiment ID],experiment_log[[#This Row],[Experiment ID]])</f>
        <v>1</v>
      </c>
      <c r="W87" s="1">
        <f>IFERROR(VLOOKUP(experiment_log[[#This Row],[Experiment ID]],reevaluated_log[],10,0),0)</f>
        <v>1</v>
      </c>
      <c r="X87" s="1">
        <f>IFERROR(VLOOKUP(experiment_log[[#This Row],[Experiment ID]],reevaluated_log[],11,0),0)</f>
        <v>0.34285714285714286</v>
      </c>
      <c r="Y87" s="1">
        <f>IFERROR(VLOOKUP(experiment_log[[#This Row],[Experiment ID]],reevaluated_log[],12,0),0)</f>
        <v>0.51063829787234039</v>
      </c>
    </row>
    <row r="88" spans="1:25" hidden="1" x14ac:dyDescent="0.25">
      <c r="A88" s="1" t="s">
        <v>337</v>
      </c>
      <c r="B88" s="1" t="s">
        <v>22</v>
      </c>
      <c r="C88" s="1" t="s">
        <v>292</v>
      </c>
      <c r="D88">
        <v>21</v>
      </c>
      <c r="E88">
        <v>0.8</v>
      </c>
      <c r="F88">
        <v>10</v>
      </c>
      <c r="G88">
        <v>0.95689655200000001</v>
      </c>
      <c r="H88">
        <v>0.60655737700000001</v>
      </c>
      <c r="I88">
        <v>0.74247491600000004</v>
      </c>
      <c r="J88">
        <v>0.90410958900000005</v>
      </c>
      <c r="K88">
        <v>0.94285714300000001</v>
      </c>
      <c r="L88">
        <v>0.92307692299999999</v>
      </c>
      <c r="M88">
        <v>7593</v>
      </c>
      <c r="N88" s="6">
        <v>1.0335648148148148E-2</v>
      </c>
      <c r="O88" s="1" t="s">
        <v>480</v>
      </c>
      <c r="P88">
        <v>-12144357</v>
      </c>
      <c r="Q88" s="2">
        <v>44893.515277777777</v>
      </c>
      <c r="R88">
        <v>2825</v>
      </c>
      <c r="S88">
        <v>0.97916666699999999</v>
      </c>
      <c r="T88">
        <v>0.67142857099999997</v>
      </c>
      <c r="U88">
        <v>0.79661016900000003</v>
      </c>
      <c r="V88" s="1">
        <f>COUNTIF(experiment_log[Experiment ID],experiment_log[[#This Row],[Experiment ID]])</f>
        <v>1</v>
      </c>
      <c r="W88" s="1">
        <f>IFERROR(VLOOKUP(experiment_log[[#This Row],[Experiment ID]],reevaluated_log[],10,0),0)</f>
        <v>1</v>
      </c>
      <c r="X88" s="1">
        <f>IFERROR(VLOOKUP(experiment_log[[#This Row],[Experiment ID]],reevaluated_log[],11,0),0)</f>
        <v>0.64077669902912626</v>
      </c>
      <c r="Y88" s="1">
        <f>IFERROR(VLOOKUP(experiment_log[[#This Row],[Experiment ID]],reevaluated_log[],12,0),0)</f>
        <v>0.78106508875739644</v>
      </c>
    </row>
    <row r="89" spans="1:25" hidden="1" x14ac:dyDescent="0.25">
      <c r="A89" s="1" t="s">
        <v>197</v>
      </c>
      <c r="B89" s="1" t="s">
        <v>22</v>
      </c>
      <c r="C89" s="1" t="s">
        <v>147</v>
      </c>
      <c r="D89">
        <v>23</v>
      </c>
      <c r="E89">
        <v>0.7</v>
      </c>
      <c r="F89">
        <v>11</v>
      </c>
      <c r="G89">
        <v>0.92248061999999997</v>
      </c>
      <c r="H89">
        <v>0.66853932599999999</v>
      </c>
      <c r="I89">
        <v>0.7752443</v>
      </c>
      <c r="J89">
        <v>0.85714285700000004</v>
      </c>
      <c r="K89">
        <v>0.9375</v>
      </c>
      <c r="L89">
        <v>0.89552238799999995</v>
      </c>
      <c r="M89">
        <v>847</v>
      </c>
      <c r="N89" s="6">
        <v>1.6203703703703703E-4</v>
      </c>
      <c r="O89" s="1" t="s">
        <v>148</v>
      </c>
      <c r="P89">
        <v>360154</v>
      </c>
      <c r="Q89" s="2">
        <v>44887.881944444445</v>
      </c>
      <c r="R89">
        <v>602</v>
      </c>
      <c r="S89">
        <v>0.918367347</v>
      </c>
      <c r="T89">
        <v>0.703125</v>
      </c>
      <c r="U89">
        <v>0.79646017700000005</v>
      </c>
      <c r="V89" s="1">
        <f>COUNTIF(experiment_log[Experiment ID],experiment_log[[#This Row],[Experiment ID]])</f>
        <v>1</v>
      </c>
      <c r="W89" s="1">
        <f>IFERROR(VLOOKUP(experiment_log[[#This Row],[Experiment ID]],reevaluated_log[],10,0),0)</f>
        <v>0</v>
      </c>
      <c r="X89" s="1">
        <f>IFERROR(VLOOKUP(experiment_log[[#This Row],[Experiment ID]],reevaluated_log[],11,0),0)</f>
        <v>0</v>
      </c>
      <c r="Y89" s="1">
        <f>IFERROR(VLOOKUP(experiment_log[[#This Row],[Experiment ID]],reevaluated_log[],12,0),0)</f>
        <v>0</v>
      </c>
    </row>
    <row r="90" spans="1:25" hidden="1" x14ac:dyDescent="0.25">
      <c r="A90" s="1" t="s">
        <v>235</v>
      </c>
      <c r="B90" s="1" t="s">
        <v>22</v>
      </c>
      <c r="C90" s="1" t="s">
        <v>147</v>
      </c>
      <c r="D90">
        <v>13</v>
      </c>
      <c r="E90">
        <v>0.8</v>
      </c>
      <c r="F90">
        <v>11</v>
      </c>
      <c r="G90">
        <v>0.98850574700000005</v>
      </c>
      <c r="H90">
        <v>0.48314606700000001</v>
      </c>
      <c r="I90">
        <v>0.64905660399999998</v>
      </c>
      <c r="J90">
        <v>0.95652173900000004</v>
      </c>
      <c r="K90">
        <v>0.6875</v>
      </c>
      <c r="L90">
        <v>0.8</v>
      </c>
      <c r="M90">
        <v>608</v>
      </c>
      <c r="N90" s="6">
        <v>4.1666666666666669E-4</v>
      </c>
      <c r="O90" s="1" t="s">
        <v>148</v>
      </c>
      <c r="P90">
        <v>360154</v>
      </c>
      <c r="Q90" s="2">
        <v>44888.518750000003</v>
      </c>
      <c r="R90">
        <v>466</v>
      </c>
      <c r="S90">
        <v>0.94736842099999996</v>
      </c>
      <c r="T90">
        <v>0.5625</v>
      </c>
      <c r="U90">
        <v>0.70588235300000002</v>
      </c>
      <c r="V90" s="1">
        <f>COUNTIF(experiment_log[Experiment ID],experiment_log[[#This Row],[Experiment ID]])</f>
        <v>1</v>
      </c>
      <c r="W90" s="1">
        <f>IFERROR(VLOOKUP(experiment_log[[#This Row],[Experiment ID]],reevaluated_log[],10,0),0)</f>
        <v>0</v>
      </c>
      <c r="X90" s="1">
        <f>IFERROR(VLOOKUP(experiment_log[[#This Row],[Experiment ID]],reevaluated_log[],11,0),0)</f>
        <v>0</v>
      </c>
      <c r="Y90" s="1">
        <f>IFERROR(VLOOKUP(experiment_log[[#This Row],[Experiment ID]],reevaluated_log[],12,0),0)</f>
        <v>0</v>
      </c>
    </row>
    <row r="91" spans="1:25" hidden="1" x14ac:dyDescent="0.25">
      <c r="A91" s="1" t="s">
        <v>99</v>
      </c>
      <c r="B91" s="1" t="s">
        <v>22</v>
      </c>
      <c r="C91" s="1" t="s">
        <v>82</v>
      </c>
      <c r="D91">
        <v>19</v>
      </c>
      <c r="E91">
        <v>0.7</v>
      </c>
      <c r="F91">
        <v>10</v>
      </c>
      <c r="G91">
        <v>0.94623655900000003</v>
      </c>
      <c r="H91">
        <v>0.43564356399999998</v>
      </c>
      <c r="I91">
        <v>0.59661016899999997</v>
      </c>
      <c r="J91">
        <v>0.83823529399999996</v>
      </c>
      <c r="K91">
        <v>0.93442623000000002</v>
      </c>
      <c r="L91">
        <v>0.88372092999999996</v>
      </c>
      <c r="M91">
        <v>14105</v>
      </c>
      <c r="N91" s="6">
        <v>1.2847222222222222E-2</v>
      </c>
      <c r="O91" s="1" t="s">
        <v>83</v>
      </c>
      <c r="P91">
        <v>284531</v>
      </c>
      <c r="Q91" s="2">
        <v>44887.629861111112</v>
      </c>
      <c r="R91">
        <v>3463</v>
      </c>
      <c r="S91">
        <v>0.94871794899999995</v>
      </c>
      <c r="T91">
        <v>0.60655737700000001</v>
      </c>
      <c r="U91">
        <v>0.74</v>
      </c>
      <c r="V91" s="1">
        <f>COUNTIF(experiment_log[Experiment ID],experiment_log[[#This Row],[Experiment ID]])</f>
        <v>1</v>
      </c>
      <c r="W91" s="1">
        <f>IFERROR(VLOOKUP(experiment_log[[#This Row],[Experiment ID]],reevaluated_log[],10,0),0)</f>
        <v>0</v>
      </c>
      <c r="X91" s="1">
        <f>IFERROR(VLOOKUP(experiment_log[[#This Row],[Experiment ID]],reevaluated_log[],11,0),0)</f>
        <v>0</v>
      </c>
      <c r="Y91" s="1">
        <f>IFERROR(VLOOKUP(experiment_log[[#This Row],[Experiment ID]],reevaluated_log[],12,0),0)</f>
        <v>0</v>
      </c>
    </row>
    <row r="92" spans="1:25" hidden="1" x14ac:dyDescent="0.25">
      <c r="A92" s="1" t="s">
        <v>229</v>
      </c>
      <c r="B92" s="1" t="s">
        <v>22</v>
      </c>
      <c r="C92" s="1" t="s">
        <v>147</v>
      </c>
      <c r="D92">
        <v>11</v>
      </c>
      <c r="E92">
        <v>0.8</v>
      </c>
      <c r="F92">
        <v>11</v>
      </c>
      <c r="G92">
        <v>0.95192307700000001</v>
      </c>
      <c r="H92">
        <v>0.55617977500000004</v>
      </c>
      <c r="I92">
        <v>0.70212766000000004</v>
      </c>
      <c r="J92">
        <v>0.88524590199999997</v>
      </c>
      <c r="K92">
        <v>0.84375</v>
      </c>
      <c r="L92">
        <v>0.86399999999999999</v>
      </c>
      <c r="M92">
        <v>713</v>
      </c>
      <c r="N92" s="6">
        <v>4.2824074074074075E-4</v>
      </c>
      <c r="O92" s="1" t="s">
        <v>148</v>
      </c>
      <c r="P92">
        <v>360154</v>
      </c>
      <c r="Q92" s="2">
        <v>44888.515972222223</v>
      </c>
      <c r="R92">
        <v>540</v>
      </c>
      <c r="S92">
        <v>0.918367347</v>
      </c>
      <c r="T92">
        <v>0.703125</v>
      </c>
      <c r="U92">
        <v>0.79646017700000005</v>
      </c>
      <c r="V92" s="1">
        <f>COUNTIF(experiment_log[Experiment ID],experiment_log[[#This Row],[Experiment ID]])</f>
        <v>1</v>
      </c>
      <c r="W92" s="1">
        <f>IFERROR(VLOOKUP(experiment_log[[#This Row],[Experiment ID]],reevaluated_log[],10,0),0)</f>
        <v>0</v>
      </c>
      <c r="X92" s="1">
        <f>IFERROR(VLOOKUP(experiment_log[[#This Row],[Experiment ID]],reevaluated_log[],11,0),0)</f>
        <v>0</v>
      </c>
      <c r="Y92" s="1">
        <f>IFERROR(VLOOKUP(experiment_log[[#This Row],[Experiment ID]],reevaluated_log[],12,0),0)</f>
        <v>0</v>
      </c>
    </row>
    <row r="93" spans="1:25" hidden="1" x14ac:dyDescent="0.25">
      <c r="A93" s="1" t="s">
        <v>204</v>
      </c>
      <c r="B93" s="1" t="s">
        <v>22</v>
      </c>
      <c r="C93" s="1" t="s">
        <v>147</v>
      </c>
      <c r="D93">
        <v>26</v>
      </c>
      <c r="E93">
        <v>0.85</v>
      </c>
      <c r="F93">
        <v>11</v>
      </c>
      <c r="G93">
        <v>0.99065420599999998</v>
      </c>
      <c r="H93">
        <v>0.59550561800000001</v>
      </c>
      <c r="I93">
        <v>0.74385964900000001</v>
      </c>
      <c r="J93">
        <v>0.98245614000000003</v>
      </c>
      <c r="K93">
        <v>0.875</v>
      </c>
      <c r="L93">
        <v>0.925619835</v>
      </c>
      <c r="M93">
        <v>722</v>
      </c>
      <c r="N93" s="6">
        <v>1.9675925925925926E-4</v>
      </c>
      <c r="O93" s="1" t="s">
        <v>148</v>
      </c>
      <c r="P93">
        <v>360154</v>
      </c>
      <c r="Q93" s="2">
        <v>44887.882638888892</v>
      </c>
      <c r="R93">
        <v>541</v>
      </c>
      <c r="S93">
        <v>0.97826086999999995</v>
      </c>
      <c r="T93">
        <v>0.703125</v>
      </c>
      <c r="U93">
        <v>0.81818181800000001</v>
      </c>
      <c r="V93" s="1">
        <f>COUNTIF(experiment_log[Experiment ID],experiment_log[[#This Row],[Experiment ID]])</f>
        <v>1</v>
      </c>
      <c r="W93" s="1">
        <f>IFERROR(VLOOKUP(experiment_log[[#This Row],[Experiment ID]],reevaluated_log[],10,0),0)</f>
        <v>0</v>
      </c>
      <c r="X93" s="1">
        <f>IFERROR(VLOOKUP(experiment_log[[#This Row],[Experiment ID]],reevaluated_log[],11,0),0)</f>
        <v>0</v>
      </c>
      <c r="Y93" s="1">
        <f>IFERROR(VLOOKUP(experiment_log[[#This Row],[Experiment ID]],reevaluated_log[],12,0),0)</f>
        <v>0</v>
      </c>
    </row>
    <row r="94" spans="1:25" hidden="1" x14ac:dyDescent="0.25">
      <c r="A94" s="1" t="s">
        <v>243</v>
      </c>
      <c r="B94" s="1" t="s">
        <v>22</v>
      </c>
      <c r="C94" s="1" t="s">
        <v>147</v>
      </c>
      <c r="D94">
        <v>20</v>
      </c>
      <c r="E94">
        <v>0.9</v>
      </c>
      <c r="F94">
        <v>11</v>
      </c>
      <c r="G94">
        <v>1</v>
      </c>
      <c r="H94">
        <v>0.43258426999999999</v>
      </c>
      <c r="I94">
        <v>0.60392156900000005</v>
      </c>
      <c r="J94">
        <v>0.97499999999999998</v>
      </c>
      <c r="K94">
        <v>0.609375</v>
      </c>
      <c r="L94">
        <v>0.75</v>
      </c>
      <c r="M94">
        <v>567</v>
      </c>
      <c r="N94" s="6">
        <v>5.9027777777777778E-4</v>
      </c>
      <c r="O94" s="1" t="s">
        <v>148</v>
      </c>
      <c r="P94">
        <v>360154</v>
      </c>
      <c r="Q94" s="2">
        <v>44888.523611111108</v>
      </c>
      <c r="R94">
        <v>440</v>
      </c>
      <c r="S94">
        <v>0.96969696999999999</v>
      </c>
      <c r="T94">
        <v>0.5</v>
      </c>
      <c r="U94">
        <v>0.65979381400000003</v>
      </c>
      <c r="V94" s="1">
        <f>COUNTIF(experiment_log[Experiment ID],experiment_log[[#This Row],[Experiment ID]])</f>
        <v>1</v>
      </c>
      <c r="W94" s="1">
        <f>IFERROR(VLOOKUP(experiment_log[[#This Row],[Experiment ID]],reevaluated_log[],10,0),0)</f>
        <v>0</v>
      </c>
      <c r="X94" s="1">
        <f>IFERROR(VLOOKUP(experiment_log[[#This Row],[Experiment ID]],reevaluated_log[],11,0),0)</f>
        <v>0</v>
      </c>
      <c r="Y94" s="1">
        <f>IFERROR(VLOOKUP(experiment_log[[#This Row],[Experiment ID]],reevaluated_log[],12,0),0)</f>
        <v>0</v>
      </c>
    </row>
    <row r="95" spans="1:25" x14ac:dyDescent="0.25">
      <c r="A95" s="1" t="s">
        <v>380</v>
      </c>
      <c r="B95" s="1" t="s">
        <v>147</v>
      </c>
      <c r="C95" s="1" t="s">
        <v>292</v>
      </c>
      <c r="D95">
        <v>23</v>
      </c>
      <c r="E95">
        <v>0.9</v>
      </c>
      <c r="F95">
        <v>10</v>
      </c>
      <c r="G95">
        <v>0.985714286</v>
      </c>
      <c r="H95">
        <v>0.32093023300000001</v>
      </c>
      <c r="I95">
        <v>0.48421052599999997</v>
      </c>
      <c r="J95">
        <v>0.92682926799999998</v>
      </c>
      <c r="K95">
        <v>0.54285714299999999</v>
      </c>
      <c r="L95">
        <v>0.68468468500000002</v>
      </c>
      <c r="M95">
        <v>1984</v>
      </c>
      <c r="N95" s="6">
        <v>3.6458333333333334E-3</v>
      </c>
      <c r="O95" s="1" t="s">
        <v>350</v>
      </c>
      <c r="P95">
        <v>6316297</v>
      </c>
      <c r="Q95" s="2">
        <v>44893.848611111112</v>
      </c>
      <c r="R95">
        <v>1200</v>
      </c>
      <c r="S95">
        <v>1</v>
      </c>
      <c r="T95">
        <v>0.31428571399999999</v>
      </c>
      <c r="U95">
        <v>0.47826087</v>
      </c>
      <c r="V95" s="1">
        <f>COUNTIF(experiment_log[Experiment ID],experiment_log[[#This Row],[Experiment ID]])</f>
        <v>1</v>
      </c>
      <c r="W95" s="1">
        <f>IFERROR(VLOOKUP(experiment_log[[#This Row],[Experiment ID]],reevaluated_log[],10,0),0)</f>
        <v>1</v>
      </c>
      <c r="X95" s="1">
        <f>IFERROR(VLOOKUP(experiment_log[[#This Row],[Experiment ID]],reevaluated_log[],11,0),0)</f>
        <v>0.31428571428571428</v>
      </c>
      <c r="Y95" s="1">
        <f>IFERROR(VLOOKUP(experiment_log[[#This Row],[Experiment ID]],reevaluated_log[],12,0),0)</f>
        <v>0.47826086956521741</v>
      </c>
    </row>
    <row r="96" spans="1:25" hidden="1" x14ac:dyDescent="0.25">
      <c r="A96" s="1" t="s">
        <v>260</v>
      </c>
      <c r="B96" s="1" t="s">
        <v>22</v>
      </c>
      <c r="C96" s="1" t="s">
        <v>23</v>
      </c>
      <c r="D96">
        <v>8</v>
      </c>
      <c r="E96">
        <v>0.875</v>
      </c>
      <c r="F96">
        <v>11</v>
      </c>
      <c r="G96">
        <v>1</v>
      </c>
      <c r="H96">
        <v>0.62975778500000001</v>
      </c>
      <c r="I96">
        <v>0.77282377899999999</v>
      </c>
      <c r="J96">
        <v>0.95505618000000003</v>
      </c>
      <c r="K96">
        <v>0.84158415799999997</v>
      </c>
      <c r="L96">
        <v>0.89473684200000003</v>
      </c>
      <c r="M96">
        <v>590</v>
      </c>
      <c r="N96" s="6">
        <v>4.0509259259259258E-4</v>
      </c>
      <c r="O96" s="1" t="s">
        <v>24</v>
      </c>
      <c r="P96">
        <v>336055</v>
      </c>
      <c r="Q96" s="2">
        <v>44888.535416666666</v>
      </c>
      <c r="R96">
        <v>452</v>
      </c>
      <c r="S96">
        <v>0.96923076900000005</v>
      </c>
      <c r="T96">
        <v>0.62376237599999995</v>
      </c>
      <c r="U96">
        <v>0.75903614500000005</v>
      </c>
      <c r="V96" s="1">
        <f>COUNTIF(experiment_log[Experiment ID],experiment_log[[#This Row],[Experiment ID]])</f>
        <v>1</v>
      </c>
      <c r="W96" s="1">
        <f>IFERROR(VLOOKUP(experiment_log[[#This Row],[Experiment ID]],reevaluated_log[],10,0),0)</f>
        <v>0</v>
      </c>
      <c r="X96" s="1">
        <f>IFERROR(VLOOKUP(experiment_log[[#This Row],[Experiment ID]],reevaluated_log[],11,0),0)</f>
        <v>0</v>
      </c>
      <c r="Y96" s="1">
        <f>IFERROR(VLOOKUP(experiment_log[[#This Row],[Experiment ID]],reevaluated_log[],12,0),0)</f>
        <v>0</v>
      </c>
    </row>
    <row r="97" spans="1:25" x14ac:dyDescent="0.25">
      <c r="A97" s="1" t="s">
        <v>368</v>
      </c>
      <c r="B97" s="1" t="s">
        <v>147</v>
      </c>
      <c r="C97" s="1" t="s">
        <v>292</v>
      </c>
      <c r="D97">
        <v>19</v>
      </c>
      <c r="E97">
        <v>0.9</v>
      </c>
      <c r="F97">
        <v>10</v>
      </c>
      <c r="G97">
        <v>0.982758621</v>
      </c>
      <c r="H97">
        <v>0.26511627900000001</v>
      </c>
      <c r="I97">
        <v>0.41758241800000001</v>
      </c>
      <c r="J97">
        <v>0.93939393900000001</v>
      </c>
      <c r="K97">
        <v>0.44285714300000001</v>
      </c>
      <c r="L97">
        <v>0.601941748</v>
      </c>
      <c r="M97">
        <v>1916</v>
      </c>
      <c r="N97" s="6">
        <v>3.1134259259259257E-3</v>
      </c>
      <c r="O97" s="1" t="s">
        <v>350</v>
      </c>
      <c r="P97">
        <v>6316297</v>
      </c>
      <c r="Q97" s="2">
        <v>44893.842361111114</v>
      </c>
      <c r="R97">
        <v>1168</v>
      </c>
      <c r="S97">
        <v>1</v>
      </c>
      <c r="T97">
        <v>0.257142857</v>
      </c>
      <c r="U97">
        <v>0.409090909</v>
      </c>
      <c r="V97" s="1">
        <f>COUNTIF(experiment_log[Experiment ID],experiment_log[[#This Row],[Experiment ID]])</f>
        <v>1</v>
      </c>
      <c r="W97" s="1">
        <f>IFERROR(VLOOKUP(experiment_log[[#This Row],[Experiment ID]],reevaluated_log[],10,0),0)</f>
        <v>1</v>
      </c>
      <c r="X97" s="1">
        <f>IFERROR(VLOOKUP(experiment_log[[#This Row],[Experiment ID]],reevaluated_log[],11,0),0)</f>
        <v>0.25714285714285712</v>
      </c>
      <c r="Y97" s="1">
        <f>IFERROR(VLOOKUP(experiment_log[[#This Row],[Experiment ID]],reevaluated_log[],12,0),0)</f>
        <v>0.40909090909090906</v>
      </c>
    </row>
    <row r="98" spans="1:25" hidden="1" x14ac:dyDescent="0.25">
      <c r="A98" s="1" t="s">
        <v>146</v>
      </c>
      <c r="B98" s="1" t="s">
        <v>22</v>
      </c>
      <c r="C98" s="1" t="s">
        <v>147</v>
      </c>
      <c r="D98">
        <v>1</v>
      </c>
      <c r="E98">
        <v>0.7</v>
      </c>
      <c r="F98">
        <v>11</v>
      </c>
      <c r="G98">
        <v>0.90400000000000003</v>
      </c>
      <c r="H98">
        <v>0.63483146099999999</v>
      </c>
      <c r="I98">
        <v>0.74587458699999998</v>
      </c>
      <c r="J98">
        <v>0.8</v>
      </c>
      <c r="K98">
        <v>0.875</v>
      </c>
      <c r="L98">
        <v>0.83582089599999998</v>
      </c>
      <c r="M98">
        <v>832</v>
      </c>
      <c r="N98" s="6">
        <v>8.1018518518518516E-5</v>
      </c>
      <c r="O98" s="1" t="s">
        <v>148</v>
      </c>
      <c r="P98">
        <v>360154</v>
      </c>
      <c r="Q98" s="2">
        <v>44887.878472222219</v>
      </c>
      <c r="R98">
        <v>591</v>
      </c>
      <c r="S98">
        <v>0.88</v>
      </c>
      <c r="T98">
        <v>0.6875</v>
      </c>
      <c r="U98">
        <v>0.77192982499999996</v>
      </c>
      <c r="V98" s="1">
        <f>COUNTIF(experiment_log[Experiment ID],experiment_log[[#This Row],[Experiment ID]])</f>
        <v>1</v>
      </c>
      <c r="W98" s="1">
        <f>IFERROR(VLOOKUP(experiment_log[[#This Row],[Experiment ID]],reevaluated_log[],10,0),0)</f>
        <v>0</v>
      </c>
      <c r="X98" s="1">
        <f>IFERROR(VLOOKUP(experiment_log[[#This Row],[Experiment ID]],reevaluated_log[],11,0),0)</f>
        <v>0</v>
      </c>
      <c r="Y98" s="1">
        <f>IFERROR(VLOOKUP(experiment_log[[#This Row],[Experiment ID]],reevaluated_log[],12,0),0)</f>
        <v>0</v>
      </c>
    </row>
    <row r="99" spans="1:25" hidden="1" x14ac:dyDescent="0.25">
      <c r="A99" s="1" t="s">
        <v>164</v>
      </c>
      <c r="B99" s="1" t="s">
        <v>22</v>
      </c>
      <c r="C99" s="1" t="s">
        <v>147</v>
      </c>
      <c r="D99">
        <v>14</v>
      </c>
      <c r="E99">
        <v>0.7</v>
      </c>
      <c r="F99">
        <v>11</v>
      </c>
      <c r="G99">
        <v>0.92800000000000005</v>
      </c>
      <c r="H99">
        <v>0.65168539299999995</v>
      </c>
      <c r="I99">
        <v>0.76567656799999995</v>
      </c>
      <c r="J99">
        <v>0.8</v>
      </c>
      <c r="K99">
        <v>0.9375</v>
      </c>
      <c r="L99">
        <v>0.863309353</v>
      </c>
      <c r="M99">
        <v>852</v>
      </c>
      <c r="N99" s="6">
        <v>1.273148148148148E-4</v>
      </c>
      <c r="O99" s="1" t="s">
        <v>148</v>
      </c>
      <c r="P99">
        <v>360154</v>
      </c>
      <c r="Q99" s="2">
        <v>44887.880555555559</v>
      </c>
      <c r="R99">
        <v>599</v>
      </c>
      <c r="S99">
        <v>0.87037036999999995</v>
      </c>
      <c r="T99">
        <v>0.734375</v>
      </c>
      <c r="U99">
        <v>0.79661016900000003</v>
      </c>
      <c r="V99" s="1">
        <f>COUNTIF(experiment_log[Experiment ID],experiment_log[[#This Row],[Experiment ID]])</f>
        <v>1</v>
      </c>
      <c r="W99" s="1">
        <f>IFERROR(VLOOKUP(experiment_log[[#This Row],[Experiment ID]],reevaluated_log[],10,0),0)</f>
        <v>0</v>
      </c>
      <c r="X99" s="1">
        <f>IFERROR(VLOOKUP(experiment_log[[#This Row],[Experiment ID]],reevaluated_log[],11,0),0)</f>
        <v>0</v>
      </c>
      <c r="Y99" s="1">
        <f>IFERROR(VLOOKUP(experiment_log[[#This Row],[Experiment ID]],reevaluated_log[],12,0),0)</f>
        <v>0</v>
      </c>
    </row>
    <row r="100" spans="1:25" hidden="1" x14ac:dyDescent="0.25">
      <c r="A100" s="1" t="s">
        <v>274</v>
      </c>
      <c r="B100" s="1" t="s">
        <v>22</v>
      </c>
      <c r="C100" s="1" t="s">
        <v>23</v>
      </c>
      <c r="D100">
        <v>16</v>
      </c>
      <c r="E100">
        <v>0.8</v>
      </c>
      <c r="F100">
        <v>11</v>
      </c>
      <c r="G100">
        <v>0.98404255299999999</v>
      </c>
      <c r="H100">
        <v>0.64013840799999999</v>
      </c>
      <c r="I100">
        <v>0.77568134200000005</v>
      </c>
      <c r="J100">
        <v>0.95402298900000004</v>
      </c>
      <c r="K100">
        <v>0.82178217799999997</v>
      </c>
      <c r="L100">
        <v>0.88297872300000002</v>
      </c>
      <c r="M100">
        <v>674</v>
      </c>
      <c r="N100" s="6">
        <v>2.6620370370370372E-4</v>
      </c>
      <c r="O100" s="1" t="s">
        <v>24</v>
      </c>
      <c r="P100">
        <v>336055</v>
      </c>
      <c r="Q100" s="2">
        <v>44888.538194444445</v>
      </c>
      <c r="R100">
        <v>508</v>
      </c>
      <c r="S100">
        <v>0.98387096799999996</v>
      </c>
      <c r="T100">
        <v>0.60396039599999995</v>
      </c>
      <c r="U100">
        <v>0.748466258</v>
      </c>
      <c r="V100" s="1">
        <f>COUNTIF(experiment_log[Experiment ID],experiment_log[[#This Row],[Experiment ID]])</f>
        <v>1</v>
      </c>
      <c r="W100" s="1">
        <f>IFERROR(VLOOKUP(experiment_log[[#This Row],[Experiment ID]],reevaluated_log[],10,0),0)</f>
        <v>0</v>
      </c>
      <c r="X100" s="1">
        <f>IFERROR(VLOOKUP(experiment_log[[#This Row],[Experiment ID]],reevaluated_log[],11,0),0)</f>
        <v>0</v>
      </c>
      <c r="Y100" s="1">
        <f>IFERROR(VLOOKUP(experiment_log[[#This Row],[Experiment ID]],reevaluated_log[],12,0),0)</f>
        <v>0</v>
      </c>
    </row>
    <row r="101" spans="1:25" hidden="1" x14ac:dyDescent="0.25">
      <c r="A101" s="1" t="s">
        <v>185</v>
      </c>
      <c r="B101" s="1" t="s">
        <v>22</v>
      </c>
      <c r="C101" s="1" t="s">
        <v>147</v>
      </c>
      <c r="D101">
        <v>19</v>
      </c>
      <c r="E101">
        <v>0.7</v>
      </c>
      <c r="F101">
        <v>11</v>
      </c>
      <c r="G101">
        <v>0.93220338999999997</v>
      </c>
      <c r="H101">
        <v>0.61797752800000005</v>
      </c>
      <c r="I101">
        <v>0.743243243</v>
      </c>
      <c r="J101">
        <v>0.84615384599999999</v>
      </c>
      <c r="K101">
        <v>0.859375</v>
      </c>
      <c r="L101">
        <v>0.85271317800000002</v>
      </c>
      <c r="M101">
        <v>767</v>
      </c>
      <c r="N101" s="6">
        <v>9.2592592592592588E-5</v>
      </c>
      <c r="O101" s="1" t="s">
        <v>148</v>
      </c>
      <c r="P101">
        <v>360154</v>
      </c>
      <c r="Q101" s="2">
        <v>44887.881249999999</v>
      </c>
      <c r="R101">
        <v>570</v>
      </c>
      <c r="S101">
        <v>0.9</v>
      </c>
      <c r="T101">
        <v>0.703125</v>
      </c>
      <c r="U101">
        <v>0.78947368399999995</v>
      </c>
      <c r="V101" s="1">
        <f>COUNTIF(experiment_log[Experiment ID],experiment_log[[#This Row],[Experiment ID]])</f>
        <v>1</v>
      </c>
      <c r="W101" s="1">
        <f>IFERROR(VLOOKUP(experiment_log[[#This Row],[Experiment ID]],reevaluated_log[],10,0),0)</f>
        <v>0</v>
      </c>
      <c r="X101" s="1">
        <f>IFERROR(VLOOKUP(experiment_log[[#This Row],[Experiment ID]],reevaluated_log[],11,0),0)</f>
        <v>0</v>
      </c>
      <c r="Y101" s="1">
        <f>IFERROR(VLOOKUP(experiment_log[[#This Row],[Experiment ID]],reevaluated_log[],12,0),0)</f>
        <v>0</v>
      </c>
    </row>
    <row r="102" spans="1:25" x14ac:dyDescent="0.25">
      <c r="A102" s="1" t="s">
        <v>619</v>
      </c>
      <c r="B102" s="1" t="s">
        <v>147</v>
      </c>
      <c r="C102" s="1" t="s">
        <v>292</v>
      </c>
      <c r="D102">
        <v>7</v>
      </c>
      <c r="E102">
        <v>0.9</v>
      </c>
      <c r="F102">
        <v>10</v>
      </c>
      <c r="G102">
        <v>0.97560975599999999</v>
      </c>
      <c r="H102">
        <v>0.186046512</v>
      </c>
      <c r="I102">
        <v>0.3125</v>
      </c>
      <c r="J102">
        <v>0.90476190499999998</v>
      </c>
      <c r="K102">
        <v>0.27142857100000001</v>
      </c>
      <c r="L102">
        <v>0.41758241800000001</v>
      </c>
      <c r="M102">
        <v>1772</v>
      </c>
      <c r="N102" s="6">
        <v>1.0277777777777778E-2</v>
      </c>
      <c r="O102" s="1" t="s">
        <v>350</v>
      </c>
      <c r="P102">
        <v>6316297</v>
      </c>
      <c r="Q102" s="2">
        <v>44893.869444444441</v>
      </c>
      <c r="R102">
        <v>1102</v>
      </c>
      <c r="S102">
        <v>1</v>
      </c>
      <c r="T102">
        <v>0.171428571</v>
      </c>
      <c r="U102">
        <v>0.29268292699999998</v>
      </c>
      <c r="V102" s="1">
        <f>COUNTIF(experiment_log[Experiment ID],experiment_log[[#This Row],[Experiment ID]])</f>
        <v>1</v>
      </c>
      <c r="W102" s="1">
        <f>IFERROR(VLOOKUP(experiment_log[[#This Row],[Experiment ID]],reevaluated_log[],10,0),0)</f>
        <v>1</v>
      </c>
      <c r="X102" s="1">
        <f>IFERROR(VLOOKUP(experiment_log[[#This Row],[Experiment ID]],reevaluated_log[],11,0),0)</f>
        <v>0.17142857142857143</v>
      </c>
      <c r="Y102" s="1">
        <f>IFERROR(VLOOKUP(experiment_log[[#This Row],[Experiment ID]],reevaluated_log[],12,0),0)</f>
        <v>0.29268292682926828</v>
      </c>
    </row>
    <row r="103" spans="1:25" hidden="1" x14ac:dyDescent="0.25">
      <c r="A103" s="1" t="s">
        <v>187</v>
      </c>
      <c r="B103" s="1" t="s">
        <v>22</v>
      </c>
      <c r="C103" s="1" t="s">
        <v>147</v>
      </c>
      <c r="D103">
        <v>19</v>
      </c>
      <c r="E103">
        <v>0.85</v>
      </c>
      <c r="F103">
        <v>11</v>
      </c>
      <c r="G103">
        <v>1</v>
      </c>
      <c r="H103">
        <v>0.55056179800000005</v>
      </c>
      <c r="I103">
        <v>0.71014492799999995</v>
      </c>
      <c r="J103">
        <v>0.98039215700000004</v>
      </c>
      <c r="K103">
        <v>0.78125</v>
      </c>
      <c r="L103">
        <v>0.869565217</v>
      </c>
      <c r="M103">
        <v>683</v>
      </c>
      <c r="N103" s="6">
        <v>9.2592592592592588E-5</v>
      </c>
      <c r="O103" s="1" t="s">
        <v>148</v>
      </c>
      <c r="P103">
        <v>360154</v>
      </c>
      <c r="Q103" s="2">
        <v>44887.881249999999</v>
      </c>
      <c r="R103">
        <v>520</v>
      </c>
      <c r="S103">
        <v>0.97619047599999997</v>
      </c>
      <c r="T103">
        <v>0.640625</v>
      </c>
      <c r="U103">
        <v>0.77358490599999996</v>
      </c>
      <c r="V103" s="1">
        <f>COUNTIF(experiment_log[Experiment ID],experiment_log[[#This Row],[Experiment ID]])</f>
        <v>1</v>
      </c>
      <c r="W103" s="1">
        <f>IFERROR(VLOOKUP(experiment_log[[#This Row],[Experiment ID]],reevaluated_log[],10,0),0)</f>
        <v>0</v>
      </c>
      <c r="X103" s="1">
        <f>IFERROR(VLOOKUP(experiment_log[[#This Row],[Experiment ID]],reevaluated_log[],11,0),0)</f>
        <v>0</v>
      </c>
      <c r="Y103" s="1">
        <f>IFERROR(VLOOKUP(experiment_log[[#This Row],[Experiment ID]],reevaluated_log[],12,0),0)</f>
        <v>0</v>
      </c>
    </row>
    <row r="104" spans="1:25" x14ac:dyDescent="0.25">
      <c r="A104" s="1" t="s">
        <v>635</v>
      </c>
      <c r="B104" s="1" t="s">
        <v>147</v>
      </c>
      <c r="C104" s="1" t="s">
        <v>292</v>
      </c>
      <c r="D104">
        <v>22</v>
      </c>
      <c r="E104">
        <v>0.9</v>
      </c>
      <c r="F104">
        <v>10</v>
      </c>
      <c r="G104">
        <v>0.97872340400000002</v>
      </c>
      <c r="H104">
        <v>0.213953488</v>
      </c>
      <c r="I104">
        <v>0.35114503800000002</v>
      </c>
      <c r="J104">
        <v>0.869565217</v>
      </c>
      <c r="K104">
        <v>0.28571428599999998</v>
      </c>
      <c r="L104">
        <v>0.43010752699999999</v>
      </c>
      <c r="M104">
        <v>1791</v>
      </c>
      <c r="N104" s="6">
        <v>5.3587962962962964E-3</v>
      </c>
      <c r="O104" s="1" t="s">
        <v>350</v>
      </c>
      <c r="P104">
        <v>6316297</v>
      </c>
      <c r="Q104" s="2">
        <v>44894.46875</v>
      </c>
      <c r="R104">
        <v>1107</v>
      </c>
      <c r="S104">
        <v>1</v>
      </c>
      <c r="T104">
        <v>0.157142857</v>
      </c>
      <c r="U104">
        <v>0.27160493800000002</v>
      </c>
      <c r="V104" s="1">
        <f>COUNTIF(experiment_log[Experiment ID],experiment_log[[#This Row],[Experiment ID]])</f>
        <v>1</v>
      </c>
      <c r="W104" s="1">
        <f>IFERROR(VLOOKUP(experiment_log[[#This Row],[Experiment ID]],reevaluated_log[],10,0),0)</f>
        <v>1</v>
      </c>
      <c r="X104" s="1">
        <f>IFERROR(VLOOKUP(experiment_log[[#This Row],[Experiment ID]],reevaluated_log[],11,0),0)</f>
        <v>0.15714285714285714</v>
      </c>
      <c r="Y104" s="1">
        <f>IFERROR(VLOOKUP(experiment_log[[#This Row],[Experiment ID]],reevaluated_log[],12,0),0)</f>
        <v>0.27160493827160498</v>
      </c>
    </row>
    <row r="105" spans="1:25" hidden="1" x14ac:dyDescent="0.25">
      <c r="A105" s="1" t="s">
        <v>275</v>
      </c>
      <c r="B105" s="1" t="s">
        <v>22</v>
      </c>
      <c r="C105" s="1" t="s">
        <v>23</v>
      </c>
      <c r="D105">
        <v>16</v>
      </c>
      <c r="E105">
        <v>0.875</v>
      </c>
      <c r="F105">
        <v>11</v>
      </c>
      <c r="G105">
        <v>0.98378378399999999</v>
      </c>
      <c r="H105">
        <v>0.62975778500000001</v>
      </c>
      <c r="I105">
        <v>0.767932489</v>
      </c>
      <c r="J105">
        <v>0.95294117599999995</v>
      </c>
      <c r="K105">
        <v>0.80198019799999998</v>
      </c>
      <c r="L105">
        <v>0.87096774200000004</v>
      </c>
      <c r="M105">
        <v>666</v>
      </c>
      <c r="N105" s="6">
        <v>2.5462962962962961E-4</v>
      </c>
      <c r="O105" s="1" t="s">
        <v>24</v>
      </c>
      <c r="P105">
        <v>336055</v>
      </c>
      <c r="Q105" s="2">
        <v>44888.538194444445</v>
      </c>
      <c r="R105">
        <v>501</v>
      </c>
      <c r="S105">
        <v>0.98333333300000003</v>
      </c>
      <c r="T105">
        <v>0.58415841599999996</v>
      </c>
      <c r="U105">
        <v>0.73291925499999999</v>
      </c>
      <c r="V105" s="1">
        <f>COUNTIF(experiment_log[Experiment ID],experiment_log[[#This Row],[Experiment ID]])</f>
        <v>1</v>
      </c>
      <c r="W105" s="1">
        <f>IFERROR(VLOOKUP(experiment_log[[#This Row],[Experiment ID]],reevaluated_log[],10,0),0)</f>
        <v>0</v>
      </c>
      <c r="X105" s="1">
        <f>IFERROR(VLOOKUP(experiment_log[[#This Row],[Experiment ID]],reevaluated_log[],11,0),0)</f>
        <v>0</v>
      </c>
      <c r="Y105" s="1">
        <f>IFERROR(VLOOKUP(experiment_log[[#This Row],[Experiment ID]],reevaluated_log[],12,0),0)</f>
        <v>0</v>
      </c>
    </row>
    <row r="106" spans="1:25" hidden="1" x14ac:dyDescent="0.25">
      <c r="A106" s="1" t="s">
        <v>295</v>
      </c>
      <c r="B106" s="1" t="s">
        <v>22</v>
      </c>
      <c r="C106" s="1" t="s">
        <v>292</v>
      </c>
      <c r="D106">
        <v>1</v>
      </c>
      <c r="E106">
        <v>0.8</v>
      </c>
      <c r="F106">
        <v>10</v>
      </c>
      <c r="G106">
        <v>0.98058252400000001</v>
      </c>
      <c r="H106">
        <v>0.55191256799999999</v>
      </c>
      <c r="I106">
        <v>0.70629370599999997</v>
      </c>
      <c r="J106">
        <v>0.9375</v>
      </c>
      <c r="K106">
        <v>0.869565217</v>
      </c>
      <c r="L106">
        <v>0.90225563900000005</v>
      </c>
      <c r="M106">
        <v>8999</v>
      </c>
      <c r="N106" s="6">
        <v>4.5138888888888885E-3</v>
      </c>
      <c r="O106" s="1" t="s">
        <v>294</v>
      </c>
      <c r="P106">
        <v>-12144415</v>
      </c>
      <c r="Q106" s="2">
        <v>44889.829861111109</v>
      </c>
      <c r="R106">
        <v>2747</v>
      </c>
      <c r="S106">
        <v>0.97499999999999998</v>
      </c>
      <c r="T106">
        <v>0.56521739100000001</v>
      </c>
      <c r="U106">
        <v>0.71559633</v>
      </c>
      <c r="V106" s="1">
        <f>COUNTIF(experiment_log[Experiment ID],experiment_log[[#This Row],[Experiment ID]])</f>
        <v>1</v>
      </c>
      <c r="W106" s="1">
        <f>IFERROR(VLOOKUP(experiment_log[[#This Row],[Experiment ID]],reevaluated_log[],10,0),0)</f>
        <v>1</v>
      </c>
      <c r="X106" s="1">
        <f>IFERROR(VLOOKUP(experiment_log[[#This Row],[Experiment ID]],reevaluated_log[],11,0),0)</f>
        <v>0.61165048543689315</v>
      </c>
      <c r="Y106" s="1">
        <f>IFERROR(VLOOKUP(experiment_log[[#This Row],[Experiment ID]],reevaluated_log[],12,0),0)</f>
        <v>0.75903614457831325</v>
      </c>
    </row>
    <row r="107" spans="1:25" x14ac:dyDescent="0.25">
      <c r="A107" s="1" t="s">
        <v>639</v>
      </c>
      <c r="B107" s="1" t="s">
        <v>147</v>
      </c>
      <c r="C107" s="1" t="s">
        <v>292</v>
      </c>
      <c r="D107">
        <v>25</v>
      </c>
      <c r="E107">
        <v>0.9</v>
      </c>
      <c r="F107">
        <v>10</v>
      </c>
      <c r="G107">
        <v>0.97499999999999998</v>
      </c>
      <c r="H107">
        <v>0.18139534900000001</v>
      </c>
      <c r="I107">
        <v>0.305882353</v>
      </c>
      <c r="J107">
        <v>0.9</v>
      </c>
      <c r="K107">
        <v>0.257142857</v>
      </c>
      <c r="L107">
        <v>0.4</v>
      </c>
      <c r="M107">
        <v>1769</v>
      </c>
      <c r="N107" s="6">
        <v>4.7106481481481478E-3</v>
      </c>
      <c r="O107" s="1" t="s">
        <v>350</v>
      </c>
      <c r="P107">
        <v>6316297</v>
      </c>
      <c r="Q107" s="2">
        <v>44894.490277777775</v>
      </c>
      <c r="R107">
        <v>1097</v>
      </c>
      <c r="S107">
        <v>1</v>
      </c>
      <c r="T107">
        <v>0.157142857</v>
      </c>
      <c r="U107">
        <v>0.27160493800000002</v>
      </c>
      <c r="V107" s="1">
        <f>COUNTIF(experiment_log[Experiment ID],experiment_log[[#This Row],[Experiment ID]])</f>
        <v>1</v>
      </c>
      <c r="W107" s="1">
        <f>IFERROR(VLOOKUP(experiment_log[[#This Row],[Experiment ID]],reevaluated_log[],10,0),0)</f>
        <v>1</v>
      </c>
      <c r="X107" s="1">
        <f>IFERROR(VLOOKUP(experiment_log[[#This Row],[Experiment ID]],reevaluated_log[],11,0),0)</f>
        <v>0.15714285714285714</v>
      </c>
      <c r="Y107" s="1">
        <f>IFERROR(VLOOKUP(experiment_log[[#This Row],[Experiment ID]],reevaluated_log[],12,0),0)</f>
        <v>0.27160493827160498</v>
      </c>
    </row>
    <row r="108" spans="1:25" hidden="1" x14ac:dyDescent="0.25">
      <c r="A108" s="1" t="s">
        <v>171</v>
      </c>
      <c r="B108" s="1" t="s">
        <v>22</v>
      </c>
      <c r="C108" s="1" t="s">
        <v>147</v>
      </c>
      <c r="D108">
        <v>15</v>
      </c>
      <c r="E108">
        <v>0.85</v>
      </c>
      <c r="F108">
        <v>11</v>
      </c>
      <c r="G108">
        <v>1</v>
      </c>
      <c r="H108">
        <v>0.41573033700000001</v>
      </c>
      <c r="I108">
        <v>0.58730158700000001</v>
      </c>
      <c r="J108">
        <v>0.97142857100000002</v>
      </c>
      <c r="K108">
        <v>0.53125</v>
      </c>
      <c r="L108">
        <v>0.68686868700000003</v>
      </c>
      <c r="M108">
        <v>527</v>
      </c>
      <c r="N108" s="6">
        <v>1.1574074074074075E-4</v>
      </c>
      <c r="O108" s="1" t="s">
        <v>148</v>
      </c>
      <c r="P108">
        <v>360154</v>
      </c>
      <c r="Q108" s="2">
        <v>44887.880555555559</v>
      </c>
      <c r="R108">
        <v>406</v>
      </c>
      <c r="S108">
        <v>0.96428571399999996</v>
      </c>
      <c r="T108">
        <v>0.421875</v>
      </c>
      <c r="U108">
        <v>0.58695652200000004</v>
      </c>
      <c r="V108" s="1">
        <f>COUNTIF(experiment_log[Experiment ID],experiment_log[[#This Row],[Experiment ID]])</f>
        <v>1</v>
      </c>
      <c r="W108" s="1">
        <f>IFERROR(VLOOKUP(experiment_log[[#This Row],[Experiment ID]],reevaluated_log[],10,0),0)</f>
        <v>0</v>
      </c>
      <c r="X108" s="1">
        <f>IFERROR(VLOOKUP(experiment_log[[#This Row],[Experiment ID]],reevaluated_log[],11,0),0)</f>
        <v>0</v>
      </c>
      <c r="Y108" s="1">
        <f>IFERROR(VLOOKUP(experiment_log[[#This Row],[Experiment ID]],reevaluated_log[],12,0),0)</f>
        <v>0</v>
      </c>
    </row>
    <row r="109" spans="1:25" hidden="1" x14ac:dyDescent="0.25">
      <c r="A109" s="1" t="s">
        <v>430</v>
      </c>
      <c r="B109" s="1" t="s">
        <v>23</v>
      </c>
      <c r="C109" s="1" t="s">
        <v>292</v>
      </c>
      <c r="D109">
        <v>12</v>
      </c>
      <c r="E109">
        <v>0.85</v>
      </c>
      <c r="F109">
        <v>10</v>
      </c>
      <c r="G109">
        <v>1</v>
      </c>
      <c r="H109">
        <v>0.32307692300000002</v>
      </c>
      <c r="I109">
        <v>0.48837209300000001</v>
      </c>
      <c r="J109">
        <v>1</v>
      </c>
      <c r="K109">
        <v>0.47826087</v>
      </c>
      <c r="L109">
        <v>0.64705882400000003</v>
      </c>
      <c r="M109">
        <v>1901</v>
      </c>
      <c r="N109" s="6">
        <v>3.0787037037037037E-3</v>
      </c>
      <c r="O109" s="1" t="s">
        <v>351</v>
      </c>
      <c r="P109">
        <v>5622217</v>
      </c>
      <c r="Q109" s="2">
        <v>44890.911111111112</v>
      </c>
      <c r="R109">
        <v>1158</v>
      </c>
      <c r="S109">
        <v>1</v>
      </c>
      <c r="T109">
        <v>0.246376812</v>
      </c>
      <c r="U109">
        <v>0.39534883700000001</v>
      </c>
      <c r="V109" s="1">
        <f>COUNTIF(experiment_log[Experiment ID],experiment_log[[#This Row],[Experiment ID]])</f>
        <v>1</v>
      </c>
      <c r="W109" s="1">
        <f>IFERROR(VLOOKUP(experiment_log[[#This Row],[Experiment ID]],reevaluated_log[],10,0),0)</f>
        <v>1</v>
      </c>
      <c r="X109" s="1">
        <f>IFERROR(VLOOKUP(experiment_log[[#This Row],[Experiment ID]],reevaluated_log[],11,0),0)</f>
        <v>0.22222222222222221</v>
      </c>
      <c r="Y109" s="1">
        <f>IFERROR(VLOOKUP(experiment_log[[#This Row],[Experiment ID]],reevaluated_log[],12,0),0)</f>
        <v>0.36363636363636359</v>
      </c>
    </row>
    <row r="110" spans="1:25" hidden="1" x14ac:dyDescent="0.25">
      <c r="A110" s="1" t="s">
        <v>201</v>
      </c>
      <c r="B110" s="1" t="s">
        <v>22</v>
      </c>
      <c r="C110" s="1" t="s">
        <v>147</v>
      </c>
      <c r="D110">
        <v>23</v>
      </c>
      <c r="E110">
        <v>0.9</v>
      </c>
      <c r="F110">
        <v>11</v>
      </c>
      <c r="G110">
        <v>1</v>
      </c>
      <c r="H110">
        <v>0.44943820200000001</v>
      </c>
      <c r="I110">
        <v>0.62015503900000002</v>
      </c>
      <c r="J110">
        <v>0.97619047599999997</v>
      </c>
      <c r="K110">
        <v>0.640625</v>
      </c>
      <c r="L110">
        <v>0.77358490599999996</v>
      </c>
      <c r="M110">
        <v>565</v>
      </c>
      <c r="N110" s="6">
        <v>1.6203703703703703E-4</v>
      </c>
      <c r="O110" s="1" t="s">
        <v>148</v>
      </c>
      <c r="P110">
        <v>360154</v>
      </c>
      <c r="Q110" s="2">
        <v>44887.881944444445</v>
      </c>
      <c r="R110">
        <v>439</v>
      </c>
      <c r="S110">
        <v>0.97142857100000002</v>
      </c>
      <c r="T110">
        <v>0.53125</v>
      </c>
      <c r="U110">
        <v>0.68686868700000003</v>
      </c>
      <c r="V110" s="1">
        <f>COUNTIF(experiment_log[Experiment ID],experiment_log[[#This Row],[Experiment ID]])</f>
        <v>1</v>
      </c>
      <c r="W110" s="1">
        <f>IFERROR(VLOOKUP(experiment_log[[#This Row],[Experiment ID]],reevaluated_log[],10,0),0)</f>
        <v>0</v>
      </c>
      <c r="X110" s="1">
        <f>IFERROR(VLOOKUP(experiment_log[[#This Row],[Experiment ID]],reevaluated_log[],11,0),0)</f>
        <v>0</v>
      </c>
      <c r="Y110" s="1">
        <f>IFERROR(VLOOKUP(experiment_log[[#This Row],[Experiment ID]],reevaluated_log[],12,0),0)</f>
        <v>0</v>
      </c>
    </row>
    <row r="111" spans="1:25" hidden="1" x14ac:dyDescent="0.25">
      <c r="A111" s="1" t="s">
        <v>230</v>
      </c>
      <c r="B111" s="1" t="s">
        <v>22</v>
      </c>
      <c r="C111" s="1" t="s">
        <v>147</v>
      </c>
      <c r="D111">
        <v>11</v>
      </c>
      <c r="E111">
        <v>0.875</v>
      </c>
      <c r="F111">
        <v>11</v>
      </c>
      <c r="G111">
        <v>0.95192307700000001</v>
      </c>
      <c r="H111">
        <v>0.55617977500000004</v>
      </c>
      <c r="I111">
        <v>0.70212766000000004</v>
      </c>
      <c r="J111">
        <v>0.9</v>
      </c>
      <c r="K111">
        <v>0.84375</v>
      </c>
      <c r="L111">
        <v>0.87096774200000004</v>
      </c>
      <c r="M111">
        <v>710</v>
      </c>
      <c r="N111" s="6">
        <v>4.1666666666666669E-4</v>
      </c>
      <c r="O111" s="1" t="s">
        <v>148</v>
      </c>
      <c r="P111">
        <v>360154</v>
      </c>
      <c r="Q111" s="2">
        <v>44888.51666666667</v>
      </c>
      <c r="R111">
        <v>538</v>
      </c>
      <c r="S111">
        <v>0.9375</v>
      </c>
      <c r="T111">
        <v>0.703125</v>
      </c>
      <c r="U111">
        <v>0.803571429</v>
      </c>
      <c r="V111" s="1">
        <f>COUNTIF(experiment_log[Experiment ID],experiment_log[[#This Row],[Experiment ID]])</f>
        <v>1</v>
      </c>
      <c r="W111" s="1">
        <f>IFERROR(VLOOKUP(experiment_log[[#This Row],[Experiment ID]],reevaluated_log[],10,0),0)</f>
        <v>0</v>
      </c>
      <c r="X111" s="1">
        <f>IFERROR(VLOOKUP(experiment_log[[#This Row],[Experiment ID]],reevaluated_log[],11,0),0)</f>
        <v>0</v>
      </c>
      <c r="Y111" s="1">
        <f>IFERROR(VLOOKUP(experiment_log[[#This Row],[Experiment ID]],reevaluated_log[],12,0),0)</f>
        <v>0</v>
      </c>
    </row>
    <row r="112" spans="1:25" hidden="1" x14ac:dyDescent="0.25">
      <c r="A112" s="1" t="s">
        <v>224</v>
      </c>
      <c r="B112" s="1" t="s">
        <v>22</v>
      </c>
      <c r="C112" s="1" t="s">
        <v>147</v>
      </c>
      <c r="D112">
        <v>8</v>
      </c>
      <c r="E112">
        <v>0.875</v>
      </c>
      <c r="F112">
        <v>11</v>
      </c>
      <c r="G112">
        <v>1</v>
      </c>
      <c r="H112">
        <v>0.533707865</v>
      </c>
      <c r="I112">
        <v>0.69597069600000006</v>
      </c>
      <c r="J112">
        <v>0.98039215700000004</v>
      </c>
      <c r="K112">
        <v>0.78125</v>
      </c>
      <c r="L112">
        <v>0.869565217</v>
      </c>
      <c r="M112">
        <v>640</v>
      </c>
      <c r="N112" s="6">
        <v>1.0879629629629629E-3</v>
      </c>
      <c r="O112" s="1" t="s">
        <v>148</v>
      </c>
      <c r="P112">
        <v>360154</v>
      </c>
      <c r="Q112" s="2">
        <v>44888.512499999997</v>
      </c>
      <c r="R112">
        <v>488</v>
      </c>
      <c r="S112">
        <v>0.97560975599999999</v>
      </c>
      <c r="T112">
        <v>0.625</v>
      </c>
      <c r="U112">
        <v>0.76190476200000001</v>
      </c>
      <c r="V112" s="1">
        <f>COUNTIF(experiment_log[Experiment ID],experiment_log[[#This Row],[Experiment ID]])</f>
        <v>1</v>
      </c>
      <c r="W112" s="1">
        <f>IFERROR(VLOOKUP(experiment_log[[#This Row],[Experiment ID]],reevaluated_log[],10,0),0)</f>
        <v>0</v>
      </c>
      <c r="X112" s="1">
        <f>IFERROR(VLOOKUP(experiment_log[[#This Row],[Experiment ID]],reevaluated_log[],11,0),0)</f>
        <v>0</v>
      </c>
      <c r="Y112" s="1">
        <f>IFERROR(VLOOKUP(experiment_log[[#This Row],[Experiment ID]],reevaluated_log[],12,0),0)</f>
        <v>0</v>
      </c>
    </row>
    <row r="113" spans="1:25" hidden="1" x14ac:dyDescent="0.25">
      <c r="A113" s="1" t="s">
        <v>120</v>
      </c>
      <c r="B113" s="1" t="s">
        <v>22</v>
      </c>
      <c r="C113" s="1" t="s">
        <v>82</v>
      </c>
      <c r="D113">
        <v>24</v>
      </c>
      <c r="E113">
        <v>0.85</v>
      </c>
      <c r="F113">
        <v>14</v>
      </c>
      <c r="G113">
        <v>0.96666666700000003</v>
      </c>
      <c r="H113">
        <v>0.143564356</v>
      </c>
      <c r="I113">
        <v>0.25</v>
      </c>
      <c r="J113">
        <v>0.9</v>
      </c>
      <c r="K113">
        <v>0.14754098399999999</v>
      </c>
      <c r="L113">
        <v>0.25352112700000001</v>
      </c>
      <c r="M113">
        <v>1925</v>
      </c>
      <c r="N113" s="6">
        <v>1.1458333333333333E-3</v>
      </c>
      <c r="O113" s="1" t="s">
        <v>115</v>
      </c>
      <c r="P113">
        <v>17384</v>
      </c>
      <c r="Q113" s="2">
        <v>44887.705555555556</v>
      </c>
      <c r="R113">
        <v>1118</v>
      </c>
      <c r="S113">
        <v>1</v>
      </c>
      <c r="T113">
        <v>0.114754098</v>
      </c>
      <c r="U113">
        <v>0.20588235299999999</v>
      </c>
      <c r="V113" s="1">
        <f>COUNTIF(experiment_log[Experiment ID],experiment_log[[#This Row],[Experiment ID]])</f>
        <v>1</v>
      </c>
      <c r="W113" s="1">
        <f>IFERROR(VLOOKUP(experiment_log[[#This Row],[Experiment ID]],reevaluated_log[],10,0),0)</f>
        <v>0</v>
      </c>
      <c r="X113" s="1">
        <f>IFERROR(VLOOKUP(experiment_log[[#This Row],[Experiment ID]],reevaluated_log[],11,0),0)</f>
        <v>0</v>
      </c>
      <c r="Y113" s="1">
        <f>IFERROR(VLOOKUP(experiment_log[[#This Row],[Experiment ID]],reevaluated_log[],12,0),0)</f>
        <v>0</v>
      </c>
    </row>
    <row r="114" spans="1:25" hidden="1" x14ac:dyDescent="0.25">
      <c r="A114" s="1" t="s">
        <v>302</v>
      </c>
      <c r="B114" s="1" t="s">
        <v>22</v>
      </c>
      <c r="C114" s="1" t="s">
        <v>292</v>
      </c>
      <c r="D114">
        <v>27</v>
      </c>
      <c r="E114">
        <v>0.9</v>
      </c>
      <c r="F114">
        <v>10</v>
      </c>
      <c r="G114">
        <v>0.98113207499999999</v>
      </c>
      <c r="H114">
        <v>0.568306011</v>
      </c>
      <c r="I114">
        <v>0.71972318300000004</v>
      </c>
      <c r="J114">
        <v>0.96666666700000003</v>
      </c>
      <c r="K114">
        <v>0.84057970999999998</v>
      </c>
      <c r="L114">
        <v>0.89922480599999999</v>
      </c>
      <c r="M114">
        <v>5643</v>
      </c>
      <c r="N114" s="6">
        <v>1.1759259259259259E-2</v>
      </c>
      <c r="O114" s="1" t="s">
        <v>294</v>
      </c>
      <c r="P114">
        <v>-12144415</v>
      </c>
      <c r="Q114" s="2">
        <v>44890.504861111112</v>
      </c>
      <c r="R114">
        <v>2573</v>
      </c>
      <c r="S114">
        <v>0.97674418600000001</v>
      </c>
      <c r="T114">
        <v>0.60869565199999998</v>
      </c>
      <c r="U114">
        <v>0.75</v>
      </c>
      <c r="V114" s="1">
        <f>COUNTIF(experiment_log[Experiment ID],experiment_log[[#This Row],[Experiment ID]])</f>
        <v>1</v>
      </c>
      <c r="W114" s="1">
        <f>IFERROR(VLOOKUP(experiment_log[[#This Row],[Experiment ID]],reevaluated_log[],10,0),0)</f>
        <v>1</v>
      </c>
      <c r="X114" s="1">
        <f>IFERROR(VLOOKUP(experiment_log[[#This Row],[Experiment ID]],reevaluated_log[],11,0),0)</f>
        <v>0.61165048543689315</v>
      </c>
      <c r="Y114" s="1">
        <f>IFERROR(VLOOKUP(experiment_log[[#This Row],[Experiment ID]],reevaluated_log[],12,0),0)</f>
        <v>0.75903614457831325</v>
      </c>
    </row>
    <row r="115" spans="1:25" x14ac:dyDescent="0.25">
      <c r="A115" s="1" t="s">
        <v>363</v>
      </c>
      <c r="B115" s="1" t="s">
        <v>147</v>
      </c>
      <c r="C115" s="1" t="s">
        <v>292</v>
      </c>
      <c r="D115">
        <v>6</v>
      </c>
      <c r="E115">
        <v>0.9</v>
      </c>
      <c r="F115">
        <v>10</v>
      </c>
      <c r="G115">
        <v>0.95833333300000001</v>
      </c>
      <c r="H115">
        <v>0.106976744</v>
      </c>
      <c r="I115">
        <v>0.19246861900000001</v>
      </c>
      <c r="J115">
        <v>0.909090909</v>
      </c>
      <c r="K115">
        <v>0.14285714299999999</v>
      </c>
      <c r="L115">
        <v>0.24691357999999999</v>
      </c>
      <c r="M115">
        <v>1644</v>
      </c>
      <c r="N115" s="6">
        <v>2.8703703703703703E-3</v>
      </c>
      <c r="O115" s="1" t="s">
        <v>350</v>
      </c>
      <c r="P115">
        <v>6316297</v>
      </c>
      <c r="Q115" s="2">
        <v>44893.822916666664</v>
      </c>
      <c r="R115">
        <v>1032</v>
      </c>
      <c r="S115">
        <v>1</v>
      </c>
      <c r="T115">
        <v>0.114285714</v>
      </c>
      <c r="U115">
        <v>0.20512820500000001</v>
      </c>
      <c r="V115" s="1">
        <f>COUNTIF(experiment_log[Experiment ID],experiment_log[[#This Row],[Experiment ID]])</f>
        <v>1</v>
      </c>
      <c r="W115" s="1">
        <f>IFERROR(VLOOKUP(experiment_log[[#This Row],[Experiment ID]],reevaluated_log[],10,0),0)</f>
        <v>1</v>
      </c>
      <c r="X115" s="1">
        <f>IFERROR(VLOOKUP(experiment_log[[#This Row],[Experiment ID]],reevaluated_log[],11,0),0)</f>
        <v>0.11428571428571428</v>
      </c>
      <c r="Y115" s="1">
        <f>IFERROR(VLOOKUP(experiment_log[[#This Row],[Experiment ID]],reevaluated_log[],12,0),0)</f>
        <v>0.20512820512820512</v>
      </c>
    </row>
    <row r="116" spans="1:25" x14ac:dyDescent="0.25">
      <c r="A116" s="1" t="s">
        <v>625</v>
      </c>
      <c r="B116" s="1" t="s">
        <v>147</v>
      </c>
      <c r="C116" s="1" t="s">
        <v>292</v>
      </c>
      <c r="D116">
        <v>12</v>
      </c>
      <c r="E116">
        <v>0.9</v>
      </c>
      <c r="F116">
        <v>10</v>
      </c>
      <c r="G116">
        <v>0.95833333300000001</v>
      </c>
      <c r="H116">
        <v>0.106976744</v>
      </c>
      <c r="I116">
        <v>0.19246861900000001</v>
      </c>
      <c r="J116">
        <v>0.909090909</v>
      </c>
      <c r="K116">
        <v>0.14285714299999999</v>
      </c>
      <c r="L116">
        <v>0.24691357999999999</v>
      </c>
      <c r="M116">
        <v>1644</v>
      </c>
      <c r="N116" s="6">
        <v>3.3217592592592591E-3</v>
      </c>
      <c r="O116" s="1" t="s">
        <v>350</v>
      </c>
      <c r="P116">
        <v>6316297</v>
      </c>
      <c r="Q116" s="2">
        <v>44893.918055555558</v>
      </c>
      <c r="R116">
        <v>1032</v>
      </c>
      <c r="S116">
        <v>1</v>
      </c>
      <c r="T116">
        <v>0.114285714</v>
      </c>
      <c r="U116">
        <v>0.20512820500000001</v>
      </c>
      <c r="V116" s="1">
        <f>COUNTIF(experiment_log[Experiment ID],experiment_log[[#This Row],[Experiment ID]])</f>
        <v>1</v>
      </c>
      <c r="W116" s="1">
        <f>IFERROR(VLOOKUP(experiment_log[[#This Row],[Experiment ID]],reevaluated_log[],10,0),0)</f>
        <v>1</v>
      </c>
      <c r="X116" s="1">
        <f>IFERROR(VLOOKUP(experiment_log[[#This Row],[Experiment ID]],reevaluated_log[],11,0),0)</f>
        <v>0.11428571428571428</v>
      </c>
      <c r="Y116" s="1">
        <f>IFERROR(VLOOKUP(experiment_log[[#This Row],[Experiment ID]],reevaluated_log[],12,0),0)</f>
        <v>0.20512820512820512</v>
      </c>
    </row>
    <row r="117" spans="1:25" hidden="1" x14ac:dyDescent="0.25">
      <c r="A117" s="1" t="s">
        <v>180</v>
      </c>
      <c r="B117" s="1" t="s">
        <v>22</v>
      </c>
      <c r="C117" s="1" t="s">
        <v>147</v>
      </c>
      <c r="D117">
        <v>18</v>
      </c>
      <c r="E117">
        <v>0.7</v>
      </c>
      <c r="F117">
        <v>11</v>
      </c>
      <c r="G117">
        <v>0.907692308</v>
      </c>
      <c r="H117">
        <v>0.66292134800000002</v>
      </c>
      <c r="I117">
        <v>0.76623376600000004</v>
      </c>
      <c r="J117">
        <v>0.81081081099999996</v>
      </c>
      <c r="K117">
        <v>0.9375</v>
      </c>
      <c r="L117">
        <v>0.869565217</v>
      </c>
      <c r="M117">
        <v>971</v>
      </c>
      <c r="N117" s="6">
        <v>1.273148148148148E-4</v>
      </c>
      <c r="O117" s="1" t="s">
        <v>148</v>
      </c>
      <c r="P117">
        <v>360154</v>
      </c>
      <c r="Q117" s="2">
        <v>44887.881249999999</v>
      </c>
      <c r="R117">
        <v>642</v>
      </c>
      <c r="S117">
        <v>0.85454545500000001</v>
      </c>
      <c r="T117">
        <v>0.734375</v>
      </c>
      <c r="U117">
        <v>0.78991596600000002</v>
      </c>
      <c r="V117" s="1">
        <f>COUNTIF(experiment_log[Experiment ID],experiment_log[[#This Row],[Experiment ID]])</f>
        <v>1</v>
      </c>
      <c r="W117" s="1">
        <f>IFERROR(VLOOKUP(experiment_log[[#This Row],[Experiment ID]],reevaluated_log[],10,0),0)</f>
        <v>0</v>
      </c>
      <c r="X117" s="1">
        <f>IFERROR(VLOOKUP(experiment_log[[#This Row],[Experiment ID]],reevaluated_log[],11,0),0)</f>
        <v>0</v>
      </c>
      <c r="Y117" s="1">
        <f>IFERROR(VLOOKUP(experiment_log[[#This Row],[Experiment ID]],reevaluated_log[],12,0),0)</f>
        <v>0</v>
      </c>
    </row>
    <row r="118" spans="1:25" hidden="1" x14ac:dyDescent="0.25">
      <c r="A118" s="1" t="s">
        <v>202</v>
      </c>
      <c r="B118" s="1" t="s">
        <v>22</v>
      </c>
      <c r="C118" s="1" t="s">
        <v>147</v>
      </c>
      <c r="D118">
        <v>24</v>
      </c>
      <c r="E118">
        <v>0.85</v>
      </c>
      <c r="F118">
        <v>11</v>
      </c>
      <c r="G118">
        <v>0.99065420599999998</v>
      </c>
      <c r="H118">
        <v>0.59550561800000001</v>
      </c>
      <c r="I118">
        <v>0.74385964900000001</v>
      </c>
      <c r="J118">
        <v>0.98245614000000003</v>
      </c>
      <c r="K118">
        <v>0.875</v>
      </c>
      <c r="L118">
        <v>0.925619835</v>
      </c>
      <c r="M118">
        <v>722</v>
      </c>
      <c r="N118" s="6">
        <v>1.9675925925925926E-4</v>
      </c>
      <c r="O118" s="1" t="s">
        <v>148</v>
      </c>
      <c r="P118">
        <v>360154</v>
      </c>
      <c r="Q118" s="2">
        <v>44887.881944444445</v>
      </c>
      <c r="R118">
        <v>541</v>
      </c>
      <c r="S118">
        <v>0.97826086999999995</v>
      </c>
      <c r="T118">
        <v>0.703125</v>
      </c>
      <c r="U118">
        <v>0.81818181800000001</v>
      </c>
      <c r="V118" s="1">
        <f>COUNTIF(experiment_log[Experiment ID],experiment_log[[#This Row],[Experiment ID]])</f>
        <v>1</v>
      </c>
      <c r="W118" s="1">
        <f>IFERROR(VLOOKUP(experiment_log[[#This Row],[Experiment ID]],reevaluated_log[],10,0),0)</f>
        <v>0</v>
      </c>
      <c r="X118" s="1">
        <f>IFERROR(VLOOKUP(experiment_log[[#This Row],[Experiment ID]],reevaluated_log[],11,0),0)</f>
        <v>0</v>
      </c>
      <c r="Y118" s="1">
        <f>IFERROR(VLOOKUP(experiment_log[[#This Row],[Experiment ID]],reevaluated_log[],12,0),0)</f>
        <v>0</v>
      </c>
    </row>
    <row r="119" spans="1:25" hidden="1" x14ac:dyDescent="0.25">
      <c r="A119" s="1" t="s">
        <v>319</v>
      </c>
      <c r="B119" s="1" t="s">
        <v>22</v>
      </c>
      <c r="C119" s="1" t="s">
        <v>292</v>
      </c>
      <c r="D119">
        <v>6</v>
      </c>
      <c r="E119">
        <v>0.8</v>
      </c>
      <c r="F119">
        <v>10</v>
      </c>
      <c r="G119">
        <v>0.98113207499999999</v>
      </c>
      <c r="H119">
        <v>0.568306011</v>
      </c>
      <c r="I119">
        <v>0.71972318300000004</v>
      </c>
      <c r="J119">
        <v>0.96666666700000003</v>
      </c>
      <c r="K119">
        <v>0.84057970999999998</v>
      </c>
      <c r="L119">
        <v>0.89922480599999999</v>
      </c>
      <c r="M119">
        <v>5085</v>
      </c>
      <c r="N119" s="6">
        <v>7.4189814814814813E-3</v>
      </c>
      <c r="O119" s="1" t="s">
        <v>294</v>
      </c>
      <c r="P119">
        <v>-12144415</v>
      </c>
      <c r="Q119" s="2">
        <v>44889.855555555558</v>
      </c>
      <c r="R119">
        <v>2462</v>
      </c>
      <c r="S119">
        <v>0.97727272700000001</v>
      </c>
      <c r="T119">
        <v>0.62318840600000003</v>
      </c>
      <c r="U119">
        <v>0.76106194699999996</v>
      </c>
      <c r="V119" s="1">
        <f>COUNTIF(experiment_log[Experiment ID],experiment_log[[#This Row],[Experiment ID]])</f>
        <v>1</v>
      </c>
      <c r="W119" s="1">
        <f>IFERROR(VLOOKUP(experiment_log[[#This Row],[Experiment ID]],reevaluated_log[],10,0),0)</f>
        <v>1</v>
      </c>
      <c r="X119" s="1">
        <f>IFERROR(VLOOKUP(experiment_log[[#This Row],[Experiment ID]],reevaluated_log[],11,0),0)</f>
        <v>0.60194174757281549</v>
      </c>
      <c r="Y119" s="1">
        <f>IFERROR(VLOOKUP(experiment_log[[#This Row],[Experiment ID]],reevaluated_log[],12,0),0)</f>
        <v>0.75151515151515147</v>
      </c>
    </row>
    <row r="120" spans="1:25" hidden="1" x14ac:dyDescent="0.25">
      <c r="A120" s="1" t="s">
        <v>57</v>
      </c>
      <c r="B120" s="1" t="s">
        <v>22</v>
      </c>
      <c r="C120" s="1" t="s">
        <v>23</v>
      </c>
      <c r="D120">
        <v>19</v>
      </c>
      <c r="E120">
        <v>0.8</v>
      </c>
      <c r="F120">
        <v>11</v>
      </c>
      <c r="G120">
        <v>0.988826816</v>
      </c>
      <c r="H120">
        <v>0.61245674699999997</v>
      </c>
      <c r="I120">
        <v>0.756410256</v>
      </c>
      <c r="J120">
        <v>0.949367089</v>
      </c>
      <c r="K120">
        <v>0.74257425700000002</v>
      </c>
      <c r="L120">
        <v>0.83333333300000001</v>
      </c>
      <c r="M120">
        <v>664</v>
      </c>
      <c r="N120" s="6">
        <v>8.1018518518518516E-5</v>
      </c>
      <c r="O120" s="1" t="s">
        <v>24</v>
      </c>
      <c r="P120">
        <v>336055</v>
      </c>
      <c r="Q120" s="2">
        <v>44886.984722222223</v>
      </c>
      <c r="R120">
        <v>500</v>
      </c>
      <c r="S120">
        <v>0.982758621</v>
      </c>
      <c r="T120">
        <v>0.56435643599999996</v>
      </c>
      <c r="U120">
        <v>0.71698113200000002</v>
      </c>
      <c r="V120" s="1">
        <f>COUNTIF(experiment_log[Experiment ID],experiment_log[[#This Row],[Experiment ID]])</f>
        <v>1</v>
      </c>
      <c r="W120" s="1">
        <f>IFERROR(VLOOKUP(experiment_log[[#This Row],[Experiment ID]],reevaluated_log[],10,0),0)</f>
        <v>0</v>
      </c>
      <c r="X120" s="1">
        <f>IFERROR(VLOOKUP(experiment_log[[#This Row],[Experiment ID]],reevaluated_log[],11,0),0)</f>
        <v>0</v>
      </c>
      <c r="Y120" s="1">
        <f>IFERROR(VLOOKUP(experiment_log[[#This Row],[Experiment ID]],reevaluated_log[],12,0),0)</f>
        <v>0</v>
      </c>
    </row>
    <row r="121" spans="1:25" hidden="1" x14ac:dyDescent="0.25">
      <c r="A121" s="1" t="s">
        <v>100</v>
      </c>
      <c r="B121" s="1" t="s">
        <v>22</v>
      </c>
      <c r="C121" s="1" t="s">
        <v>82</v>
      </c>
      <c r="D121">
        <v>19</v>
      </c>
      <c r="E121">
        <v>0.8</v>
      </c>
      <c r="F121">
        <v>10</v>
      </c>
      <c r="G121">
        <v>0.95348837200000003</v>
      </c>
      <c r="H121">
        <v>0.40594059399999999</v>
      </c>
      <c r="I121">
        <v>0.56944444400000005</v>
      </c>
      <c r="J121">
        <v>0.87931034500000005</v>
      </c>
      <c r="K121">
        <v>0.83606557400000003</v>
      </c>
      <c r="L121">
        <v>0.85714285700000004</v>
      </c>
      <c r="M121">
        <v>8326</v>
      </c>
      <c r="N121" s="6">
        <v>1.2847222222222222E-2</v>
      </c>
      <c r="O121" s="1" t="s">
        <v>83</v>
      </c>
      <c r="P121">
        <v>284531</v>
      </c>
      <c r="Q121" s="2">
        <v>44887.629861111112</v>
      </c>
      <c r="R121">
        <v>3203</v>
      </c>
      <c r="S121">
        <v>0.97297297299999996</v>
      </c>
      <c r="T121">
        <v>0.590163934</v>
      </c>
      <c r="U121">
        <v>0.73469387799999997</v>
      </c>
      <c r="V121" s="1">
        <f>COUNTIF(experiment_log[Experiment ID],experiment_log[[#This Row],[Experiment ID]])</f>
        <v>1</v>
      </c>
      <c r="W121" s="1">
        <f>IFERROR(VLOOKUP(experiment_log[[#This Row],[Experiment ID]],reevaluated_log[],10,0),0)</f>
        <v>0</v>
      </c>
      <c r="X121" s="1">
        <f>IFERROR(VLOOKUP(experiment_log[[#This Row],[Experiment ID]],reevaluated_log[],11,0),0)</f>
        <v>0</v>
      </c>
      <c r="Y121" s="1">
        <f>IFERROR(VLOOKUP(experiment_log[[#This Row],[Experiment ID]],reevaluated_log[],12,0),0)</f>
        <v>0</v>
      </c>
    </row>
    <row r="122" spans="1:25" hidden="1" x14ac:dyDescent="0.25">
      <c r="A122" s="1" t="s">
        <v>87</v>
      </c>
      <c r="B122" s="1" t="s">
        <v>22</v>
      </c>
      <c r="C122" s="1" t="s">
        <v>82</v>
      </c>
      <c r="D122">
        <v>1</v>
      </c>
      <c r="E122">
        <v>0.9</v>
      </c>
      <c r="F122">
        <v>10</v>
      </c>
      <c r="G122">
        <v>0.985294118</v>
      </c>
      <c r="H122">
        <v>0.33168316799999997</v>
      </c>
      <c r="I122">
        <v>0.49629629600000003</v>
      </c>
      <c r="J122">
        <v>0.77192982499999996</v>
      </c>
      <c r="K122">
        <v>0.72131147500000004</v>
      </c>
      <c r="L122">
        <v>0.74576271199999999</v>
      </c>
      <c r="M122">
        <v>21919</v>
      </c>
      <c r="N122" s="6">
        <v>6.1805555555555555E-3</v>
      </c>
      <c r="O122" s="1" t="s">
        <v>83</v>
      </c>
      <c r="P122">
        <v>284531</v>
      </c>
      <c r="Q122" s="2">
        <v>44887.563194444447</v>
      </c>
      <c r="R122">
        <v>3401</v>
      </c>
      <c r="S122">
        <v>0.95238095199999995</v>
      </c>
      <c r="T122">
        <v>0.32786885199999999</v>
      </c>
      <c r="U122">
        <v>0.487804878</v>
      </c>
      <c r="V122" s="1">
        <f>COUNTIF(experiment_log[Experiment ID],experiment_log[[#This Row],[Experiment ID]])</f>
        <v>1</v>
      </c>
      <c r="W122" s="1">
        <f>IFERROR(VLOOKUP(experiment_log[[#This Row],[Experiment ID]],reevaluated_log[],10,0),0)</f>
        <v>0</v>
      </c>
      <c r="X122" s="1">
        <f>IFERROR(VLOOKUP(experiment_log[[#This Row],[Experiment ID]],reevaluated_log[],11,0),0)</f>
        <v>0</v>
      </c>
      <c r="Y122" s="1">
        <f>IFERROR(VLOOKUP(experiment_log[[#This Row],[Experiment ID]],reevaluated_log[],12,0),0)</f>
        <v>0</v>
      </c>
    </row>
    <row r="123" spans="1:25" hidden="1" x14ac:dyDescent="0.25">
      <c r="A123" s="1" t="s">
        <v>182</v>
      </c>
      <c r="B123" s="1" t="s">
        <v>22</v>
      </c>
      <c r="C123" s="1" t="s">
        <v>147</v>
      </c>
      <c r="D123">
        <v>18</v>
      </c>
      <c r="E123">
        <v>0.85</v>
      </c>
      <c r="F123">
        <v>11</v>
      </c>
      <c r="G123">
        <v>0.95283018900000005</v>
      </c>
      <c r="H123">
        <v>0.56741573000000001</v>
      </c>
      <c r="I123">
        <v>0.71126760600000005</v>
      </c>
      <c r="J123">
        <v>0.88524590199999997</v>
      </c>
      <c r="K123">
        <v>0.84375</v>
      </c>
      <c r="L123">
        <v>0.86399999999999999</v>
      </c>
      <c r="M123">
        <v>725</v>
      </c>
      <c r="N123" s="6">
        <v>1.273148148148148E-4</v>
      </c>
      <c r="O123" s="1" t="s">
        <v>148</v>
      </c>
      <c r="P123">
        <v>360154</v>
      </c>
      <c r="Q123" s="2">
        <v>44887.881249999999</v>
      </c>
      <c r="R123">
        <v>546</v>
      </c>
      <c r="S123">
        <v>0.918367347</v>
      </c>
      <c r="T123">
        <v>0.703125</v>
      </c>
      <c r="U123">
        <v>0.79646017700000005</v>
      </c>
      <c r="V123" s="1">
        <f>COUNTIF(experiment_log[Experiment ID],experiment_log[[#This Row],[Experiment ID]])</f>
        <v>1</v>
      </c>
      <c r="W123" s="1">
        <f>IFERROR(VLOOKUP(experiment_log[[#This Row],[Experiment ID]],reevaluated_log[],10,0),0)</f>
        <v>0</v>
      </c>
      <c r="X123" s="1">
        <f>IFERROR(VLOOKUP(experiment_log[[#This Row],[Experiment ID]],reevaluated_log[],11,0),0)</f>
        <v>0</v>
      </c>
      <c r="Y123" s="1">
        <f>IFERROR(VLOOKUP(experiment_log[[#This Row],[Experiment ID]],reevaluated_log[],12,0),0)</f>
        <v>0</v>
      </c>
    </row>
    <row r="124" spans="1:25" hidden="1" x14ac:dyDescent="0.25">
      <c r="A124" s="1" t="s">
        <v>458</v>
      </c>
      <c r="B124" s="1" t="s">
        <v>22</v>
      </c>
      <c r="C124" s="1" t="s">
        <v>292</v>
      </c>
      <c r="D124">
        <v>15</v>
      </c>
      <c r="E124">
        <v>0.8</v>
      </c>
      <c r="F124">
        <v>10</v>
      </c>
      <c r="G124">
        <v>0.99009901</v>
      </c>
      <c r="H124">
        <v>0.54644808700000003</v>
      </c>
      <c r="I124">
        <v>0.70422535200000003</v>
      </c>
      <c r="J124">
        <v>0.96363636399999997</v>
      </c>
      <c r="K124">
        <v>0.768115942</v>
      </c>
      <c r="L124">
        <v>0.85483871</v>
      </c>
      <c r="M124">
        <v>3069</v>
      </c>
      <c r="N124" s="6">
        <v>7.0254629629629634E-3</v>
      </c>
      <c r="O124" s="1" t="s">
        <v>294</v>
      </c>
      <c r="P124">
        <v>-12144415</v>
      </c>
      <c r="Q124" s="2">
        <v>44891.59097222222</v>
      </c>
      <c r="R124">
        <v>1968</v>
      </c>
      <c r="S124">
        <v>0.95238095199999995</v>
      </c>
      <c r="T124">
        <v>0.57971014499999995</v>
      </c>
      <c r="U124">
        <v>0.72072072099999995</v>
      </c>
      <c r="V124" s="1">
        <f>COUNTIF(experiment_log[Experiment ID],experiment_log[[#This Row],[Experiment ID]])</f>
        <v>1</v>
      </c>
      <c r="W124" s="1">
        <f>IFERROR(VLOOKUP(experiment_log[[#This Row],[Experiment ID]],reevaluated_log[],10,0),0)</f>
        <v>1</v>
      </c>
      <c r="X124" s="1">
        <f>IFERROR(VLOOKUP(experiment_log[[#This Row],[Experiment ID]],reevaluated_log[],11,0),0)</f>
        <v>0.57281553398058249</v>
      </c>
      <c r="Y124" s="1">
        <f>IFERROR(VLOOKUP(experiment_log[[#This Row],[Experiment ID]],reevaluated_log[],12,0),0)</f>
        <v>0.72839506172839508</v>
      </c>
    </row>
    <row r="125" spans="1:25" x14ac:dyDescent="0.25">
      <c r="A125" s="1" t="s">
        <v>602</v>
      </c>
      <c r="B125" s="1" t="s">
        <v>147</v>
      </c>
      <c r="C125" s="1" t="s">
        <v>292</v>
      </c>
      <c r="D125">
        <v>9</v>
      </c>
      <c r="E125">
        <v>0.9</v>
      </c>
      <c r="F125">
        <v>10</v>
      </c>
      <c r="G125">
        <v>0.95833333300000001</v>
      </c>
      <c r="H125">
        <v>0.106976744</v>
      </c>
      <c r="I125">
        <v>0.19246861900000001</v>
      </c>
      <c r="J125">
        <v>0.909090909</v>
      </c>
      <c r="K125">
        <v>0.14285714299999999</v>
      </c>
      <c r="L125">
        <v>0.24691357999999999</v>
      </c>
      <c r="M125">
        <v>1644</v>
      </c>
      <c r="N125" s="6">
        <v>2.7777777777777779E-3</v>
      </c>
      <c r="O125" s="1" t="s">
        <v>350</v>
      </c>
      <c r="P125">
        <v>6316297</v>
      </c>
      <c r="Q125" s="2">
        <v>44893.825694444444</v>
      </c>
      <c r="R125">
        <v>1032</v>
      </c>
      <c r="S125">
        <v>1</v>
      </c>
      <c r="T125">
        <v>0.114285714</v>
      </c>
      <c r="U125">
        <v>0.20512820500000001</v>
      </c>
      <c r="V125" s="1">
        <f>COUNTIF(experiment_log[Experiment ID],experiment_log[[#This Row],[Experiment ID]])</f>
        <v>1</v>
      </c>
      <c r="W125" s="1">
        <f>IFERROR(VLOOKUP(experiment_log[[#This Row],[Experiment ID]],reevaluated_log[],10,0),0)</f>
        <v>1</v>
      </c>
      <c r="X125" s="1">
        <f>IFERROR(VLOOKUP(experiment_log[[#This Row],[Experiment ID]],reevaluated_log[],11,0),0)</f>
        <v>0.11428571428571428</v>
      </c>
      <c r="Y125" s="1">
        <f>IFERROR(VLOOKUP(experiment_log[[#This Row],[Experiment ID]],reevaluated_log[],12,0),0)</f>
        <v>0.20512820512820512</v>
      </c>
    </row>
    <row r="126" spans="1:25" hidden="1" x14ac:dyDescent="0.25">
      <c r="A126" s="1" t="s">
        <v>233</v>
      </c>
      <c r="B126" s="1" t="s">
        <v>22</v>
      </c>
      <c r="C126" s="1" t="s">
        <v>147</v>
      </c>
      <c r="D126">
        <v>12</v>
      </c>
      <c r="E126">
        <v>0.875</v>
      </c>
      <c r="F126">
        <v>11</v>
      </c>
      <c r="G126">
        <v>0.95192307700000001</v>
      </c>
      <c r="H126">
        <v>0.55617977500000004</v>
      </c>
      <c r="I126">
        <v>0.70212766000000004</v>
      </c>
      <c r="J126">
        <v>0.9</v>
      </c>
      <c r="K126">
        <v>0.84375</v>
      </c>
      <c r="L126">
        <v>0.87096774200000004</v>
      </c>
      <c r="M126">
        <v>710</v>
      </c>
      <c r="N126" s="6">
        <v>4.5138888888888887E-4</v>
      </c>
      <c r="O126" s="1" t="s">
        <v>148</v>
      </c>
      <c r="P126">
        <v>360154</v>
      </c>
      <c r="Q126" s="2">
        <v>44888.518055555556</v>
      </c>
      <c r="R126">
        <v>538</v>
      </c>
      <c r="S126">
        <v>0.9375</v>
      </c>
      <c r="T126">
        <v>0.703125</v>
      </c>
      <c r="U126">
        <v>0.803571429</v>
      </c>
      <c r="V126" s="1">
        <f>COUNTIF(experiment_log[Experiment ID],experiment_log[[#This Row],[Experiment ID]])</f>
        <v>1</v>
      </c>
      <c r="W126" s="1">
        <f>IFERROR(VLOOKUP(experiment_log[[#This Row],[Experiment ID]],reevaluated_log[],10,0),0)</f>
        <v>0</v>
      </c>
      <c r="X126" s="1">
        <f>IFERROR(VLOOKUP(experiment_log[[#This Row],[Experiment ID]],reevaluated_log[],11,0),0)</f>
        <v>0</v>
      </c>
      <c r="Y126" s="1">
        <f>IFERROR(VLOOKUP(experiment_log[[#This Row],[Experiment ID]],reevaluated_log[],12,0),0)</f>
        <v>0</v>
      </c>
    </row>
    <row r="127" spans="1:25" x14ac:dyDescent="0.25">
      <c r="A127" s="1" t="s">
        <v>629</v>
      </c>
      <c r="B127" s="1" t="s">
        <v>147</v>
      </c>
      <c r="C127" s="1" t="s">
        <v>292</v>
      </c>
      <c r="D127">
        <v>16</v>
      </c>
      <c r="E127">
        <v>0.9</v>
      </c>
      <c r="F127">
        <v>10</v>
      </c>
      <c r="G127">
        <v>0.94736842099999996</v>
      </c>
      <c r="H127">
        <v>8.3720929999999999E-2</v>
      </c>
      <c r="I127">
        <v>0.15384615400000001</v>
      </c>
      <c r="J127">
        <v>0.909090909</v>
      </c>
      <c r="K127">
        <v>0.14285714299999999</v>
      </c>
      <c r="L127">
        <v>0.24691357999999999</v>
      </c>
      <c r="M127">
        <v>1633</v>
      </c>
      <c r="N127" s="6">
        <v>5.9722222222222225E-3</v>
      </c>
      <c r="O127" s="1" t="s">
        <v>350</v>
      </c>
      <c r="P127">
        <v>6316297</v>
      </c>
      <c r="Q127" s="2">
        <v>44893.933333333334</v>
      </c>
      <c r="R127">
        <v>1027</v>
      </c>
      <c r="S127">
        <v>1</v>
      </c>
      <c r="T127">
        <v>0.1</v>
      </c>
      <c r="U127">
        <v>0.18181818199999999</v>
      </c>
      <c r="V127" s="1">
        <f>COUNTIF(experiment_log[Experiment ID],experiment_log[[#This Row],[Experiment ID]])</f>
        <v>1</v>
      </c>
      <c r="W127" s="1">
        <f>IFERROR(VLOOKUP(experiment_log[[#This Row],[Experiment ID]],reevaluated_log[],10,0),0)</f>
        <v>1</v>
      </c>
      <c r="X127" s="1">
        <f>IFERROR(VLOOKUP(experiment_log[[#This Row],[Experiment ID]],reevaluated_log[],11,0),0)</f>
        <v>0.1</v>
      </c>
      <c r="Y127" s="1">
        <f>IFERROR(VLOOKUP(experiment_log[[#This Row],[Experiment ID]],reevaluated_log[],12,0),0)</f>
        <v>0.18181818181818182</v>
      </c>
    </row>
    <row r="128" spans="1:25" hidden="1" x14ac:dyDescent="0.25">
      <c r="A128" s="1" t="s">
        <v>78</v>
      </c>
      <c r="B128" s="1" t="s">
        <v>22</v>
      </c>
      <c r="C128" s="1" t="s">
        <v>23</v>
      </c>
      <c r="D128">
        <v>27</v>
      </c>
      <c r="E128">
        <v>0.85</v>
      </c>
      <c r="F128">
        <v>11</v>
      </c>
      <c r="G128">
        <v>0.98469387799999997</v>
      </c>
      <c r="H128">
        <v>0.66782006900000002</v>
      </c>
      <c r="I128">
        <v>0.79587628899999996</v>
      </c>
      <c r="J128">
        <v>0.95744680900000001</v>
      </c>
      <c r="K128">
        <v>0.89108910900000005</v>
      </c>
      <c r="L128">
        <v>0.92307692299999999</v>
      </c>
      <c r="M128">
        <v>743</v>
      </c>
      <c r="N128" s="6">
        <v>3.7037037037037035E-4</v>
      </c>
      <c r="O128" s="1" t="s">
        <v>24</v>
      </c>
      <c r="P128">
        <v>336055</v>
      </c>
      <c r="Q128" s="2">
        <v>44887.52847222222</v>
      </c>
      <c r="R128">
        <v>536</v>
      </c>
      <c r="S128">
        <v>0.984375</v>
      </c>
      <c r="T128">
        <v>0.62376237599999995</v>
      </c>
      <c r="U128">
        <v>0.76363636400000001</v>
      </c>
      <c r="V128" s="1">
        <f>COUNTIF(experiment_log[Experiment ID],experiment_log[[#This Row],[Experiment ID]])</f>
        <v>1</v>
      </c>
      <c r="W128" s="1">
        <f>IFERROR(VLOOKUP(experiment_log[[#This Row],[Experiment ID]],reevaluated_log[],10,0),0)</f>
        <v>0</v>
      </c>
      <c r="X128" s="1">
        <f>IFERROR(VLOOKUP(experiment_log[[#This Row],[Experiment ID]],reevaluated_log[],11,0),0)</f>
        <v>0</v>
      </c>
      <c r="Y128" s="1">
        <f>IFERROR(VLOOKUP(experiment_log[[#This Row],[Experiment ID]],reevaluated_log[],12,0),0)</f>
        <v>0</v>
      </c>
    </row>
    <row r="129" spans="1:25" hidden="1" x14ac:dyDescent="0.25">
      <c r="A129" s="1" t="s">
        <v>170</v>
      </c>
      <c r="B129" s="1" t="s">
        <v>22</v>
      </c>
      <c r="C129" s="1" t="s">
        <v>147</v>
      </c>
      <c r="D129">
        <v>15</v>
      </c>
      <c r="E129">
        <v>0.8</v>
      </c>
      <c r="F129">
        <v>11</v>
      </c>
      <c r="G129">
        <v>1</v>
      </c>
      <c r="H129">
        <v>0.44382022500000001</v>
      </c>
      <c r="I129">
        <v>0.61478599199999995</v>
      </c>
      <c r="J129">
        <v>0.97619047599999997</v>
      </c>
      <c r="K129">
        <v>0.640625</v>
      </c>
      <c r="L129">
        <v>0.77358490599999996</v>
      </c>
      <c r="M129">
        <v>575</v>
      </c>
      <c r="N129" s="6">
        <v>1.1574074074074075E-4</v>
      </c>
      <c r="O129" s="1" t="s">
        <v>148</v>
      </c>
      <c r="P129">
        <v>360154</v>
      </c>
      <c r="Q129" s="2">
        <v>44887.880555555559</v>
      </c>
      <c r="R129">
        <v>447</v>
      </c>
      <c r="S129">
        <v>0.97142857100000002</v>
      </c>
      <c r="T129">
        <v>0.53125</v>
      </c>
      <c r="U129">
        <v>0.68686868700000003</v>
      </c>
      <c r="V129" s="1">
        <f>COUNTIF(experiment_log[Experiment ID],experiment_log[[#This Row],[Experiment ID]])</f>
        <v>1</v>
      </c>
      <c r="W129" s="1">
        <f>IFERROR(VLOOKUP(experiment_log[[#This Row],[Experiment ID]],reevaluated_log[],10,0),0)</f>
        <v>0</v>
      </c>
      <c r="X129" s="1">
        <f>IFERROR(VLOOKUP(experiment_log[[#This Row],[Experiment ID]],reevaluated_log[],11,0),0)</f>
        <v>0</v>
      </c>
      <c r="Y129" s="1">
        <f>IFERROR(VLOOKUP(experiment_log[[#This Row],[Experiment ID]],reevaluated_log[],12,0),0)</f>
        <v>0</v>
      </c>
    </row>
    <row r="130" spans="1:25" hidden="1" x14ac:dyDescent="0.25">
      <c r="A130" s="1" t="s">
        <v>281</v>
      </c>
      <c r="B130" s="1" t="s">
        <v>22</v>
      </c>
      <c r="C130" s="1" t="s">
        <v>23</v>
      </c>
      <c r="D130">
        <v>22</v>
      </c>
      <c r="E130">
        <v>0.875</v>
      </c>
      <c r="F130">
        <v>11</v>
      </c>
      <c r="G130">
        <v>0.989417989</v>
      </c>
      <c r="H130">
        <v>0.64705882400000003</v>
      </c>
      <c r="I130">
        <v>0.78242677800000004</v>
      </c>
      <c r="J130">
        <v>0.97701149399999998</v>
      </c>
      <c r="K130">
        <v>0.84158415799999997</v>
      </c>
      <c r="L130">
        <v>0.904255319</v>
      </c>
      <c r="M130">
        <v>586</v>
      </c>
      <c r="N130" s="6">
        <v>2.0833333333333335E-4</v>
      </c>
      <c r="O130" s="1" t="s">
        <v>24</v>
      </c>
      <c r="P130">
        <v>336055</v>
      </c>
      <c r="Q130" s="2">
        <v>44888.540277777778</v>
      </c>
      <c r="R130">
        <v>453</v>
      </c>
      <c r="S130">
        <v>0.98412698399999998</v>
      </c>
      <c r="T130">
        <v>0.61386138599999995</v>
      </c>
      <c r="U130">
        <v>0.75609756100000003</v>
      </c>
      <c r="V130" s="1">
        <f>COUNTIF(experiment_log[Experiment ID],experiment_log[[#This Row],[Experiment ID]])</f>
        <v>1</v>
      </c>
      <c r="W130" s="1">
        <f>IFERROR(VLOOKUP(experiment_log[[#This Row],[Experiment ID]],reevaluated_log[],10,0),0)</f>
        <v>0</v>
      </c>
      <c r="X130" s="1">
        <f>IFERROR(VLOOKUP(experiment_log[[#This Row],[Experiment ID]],reevaluated_log[],11,0),0)</f>
        <v>0</v>
      </c>
      <c r="Y130" s="1">
        <f>IFERROR(VLOOKUP(experiment_log[[#This Row],[Experiment ID]],reevaluated_log[],12,0),0)</f>
        <v>0</v>
      </c>
    </row>
    <row r="131" spans="1:25" hidden="1" x14ac:dyDescent="0.25">
      <c r="A131" s="1" t="s">
        <v>272</v>
      </c>
      <c r="B131" s="1" t="s">
        <v>22</v>
      </c>
      <c r="C131" s="1" t="s">
        <v>23</v>
      </c>
      <c r="D131">
        <v>13</v>
      </c>
      <c r="E131">
        <v>0.875</v>
      </c>
      <c r="F131">
        <v>11</v>
      </c>
      <c r="G131">
        <v>0.98913043499999997</v>
      </c>
      <c r="H131">
        <v>0.62975778500000001</v>
      </c>
      <c r="I131">
        <v>0.76955602499999998</v>
      </c>
      <c r="J131">
        <v>0.95555555599999997</v>
      </c>
      <c r="K131">
        <v>0.85148514900000005</v>
      </c>
      <c r="L131">
        <v>0.90052356</v>
      </c>
      <c r="M131">
        <v>764</v>
      </c>
      <c r="N131" s="6">
        <v>1.6203703703703703E-4</v>
      </c>
      <c r="O131" s="1" t="s">
        <v>24</v>
      </c>
      <c r="P131">
        <v>336055</v>
      </c>
      <c r="Q131" s="2">
        <v>44888.538194444445</v>
      </c>
      <c r="R131">
        <v>546</v>
      </c>
      <c r="S131">
        <v>0.984375</v>
      </c>
      <c r="T131">
        <v>0.62376237599999995</v>
      </c>
      <c r="U131">
        <v>0.76363636400000001</v>
      </c>
      <c r="V131" s="1">
        <f>COUNTIF(experiment_log[Experiment ID],experiment_log[[#This Row],[Experiment ID]])</f>
        <v>1</v>
      </c>
      <c r="W131" s="1">
        <f>IFERROR(VLOOKUP(experiment_log[[#This Row],[Experiment ID]],reevaluated_log[],10,0),0)</f>
        <v>0</v>
      </c>
      <c r="X131" s="1">
        <f>IFERROR(VLOOKUP(experiment_log[[#This Row],[Experiment ID]],reevaluated_log[],11,0),0)</f>
        <v>0</v>
      </c>
      <c r="Y131" s="1">
        <f>IFERROR(VLOOKUP(experiment_log[[#This Row],[Experiment ID]],reevaluated_log[],12,0),0)</f>
        <v>0</v>
      </c>
    </row>
    <row r="132" spans="1:25" x14ac:dyDescent="0.25">
      <c r="A132" s="1" t="s">
        <v>631</v>
      </c>
      <c r="B132" s="1" t="s">
        <v>147</v>
      </c>
      <c r="C132" s="1" t="s">
        <v>292</v>
      </c>
      <c r="D132">
        <v>20</v>
      </c>
      <c r="E132">
        <v>0.9</v>
      </c>
      <c r="F132">
        <v>10</v>
      </c>
      <c r="G132">
        <v>0.94444444400000005</v>
      </c>
      <c r="H132">
        <v>7.9069766999999999E-2</v>
      </c>
      <c r="I132">
        <v>0.14592274699999999</v>
      </c>
      <c r="J132">
        <v>0.9</v>
      </c>
      <c r="K132">
        <v>0.12857142899999999</v>
      </c>
      <c r="L132">
        <v>0.22500000000000001</v>
      </c>
      <c r="M132">
        <v>1639</v>
      </c>
      <c r="N132" s="6">
        <v>6.076388888888889E-3</v>
      </c>
      <c r="O132" s="1" t="s">
        <v>350</v>
      </c>
      <c r="P132">
        <v>6316297</v>
      </c>
      <c r="Q132" s="2">
        <v>44894.458333333336</v>
      </c>
      <c r="R132">
        <v>1024</v>
      </c>
      <c r="S132">
        <v>1</v>
      </c>
      <c r="T132">
        <v>0.1</v>
      </c>
      <c r="U132">
        <v>0.18181818199999999</v>
      </c>
      <c r="V132" s="1">
        <f>COUNTIF(experiment_log[Experiment ID],experiment_log[[#This Row],[Experiment ID]])</f>
        <v>1</v>
      </c>
      <c r="W132" s="1">
        <f>IFERROR(VLOOKUP(experiment_log[[#This Row],[Experiment ID]],reevaluated_log[],10,0),0)</f>
        <v>1</v>
      </c>
      <c r="X132" s="1">
        <f>IFERROR(VLOOKUP(experiment_log[[#This Row],[Experiment ID]],reevaluated_log[],11,0),0)</f>
        <v>0.1</v>
      </c>
      <c r="Y132" s="1">
        <f>IFERROR(VLOOKUP(experiment_log[[#This Row],[Experiment ID]],reevaluated_log[],12,0),0)</f>
        <v>0.18181818181818182</v>
      </c>
    </row>
    <row r="133" spans="1:25" hidden="1" x14ac:dyDescent="0.25">
      <c r="A133" s="1" t="s">
        <v>305</v>
      </c>
      <c r="B133" s="1" t="s">
        <v>22</v>
      </c>
      <c r="C133" s="1" t="s">
        <v>292</v>
      </c>
      <c r="D133">
        <v>2</v>
      </c>
      <c r="E133">
        <v>0.2</v>
      </c>
      <c r="F133">
        <v>10</v>
      </c>
      <c r="G133">
        <v>0.92753623200000002</v>
      </c>
      <c r="H133">
        <v>0.67368421099999998</v>
      </c>
      <c r="I133">
        <v>0.78048780500000003</v>
      </c>
      <c r="J133">
        <v>0</v>
      </c>
      <c r="K133">
        <v>0</v>
      </c>
      <c r="L133">
        <v>0</v>
      </c>
      <c r="M133">
        <v>810173</v>
      </c>
      <c r="N133" s="6">
        <v>3.8657407407407408E-3</v>
      </c>
      <c r="O133" s="1" t="s">
        <v>294</v>
      </c>
      <c r="P133">
        <v>-12144415</v>
      </c>
      <c r="Q133" s="2">
        <v>44888.920138888891</v>
      </c>
      <c r="R133">
        <v>4638</v>
      </c>
      <c r="S133">
        <v>0</v>
      </c>
      <c r="T133">
        <v>0</v>
      </c>
      <c r="U133">
        <v>0</v>
      </c>
      <c r="V133" s="1">
        <f>COUNTIF(experiment_log[Experiment ID],experiment_log[[#This Row],[Experiment ID]])</f>
        <v>1</v>
      </c>
      <c r="W133" s="1">
        <f>IFERROR(VLOOKUP(experiment_log[[#This Row],[Experiment ID]],reevaluated_log[],10,0),0)</f>
        <v>0</v>
      </c>
      <c r="X133" s="1">
        <f>IFERROR(VLOOKUP(experiment_log[[#This Row],[Experiment ID]],reevaluated_log[],11,0),0)</f>
        <v>0</v>
      </c>
      <c r="Y133" s="1">
        <f>IFERROR(VLOOKUP(experiment_log[[#This Row],[Experiment ID]],reevaluated_log[],12,0),0)</f>
        <v>0</v>
      </c>
    </row>
    <row r="134" spans="1:25" x14ac:dyDescent="0.25">
      <c r="A134" s="1" t="s">
        <v>716</v>
      </c>
      <c r="B134" s="1" t="s">
        <v>147</v>
      </c>
      <c r="C134" s="1" t="s">
        <v>292</v>
      </c>
      <c r="D134">
        <v>30</v>
      </c>
      <c r="E134">
        <v>0.9</v>
      </c>
      <c r="F134">
        <v>10</v>
      </c>
      <c r="G134">
        <v>0.94117647058823528</v>
      </c>
      <c r="H134">
        <v>7.441860465116279E-2</v>
      </c>
      <c r="I134">
        <v>0.13793103448275862</v>
      </c>
      <c r="J134">
        <v>0.76923076923076927</v>
      </c>
      <c r="K134">
        <v>0.14285714285714285</v>
      </c>
      <c r="L134">
        <v>0.24096385542168672</v>
      </c>
      <c r="M134">
        <v>1682</v>
      </c>
      <c r="N134" s="6">
        <v>3.0509837962962964E-3</v>
      </c>
      <c r="O134" s="1" t="s">
        <v>350</v>
      </c>
      <c r="P134">
        <v>6316297</v>
      </c>
      <c r="Q134" s="2">
        <v>44896.635223287034</v>
      </c>
      <c r="R134">
        <v>1032</v>
      </c>
      <c r="S134">
        <v>1</v>
      </c>
      <c r="T134">
        <v>7.1428571428571425E-2</v>
      </c>
      <c r="U134">
        <v>0.13333333333333333</v>
      </c>
      <c r="V134" s="1">
        <f>COUNTIF(experiment_log[Experiment ID],experiment_log[[#This Row],[Experiment ID]])</f>
        <v>1</v>
      </c>
      <c r="W134" s="1">
        <f>IFERROR(VLOOKUP(experiment_log[[#This Row],[Experiment ID]],reevaluated_log[],10,0),0)</f>
        <v>1</v>
      </c>
      <c r="X134" s="1">
        <f>IFERROR(VLOOKUP(experiment_log[[#This Row],[Experiment ID]],reevaluated_log[],11,0),0)</f>
        <v>7.1428571428571425E-2</v>
      </c>
      <c r="Y134" s="1">
        <f>IFERROR(VLOOKUP(experiment_log[[#This Row],[Experiment ID]],reevaluated_log[],12,0),0)</f>
        <v>0.13333333333333333</v>
      </c>
    </row>
    <row r="135" spans="1:25" x14ac:dyDescent="0.25">
      <c r="A135" s="1" t="s">
        <v>466</v>
      </c>
      <c r="B135" s="1" t="s">
        <v>147</v>
      </c>
      <c r="C135" s="1" t="s">
        <v>292</v>
      </c>
      <c r="D135">
        <v>15</v>
      </c>
      <c r="E135">
        <v>0.9</v>
      </c>
      <c r="F135">
        <v>10</v>
      </c>
      <c r="G135">
        <v>0.875</v>
      </c>
      <c r="H135">
        <v>3.2558139999999999E-2</v>
      </c>
      <c r="I135">
        <v>6.2780269E-2</v>
      </c>
      <c r="J135">
        <v>1</v>
      </c>
      <c r="K135">
        <v>2.8571428999999999E-2</v>
      </c>
      <c r="L135">
        <v>5.5555555999999999E-2</v>
      </c>
      <c r="M135">
        <v>1585</v>
      </c>
      <c r="N135" s="6">
        <v>3.2754629629629631E-3</v>
      </c>
      <c r="O135" s="1" t="s">
        <v>350</v>
      </c>
      <c r="P135">
        <v>6316297</v>
      </c>
      <c r="Q135" s="2">
        <v>44893.832638888889</v>
      </c>
      <c r="R135">
        <v>988</v>
      </c>
      <c r="S135">
        <v>1</v>
      </c>
      <c r="T135">
        <v>1.4285714E-2</v>
      </c>
      <c r="U135">
        <v>2.8169013999999999E-2</v>
      </c>
      <c r="V135" s="1">
        <f>COUNTIF(experiment_log[Experiment ID],experiment_log[[#This Row],[Experiment ID]])</f>
        <v>1</v>
      </c>
      <c r="W135" s="1">
        <f>IFERROR(VLOOKUP(experiment_log[[#This Row],[Experiment ID]],reevaluated_log[],10,0),0)</f>
        <v>1</v>
      </c>
      <c r="X135" s="1">
        <f>IFERROR(VLOOKUP(experiment_log[[#This Row],[Experiment ID]],reevaluated_log[],11,0),0)</f>
        <v>1.4285714285714285E-2</v>
      </c>
      <c r="Y135" s="1">
        <f>IFERROR(VLOOKUP(experiment_log[[#This Row],[Experiment ID]],reevaluated_log[],12,0),0)</f>
        <v>2.8169014084507043E-2</v>
      </c>
    </row>
    <row r="136" spans="1:25" hidden="1" x14ac:dyDescent="0.25">
      <c r="A136" s="1" t="s">
        <v>450</v>
      </c>
      <c r="B136" s="1" t="s">
        <v>22</v>
      </c>
      <c r="C136" s="1" t="s">
        <v>292</v>
      </c>
      <c r="D136">
        <v>11</v>
      </c>
      <c r="E136">
        <v>0.8</v>
      </c>
      <c r="F136">
        <v>10</v>
      </c>
      <c r="G136">
        <v>1</v>
      </c>
      <c r="H136">
        <v>0.53005464499999999</v>
      </c>
      <c r="I136">
        <v>0.69285714300000001</v>
      </c>
      <c r="J136">
        <v>0.96296296299999995</v>
      </c>
      <c r="K136">
        <v>0.75362318800000005</v>
      </c>
      <c r="L136">
        <v>0.84552845499999996</v>
      </c>
      <c r="M136">
        <v>3046</v>
      </c>
      <c r="N136" s="6">
        <v>7.9398148148148145E-3</v>
      </c>
      <c r="O136" s="1" t="s">
        <v>294</v>
      </c>
      <c r="P136">
        <v>-12144415</v>
      </c>
      <c r="Q136" s="2">
        <v>44891.706944444442</v>
      </c>
      <c r="R136">
        <v>1955</v>
      </c>
      <c r="S136">
        <v>0.95121951199999999</v>
      </c>
      <c r="T136">
        <v>0.56521739100000001</v>
      </c>
      <c r="U136">
        <v>0.70909090900000005</v>
      </c>
      <c r="V136" s="1">
        <f>COUNTIF(experiment_log[Experiment ID],experiment_log[[#This Row],[Experiment ID]])</f>
        <v>1</v>
      </c>
      <c r="W136" s="1">
        <f>IFERROR(VLOOKUP(experiment_log[[#This Row],[Experiment ID]],reevaluated_log[],10,0),0)</f>
        <v>1</v>
      </c>
      <c r="X136" s="1">
        <f>IFERROR(VLOOKUP(experiment_log[[#This Row],[Experiment ID]],reevaluated_log[],11,0),0)</f>
        <v>0.57281553398058249</v>
      </c>
      <c r="Y136" s="1">
        <f>IFERROR(VLOOKUP(experiment_log[[#This Row],[Experiment ID]],reevaluated_log[],12,0),0)</f>
        <v>0.72839506172839508</v>
      </c>
    </row>
    <row r="137" spans="1:25" hidden="1" x14ac:dyDescent="0.25">
      <c r="A137" s="1" t="s">
        <v>88</v>
      </c>
      <c r="B137" s="1" t="s">
        <v>22</v>
      </c>
      <c r="C137" s="1" t="s">
        <v>82</v>
      </c>
      <c r="D137">
        <v>7</v>
      </c>
      <c r="E137">
        <v>0.85</v>
      </c>
      <c r="F137">
        <v>10</v>
      </c>
      <c r="G137">
        <v>0.98936170199999995</v>
      </c>
      <c r="H137">
        <v>0.46039604000000001</v>
      </c>
      <c r="I137">
        <v>0.62837837799999996</v>
      </c>
      <c r="J137">
        <v>0.92592592600000001</v>
      </c>
      <c r="K137">
        <v>0.81967213100000003</v>
      </c>
      <c r="L137">
        <v>0.869565217</v>
      </c>
      <c r="M137">
        <v>4332</v>
      </c>
      <c r="N137" s="6">
        <v>3.5624999999999997E-2</v>
      </c>
      <c r="O137" s="1" t="s">
        <v>83</v>
      </c>
      <c r="P137">
        <v>284531</v>
      </c>
      <c r="Q137" s="2">
        <v>44887.570138888892</v>
      </c>
      <c r="R137">
        <v>2548</v>
      </c>
      <c r="S137">
        <v>0.97142857100000002</v>
      </c>
      <c r="T137">
        <v>0.55737704899999996</v>
      </c>
      <c r="U137">
        <v>0.70833333300000001</v>
      </c>
      <c r="V137" s="1">
        <f>COUNTIF(experiment_log[Experiment ID],experiment_log[[#This Row],[Experiment ID]])</f>
        <v>1</v>
      </c>
      <c r="W137" s="1">
        <f>IFERROR(VLOOKUP(experiment_log[[#This Row],[Experiment ID]],reevaluated_log[],10,0),0)</f>
        <v>0</v>
      </c>
      <c r="X137" s="1">
        <f>IFERROR(VLOOKUP(experiment_log[[#This Row],[Experiment ID]],reevaluated_log[],11,0),0)</f>
        <v>0</v>
      </c>
      <c r="Y137" s="1">
        <f>IFERROR(VLOOKUP(experiment_log[[#This Row],[Experiment ID]],reevaluated_log[],12,0),0)</f>
        <v>0</v>
      </c>
    </row>
    <row r="138" spans="1:25" hidden="1" x14ac:dyDescent="0.25">
      <c r="A138" s="1" t="s">
        <v>31</v>
      </c>
      <c r="B138" s="1" t="s">
        <v>22</v>
      </c>
      <c r="C138" s="1" t="s">
        <v>23</v>
      </c>
      <c r="D138">
        <v>10</v>
      </c>
      <c r="E138">
        <v>0.85</v>
      </c>
      <c r="F138">
        <v>11</v>
      </c>
      <c r="G138">
        <v>0.988826816</v>
      </c>
      <c r="H138">
        <v>0.61245674699999997</v>
      </c>
      <c r="I138">
        <v>0.756410256</v>
      </c>
      <c r="J138">
        <v>0.94871794899999995</v>
      </c>
      <c r="K138">
        <v>0.73267326700000002</v>
      </c>
      <c r="L138">
        <v>0.82681564200000002</v>
      </c>
      <c r="M138">
        <v>651</v>
      </c>
      <c r="N138" s="6">
        <v>1.3888888888888889E-4</v>
      </c>
      <c r="O138" s="1" t="s">
        <v>24</v>
      </c>
      <c r="P138">
        <v>336055</v>
      </c>
      <c r="Q138" s="2">
        <v>44886.98333333333</v>
      </c>
      <c r="R138">
        <v>493</v>
      </c>
      <c r="S138">
        <v>0.98245614000000003</v>
      </c>
      <c r="T138">
        <v>0.55445544599999996</v>
      </c>
      <c r="U138">
        <v>0.70886075900000001</v>
      </c>
      <c r="V138" s="1">
        <f>COUNTIF(experiment_log[Experiment ID],experiment_log[[#This Row],[Experiment ID]])</f>
        <v>1</v>
      </c>
      <c r="W138" s="1">
        <f>IFERROR(VLOOKUP(experiment_log[[#This Row],[Experiment ID]],reevaluated_log[],10,0),0)</f>
        <v>0</v>
      </c>
      <c r="X138" s="1">
        <f>IFERROR(VLOOKUP(experiment_log[[#This Row],[Experiment ID]],reevaluated_log[],11,0),0)</f>
        <v>0</v>
      </c>
      <c r="Y138" s="1">
        <f>IFERROR(VLOOKUP(experiment_log[[#This Row],[Experiment ID]],reevaluated_log[],12,0),0)</f>
        <v>0</v>
      </c>
    </row>
    <row r="139" spans="1:25" hidden="1" x14ac:dyDescent="0.25">
      <c r="A139" s="1" t="s">
        <v>453</v>
      </c>
      <c r="B139" s="1" t="s">
        <v>22</v>
      </c>
      <c r="C139" s="1" t="s">
        <v>292</v>
      </c>
      <c r="D139">
        <v>28</v>
      </c>
      <c r="E139">
        <v>0.8</v>
      </c>
      <c r="F139">
        <v>10</v>
      </c>
      <c r="G139">
        <v>0.96842105300000003</v>
      </c>
      <c r="H139">
        <v>0.50273224000000005</v>
      </c>
      <c r="I139">
        <v>0.66187050400000003</v>
      </c>
      <c r="J139">
        <v>0.94736842099999996</v>
      </c>
      <c r="K139">
        <v>0.78260869600000005</v>
      </c>
      <c r="L139">
        <v>0.85714285700000004</v>
      </c>
      <c r="M139">
        <v>5405</v>
      </c>
      <c r="N139" s="6">
        <v>8.5416666666666662E-3</v>
      </c>
      <c r="O139" s="1" t="s">
        <v>294</v>
      </c>
      <c r="P139">
        <v>-12144415</v>
      </c>
      <c r="Q139" s="2">
        <v>44891.568749999999</v>
      </c>
      <c r="R139">
        <v>2455</v>
      </c>
      <c r="S139">
        <v>1</v>
      </c>
      <c r="T139">
        <v>0.56521739100000001</v>
      </c>
      <c r="U139">
        <v>0.72222222199999997</v>
      </c>
      <c r="V139" s="1">
        <f>COUNTIF(experiment_log[Experiment ID],experiment_log[[#This Row],[Experiment ID]])</f>
        <v>1</v>
      </c>
      <c r="W139" s="1">
        <f>IFERROR(VLOOKUP(experiment_log[[#This Row],[Experiment ID]],reevaluated_log[],10,0),0)</f>
        <v>1</v>
      </c>
      <c r="X139" s="1">
        <f>IFERROR(VLOOKUP(experiment_log[[#This Row],[Experiment ID]],reevaluated_log[],11,0),0)</f>
        <v>0.58252427184466016</v>
      </c>
      <c r="Y139" s="1">
        <f>IFERROR(VLOOKUP(experiment_log[[#This Row],[Experiment ID]],reevaluated_log[],12,0),0)</f>
        <v>0.73619631901840488</v>
      </c>
    </row>
    <row r="140" spans="1:25" hidden="1" x14ac:dyDescent="0.25">
      <c r="A140" s="1" t="s">
        <v>447</v>
      </c>
      <c r="B140" s="1" t="s">
        <v>22</v>
      </c>
      <c r="C140" s="1" t="s">
        <v>292</v>
      </c>
      <c r="D140">
        <v>10</v>
      </c>
      <c r="E140">
        <v>0.8</v>
      </c>
      <c r="F140">
        <v>10</v>
      </c>
      <c r="G140">
        <v>0.99009901</v>
      </c>
      <c r="H140">
        <v>0.54644808700000003</v>
      </c>
      <c r="I140">
        <v>0.70422535200000003</v>
      </c>
      <c r="J140">
        <v>0.96491228100000004</v>
      </c>
      <c r="K140">
        <v>0.79710144900000002</v>
      </c>
      <c r="L140">
        <v>0.87301587300000005</v>
      </c>
      <c r="M140">
        <v>3083</v>
      </c>
      <c r="N140" s="6">
        <v>8.1018518518518514E-3</v>
      </c>
      <c r="O140" s="1" t="s">
        <v>294</v>
      </c>
      <c r="P140">
        <v>-12144415</v>
      </c>
      <c r="Q140" s="2">
        <v>44891.663194444445</v>
      </c>
      <c r="R140">
        <v>1970</v>
      </c>
      <c r="S140">
        <v>0.95454545499999999</v>
      </c>
      <c r="T140">
        <v>0.60869565199999998</v>
      </c>
      <c r="U140">
        <v>0.74336283199999997</v>
      </c>
      <c r="V140" s="1">
        <f>COUNTIF(experiment_log[Experiment ID],experiment_log[[#This Row],[Experiment ID]])</f>
        <v>1</v>
      </c>
      <c r="W140" s="1">
        <f>IFERROR(VLOOKUP(experiment_log[[#This Row],[Experiment ID]],reevaluated_log[],10,0),0)</f>
        <v>1</v>
      </c>
      <c r="X140" s="1">
        <f>IFERROR(VLOOKUP(experiment_log[[#This Row],[Experiment ID]],reevaluated_log[],11,0),0)</f>
        <v>0.59223300970873782</v>
      </c>
      <c r="Y140" s="1">
        <f>IFERROR(VLOOKUP(experiment_log[[#This Row],[Experiment ID]],reevaluated_log[],12,0),0)</f>
        <v>0.74390243902439024</v>
      </c>
    </row>
    <row r="141" spans="1:25" hidden="1" x14ac:dyDescent="0.25">
      <c r="A141" s="1" t="s">
        <v>109</v>
      </c>
      <c r="B141" s="1" t="s">
        <v>22</v>
      </c>
      <c r="C141" s="1" t="s">
        <v>82</v>
      </c>
      <c r="D141">
        <v>23</v>
      </c>
      <c r="E141">
        <v>0.8</v>
      </c>
      <c r="F141">
        <v>13</v>
      </c>
      <c r="G141">
        <v>1</v>
      </c>
      <c r="H141">
        <v>9.4059405999999998E-2</v>
      </c>
      <c r="I141">
        <v>0.17194570100000001</v>
      </c>
      <c r="J141">
        <v>0.8</v>
      </c>
      <c r="K141">
        <v>6.5573770000000003E-2</v>
      </c>
      <c r="L141">
        <v>0.12121212100000001</v>
      </c>
      <c r="M141">
        <v>1148</v>
      </c>
      <c r="N141" s="6">
        <v>6.018518518518519E-4</v>
      </c>
      <c r="O141" s="1" t="s">
        <v>108</v>
      </c>
      <c r="P141">
        <v>8469</v>
      </c>
      <c r="Q141" s="2">
        <v>44887.701388888891</v>
      </c>
      <c r="R141">
        <v>725</v>
      </c>
      <c r="S141">
        <v>1</v>
      </c>
      <c r="T141">
        <v>4.9180328000000002E-2</v>
      </c>
      <c r="U141">
        <v>9.375E-2</v>
      </c>
      <c r="V141" s="1">
        <f>COUNTIF(experiment_log[Experiment ID],experiment_log[[#This Row],[Experiment ID]])</f>
        <v>1</v>
      </c>
      <c r="W141" s="1">
        <f>IFERROR(VLOOKUP(experiment_log[[#This Row],[Experiment ID]],reevaluated_log[],10,0),0)</f>
        <v>0</v>
      </c>
      <c r="X141" s="1">
        <f>IFERROR(VLOOKUP(experiment_log[[#This Row],[Experiment ID]],reevaluated_log[],11,0),0)</f>
        <v>0</v>
      </c>
      <c r="Y141" s="1">
        <f>IFERROR(VLOOKUP(experiment_log[[#This Row],[Experiment ID]],reevaluated_log[],12,0),0)</f>
        <v>0</v>
      </c>
    </row>
    <row r="142" spans="1:25" hidden="1" x14ac:dyDescent="0.25">
      <c r="A142" s="1" t="s">
        <v>234</v>
      </c>
      <c r="B142" s="1" t="s">
        <v>22</v>
      </c>
      <c r="C142" s="1" t="s">
        <v>147</v>
      </c>
      <c r="D142">
        <v>12</v>
      </c>
      <c r="E142">
        <v>0.9</v>
      </c>
      <c r="F142">
        <v>11</v>
      </c>
      <c r="G142">
        <v>1</v>
      </c>
      <c r="H142">
        <v>0.44382022500000001</v>
      </c>
      <c r="I142">
        <v>0.61478599199999995</v>
      </c>
      <c r="J142">
        <v>0.97619047599999997</v>
      </c>
      <c r="K142">
        <v>0.640625</v>
      </c>
      <c r="L142">
        <v>0.77358490599999996</v>
      </c>
      <c r="M142">
        <v>575</v>
      </c>
      <c r="N142" s="6">
        <v>4.3981481481481481E-4</v>
      </c>
      <c r="O142" s="1" t="s">
        <v>148</v>
      </c>
      <c r="P142">
        <v>360154</v>
      </c>
      <c r="Q142" s="2">
        <v>44888.518055555556</v>
      </c>
      <c r="R142">
        <v>447</v>
      </c>
      <c r="S142">
        <v>0.97142857100000002</v>
      </c>
      <c r="T142">
        <v>0.53125</v>
      </c>
      <c r="U142">
        <v>0.68686868700000003</v>
      </c>
      <c r="V142" s="1">
        <f>COUNTIF(experiment_log[Experiment ID],experiment_log[[#This Row],[Experiment ID]])</f>
        <v>1</v>
      </c>
      <c r="W142" s="1">
        <f>IFERROR(VLOOKUP(experiment_log[[#This Row],[Experiment ID]],reevaluated_log[],10,0),0)</f>
        <v>0</v>
      </c>
      <c r="X142" s="1">
        <f>IFERROR(VLOOKUP(experiment_log[[#This Row],[Experiment ID]],reevaluated_log[],11,0),0)</f>
        <v>0</v>
      </c>
      <c r="Y142" s="1">
        <f>IFERROR(VLOOKUP(experiment_log[[#This Row],[Experiment ID]],reevaluated_log[],12,0),0)</f>
        <v>0</v>
      </c>
    </row>
    <row r="143" spans="1:25" hidden="1" x14ac:dyDescent="0.25">
      <c r="A143" s="1" t="s">
        <v>420</v>
      </c>
      <c r="B143" s="1" t="s">
        <v>23</v>
      </c>
      <c r="C143" s="1" t="s">
        <v>292</v>
      </c>
      <c r="D143">
        <v>27</v>
      </c>
      <c r="E143">
        <v>0.8</v>
      </c>
      <c r="F143">
        <v>10</v>
      </c>
      <c r="G143">
        <v>0.93939393900000001</v>
      </c>
      <c r="H143">
        <v>0.47692307699999997</v>
      </c>
      <c r="I143">
        <v>0.63265306099999996</v>
      </c>
      <c r="J143">
        <v>0.77647058800000002</v>
      </c>
      <c r="K143">
        <v>0.95652173900000004</v>
      </c>
      <c r="L143">
        <v>0.85714285700000004</v>
      </c>
      <c r="M143">
        <v>6683</v>
      </c>
      <c r="N143" s="6">
        <v>3.1481481481481482E-3</v>
      </c>
      <c r="O143" s="1" t="s">
        <v>351</v>
      </c>
      <c r="P143">
        <v>5622217</v>
      </c>
      <c r="Q143" s="2">
        <v>44890.879166666666</v>
      </c>
      <c r="R143">
        <v>1619</v>
      </c>
      <c r="S143">
        <v>0.96428571399999996</v>
      </c>
      <c r="T143">
        <v>0.39130434800000002</v>
      </c>
      <c r="U143">
        <v>0.55670103100000001</v>
      </c>
      <c r="V143" s="1">
        <f>COUNTIF(experiment_log[Experiment ID],experiment_log[[#This Row],[Experiment ID]])</f>
        <v>1</v>
      </c>
      <c r="W143" s="1">
        <f>IFERROR(VLOOKUP(experiment_log[[#This Row],[Experiment ID]],reevaluated_log[],10,0),0)</f>
        <v>0.90909090909090906</v>
      </c>
      <c r="X143" s="1">
        <f>IFERROR(VLOOKUP(experiment_log[[#This Row],[Experiment ID]],reevaluated_log[],11,0),0)</f>
        <v>0.44444444444444442</v>
      </c>
      <c r="Y143" s="1">
        <f>IFERROR(VLOOKUP(experiment_log[[#This Row],[Experiment ID]],reevaluated_log[],12,0),0)</f>
        <v>0.59701492537313428</v>
      </c>
    </row>
    <row r="144" spans="1:25" x14ac:dyDescent="0.25">
      <c r="A144" s="1" t="s">
        <v>623</v>
      </c>
      <c r="B144" s="1" t="s">
        <v>147</v>
      </c>
      <c r="C144" s="1" t="s">
        <v>292</v>
      </c>
      <c r="D144">
        <v>11</v>
      </c>
      <c r="E144">
        <v>0.9</v>
      </c>
      <c r="F144">
        <v>10</v>
      </c>
      <c r="G144">
        <v>0.875</v>
      </c>
      <c r="H144">
        <v>3.2558139999999999E-2</v>
      </c>
      <c r="I144">
        <v>6.2780269E-2</v>
      </c>
      <c r="J144">
        <v>1</v>
      </c>
      <c r="K144">
        <v>2.8571428999999999E-2</v>
      </c>
      <c r="L144">
        <v>5.5555555999999999E-2</v>
      </c>
      <c r="M144">
        <v>1584</v>
      </c>
      <c r="N144" s="6">
        <v>3.3680555555555556E-3</v>
      </c>
      <c r="O144" s="1" t="s">
        <v>350</v>
      </c>
      <c r="P144">
        <v>6316297</v>
      </c>
      <c r="Q144" s="2">
        <v>44893.911111111112</v>
      </c>
      <c r="R144">
        <v>988</v>
      </c>
      <c r="S144">
        <v>1</v>
      </c>
      <c r="T144">
        <v>1.4285714E-2</v>
      </c>
      <c r="U144">
        <v>2.8169013999999999E-2</v>
      </c>
      <c r="V144" s="1">
        <f>COUNTIF(experiment_log[Experiment ID],experiment_log[[#This Row],[Experiment ID]])</f>
        <v>1</v>
      </c>
      <c r="W144" s="1">
        <f>IFERROR(VLOOKUP(experiment_log[[#This Row],[Experiment ID]],reevaluated_log[],10,0),0)</f>
        <v>1</v>
      </c>
      <c r="X144" s="1">
        <f>IFERROR(VLOOKUP(experiment_log[[#This Row],[Experiment ID]],reevaluated_log[],11,0),0)</f>
        <v>1.4285714285714285E-2</v>
      </c>
      <c r="Y144" s="1">
        <f>IFERROR(VLOOKUP(experiment_log[[#This Row],[Experiment ID]],reevaluated_log[],12,0),0)</f>
        <v>2.8169014084507043E-2</v>
      </c>
    </row>
    <row r="145" spans="1:25" hidden="1" x14ac:dyDescent="0.25">
      <c r="A145" s="1" t="s">
        <v>326</v>
      </c>
      <c r="B145" s="1" t="s">
        <v>22</v>
      </c>
      <c r="C145" s="1" t="s">
        <v>292</v>
      </c>
      <c r="D145">
        <v>9</v>
      </c>
      <c r="E145">
        <v>0.8</v>
      </c>
      <c r="F145">
        <v>10</v>
      </c>
      <c r="G145">
        <v>0.98113207499999999</v>
      </c>
      <c r="H145">
        <v>0.568306011</v>
      </c>
      <c r="I145">
        <v>0.71972318300000004</v>
      </c>
      <c r="J145">
        <v>0.96666666700000003</v>
      </c>
      <c r="K145">
        <v>0.84057970999999998</v>
      </c>
      <c r="L145">
        <v>0.89922480599999999</v>
      </c>
      <c r="M145">
        <v>5085</v>
      </c>
      <c r="N145" s="6">
        <v>7.3032407407407404E-3</v>
      </c>
      <c r="O145" s="1" t="s">
        <v>294</v>
      </c>
      <c r="P145">
        <v>-12144415</v>
      </c>
      <c r="Q145" s="2">
        <v>44889.910416666666</v>
      </c>
      <c r="R145">
        <v>2462</v>
      </c>
      <c r="S145">
        <v>0.97727272700000001</v>
      </c>
      <c r="T145">
        <v>0.62318840600000003</v>
      </c>
      <c r="U145">
        <v>0.76106194699999996</v>
      </c>
      <c r="V145" s="1">
        <f>COUNTIF(experiment_log[Experiment ID],experiment_log[[#This Row],[Experiment ID]])</f>
        <v>1</v>
      </c>
      <c r="W145" s="1">
        <f>IFERROR(VLOOKUP(experiment_log[[#This Row],[Experiment ID]],reevaluated_log[],10,0),0)</f>
        <v>1</v>
      </c>
      <c r="X145" s="1">
        <f>IFERROR(VLOOKUP(experiment_log[[#This Row],[Experiment ID]],reevaluated_log[],11,0),0)</f>
        <v>0.60194174757281549</v>
      </c>
      <c r="Y145" s="1">
        <f>IFERROR(VLOOKUP(experiment_log[[#This Row],[Experiment ID]],reevaluated_log[],12,0),0)</f>
        <v>0.75151515151515147</v>
      </c>
    </row>
    <row r="146" spans="1:25" hidden="1" x14ac:dyDescent="0.25">
      <c r="A146" s="1" t="s">
        <v>461</v>
      </c>
      <c r="B146" s="1" t="s">
        <v>22</v>
      </c>
      <c r="C146" s="1" t="s">
        <v>292</v>
      </c>
      <c r="D146">
        <v>15</v>
      </c>
      <c r="E146">
        <v>0.9</v>
      </c>
      <c r="F146">
        <v>10</v>
      </c>
      <c r="G146">
        <v>1</v>
      </c>
      <c r="H146">
        <v>0.273224044</v>
      </c>
      <c r="I146">
        <v>0.42918454900000003</v>
      </c>
      <c r="J146">
        <v>1</v>
      </c>
      <c r="K146">
        <v>0.31884057999999998</v>
      </c>
      <c r="L146">
        <v>0.48351648400000002</v>
      </c>
      <c r="M146">
        <v>2299</v>
      </c>
      <c r="N146" s="6">
        <v>7.0254629629629634E-3</v>
      </c>
      <c r="O146" s="1" t="s">
        <v>294</v>
      </c>
      <c r="P146">
        <v>-12144415</v>
      </c>
      <c r="Q146" s="2">
        <v>44891.59097222222</v>
      </c>
      <c r="R146">
        <v>1515</v>
      </c>
      <c r="S146">
        <v>1</v>
      </c>
      <c r="T146">
        <v>0.231884058</v>
      </c>
      <c r="U146">
        <v>0.37647058799999999</v>
      </c>
      <c r="V146" s="1">
        <f>COUNTIF(experiment_log[Experiment ID],experiment_log[[#This Row],[Experiment ID]])</f>
        <v>1</v>
      </c>
      <c r="W146" s="1">
        <f>IFERROR(VLOOKUP(experiment_log[[#This Row],[Experiment ID]],reevaluated_log[],10,0),0)</f>
        <v>1</v>
      </c>
      <c r="X146" s="1">
        <f>IFERROR(VLOOKUP(experiment_log[[#This Row],[Experiment ID]],reevaluated_log[],11,0),0)</f>
        <v>0.36893203883495146</v>
      </c>
      <c r="Y146" s="1">
        <f>IFERROR(VLOOKUP(experiment_log[[#This Row],[Experiment ID]],reevaluated_log[],12,0),0)</f>
        <v>0.53900709219858156</v>
      </c>
    </row>
    <row r="147" spans="1:25" hidden="1" x14ac:dyDescent="0.25">
      <c r="A147" s="1" t="s">
        <v>257</v>
      </c>
      <c r="B147" s="1" t="s">
        <v>22</v>
      </c>
      <c r="C147" s="1" t="s">
        <v>23</v>
      </c>
      <c r="D147">
        <v>7</v>
      </c>
      <c r="E147">
        <v>0.875</v>
      </c>
      <c r="F147">
        <v>11</v>
      </c>
      <c r="G147">
        <v>0.98816568000000005</v>
      </c>
      <c r="H147">
        <v>0.57785467099999999</v>
      </c>
      <c r="I147">
        <v>0.72925764199999998</v>
      </c>
      <c r="J147">
        <v>1</v>
      </c>
      <c r="K147">
        <v>0.78217821799999998</v>
      </c>
      <c r="L147">
        <v>0.87777777800000001</v>
      </c>
      <c r="M147">
        <v>551</v>
      </c>
      <c r="N147" s="6">
        <v>9.1435185185185185E-4</v>
      </c>
      <c r="O147" s="1" t="s">
        <v>24</v>
      </c>
      <c r="P147">
        <v>336055</v>
      </c>
      <c r="Q147" s="2">
        <v>44888.533333333333</v>
      </c>
      <c r="R147">
        <v>430</v>
      </c>
      <c r="S147">
        <v>1</v>
      </c>
      <c r="T147">
        <v>0.58415841599999996</v>
      </c>
      <c r="U147">
        <v>0.73750000000000004</v>
      </c>
      <c r="V147" s="1">
        <f>COUNTIF(experiment_log[Experiment ID],experiment_log[[#This Row],[Experiment ID]])</f>
        <v>1</v>
      </c>
      <c r="W147" s="1">
        <f>IFERROR(VLOOKUP(experiment_log[[#This Row],[Experiment ID]],reevaluated_log[],10,0),0)</f>
        <v>0</v>
      </c>
      <c r="X147" s="1">
        <f>IFERROR(VLOOKUP(experiment_log[[#This Row],[Experiment ID]],reevaluated_log[],11,0),0)</f>
        <v>0</v>
      </c>
      <c r="Y147" s="1">
        <f>IFERROR(VLOOKUP(experiment_log[[#This Row],[Experiment ID]],reevaluated_log[],12,0),0)</f>
        <v>0</v>
      </c>
    </row>
    <row r="148" spans="1:25" hidden="1" x14ac:dyDescent="0.25">
      <c r="A148" s="1" t="s">
        <v>112</v>
      </c>
      <c r="B148" s="1" t="s">
        <v>22</v>
      </c>
      <c r="C148" s="1" t="s">
        <v>82</v>
      </c>
      <c r="D148">
        <v>23</v>
      </c>
      <c r="E148">
        <v>0.9</v>
      </c>
      <c r="F148">
        <v>13</v>
      </c>
      <c r="G148">
        <v>1</v>
      </c>
      <c r="H148">
        <v>6.9306931000000002E-2</v>
      </c>
      <c r="I148">
        <v>0.12962963</v>
      </c>
      <c r="J148">
        <v>1</v>
      </c>
      <c r="K148">
        <v>3.2786885000000002E-2</v>
      </c>
      <c r="L148">
        <v>6.3492063000000001E-2</v>
      </c>
      <c r="M148">
        <v>713</v>
      </c>
      <c r="N148" s="6">
        <v>6.018518518518519E-4</v>
      </c>
      <c r="O148" s="1" t="s">
        <v>108</v>
      </c>
      <c r="P148">
        <v>8469</v>
      </c>
      <c r="Q148" s="2">
        <v>44887.701388888891</v>
      </c>
      <c r="R148">
        <v>493</v>
      </c>
      <c r="S148">
        <v>1</v>
      </c>
      <c r="T148">
        <v>1.6393443000000001E-2</v>
      </c>
      <c r="U148">
        <v>3.2258065000000002E-2</v>
      </c>
      <c r="V148" s="1">
        <f>COUNTIF(experiment_log[Experiment ID],experiment_log[[#This Row],[Experiment ID]])</f>
        <v>1</v>
      </c>
      <c r="W148" s="1">
        <f>IFERROR(VLOOKUP(experiment_log[[#This Row],[Experiment ID]],reevaluated_log[],10,0),0)</f>
        <v>0</v>
      </c>
      <c r="X148" s="1">
        <f>IFERROR(VLOOKUP(experiment_log[[#This Row],[Experiment ID]],reevaluated_log[],11,0),0)</f>
        <v>0</v>
      </c>
      <c r="Y148" s="1">
        <f>IFERROR(VLOOKUP(experiment_log[[#This Row],[Experiment ID]],reevaluated_log[],12,0),0)</f>
        <v>0</v>
      </c>
    </row>
    <row r="149" spans="1:25" x14ac:dyDescent="0.25">
      <c r="A149" s="1" t="s">
        <v>477</v>
      </c>
      <c r="B149" s="1" t="s">
        <v>147</v>
      </c>
      <c r="C149" s="1" t="s">
        <v>292</v>
      </c>
      <c r="D149">
        <v>10</v>
      </c>
      <c r="E149">
        <v>0.9</v>
      </c>
      <c r="F149">
        <v>10</v>
      </c>
      <c r="G149">
        <v>0.875</v>
      </c>
      <c r="H149">
        <v>3.2558139999999999E-2</v>
      </c>
      <c r="I149">
        <v>6.2780269E-2</v>
      </c>
      <c r="J149">
        <v>1</v>
      </c>
      <c r="K149">
        <v>2.8571428999999999E-2</v>
      </c>
      <c r="L149">
        <v>5.5555555999999999E-2</v>
      </c>
      <c r="M149">
        <v>1584</v>
      </c>
      <c r="N149" s="6">
        <v>3.4027777777777776E-3</v>
      </c>
      <c r="O149" s="1" t="s">
        <v>350</v>
      </c>
      <c r="P149">
        <v>6316297</v>
      </c>
      <c r="Q149" s="2">
        <v>44893.904166666667</v>
      </c>
      <c r="R149">
        <v>988</v>
      </c>
      <c r="S149">
        <v>1</v>
      </c>
      <c r="T149">
        <v>1.4285714E-2</v>
      </c>
      <c r="U149">
        <v>2.8169013999999999E-2</v>
      </c>
      <c r="V149" s="1">
        <f>COUNTIF(experiment_log[Experiment ID],experiment_log[[#This Row],[Experiment ID]])</f>
        <v>1</v>
      </c>
      <c r="W149" s="1">
        <f>IFERROR(VLOOKUP(experiment_log[[#This Row],[Experiment ID]],reevaluated_log[],10,0),0)</f>
        <v>1</v>
      </c>
      <c r="X149" s="1">
        <f>IFERROR(VLOOKUP(experiment_log[[#This Row],[Experiment ID]],reevaluated_log[],11,0),0)</f>
        <v>1.4285714285714285E-2</v>
      </c>
      <c r="Y149" s="1">
        <f>IFERROR(VLOOKUP(experiment_log[[#This Row],[Experiment ID]],reevaluated_log[],12,0),0)</f>
        <v>2.8169014084507043E-2</v>
      </c>
    </row>
    <row r="150" spans="1:25" hidden="1" x14ac:dyDescent="0.25">
      <c r="A150" s="1" t="s">
        <v>429</v>
      </c>
      <c r="B150" s="1" t="s">
        <v>23</v>
      </c>
      <c r="C150" s="1" t="s">
        <v>292</v>
      </c>
      <c r="D150">
        <v>10</v>
      </c>
      <c r="E150">
        <v>0.85</v>
      </c>
      <c r="F150">
        <v>10</v>
      </c>
      <c r="G150">
        <v>0.95348837200000003</v>
      </c>
      <c r="H150">
        <v>0.42051282099999998</v>
      </c>
      <c r="I150">
        <v>0.58362989300000001</v>
      </c>
      <c r="J150">
        <v>0.918367347</v>
      </c>
      <c r="K150">
        <v>0.65217391300000005</v>
      </c>
      <c r="L150">
        <v>0.76271186400000002</v>
      </c>
      <c r="M150">
        <v>3004</v>
      </c>
      <c r="N150" s="6">
        <v>2.9629629629629628E-3</v>
      </c>
      <c r="O150" s="1" t="s">
        <v>351</v>
      </c>
      <c r="P150">
        <v>5622217</v>
      </c>
      <c r="Q150" s="2">
        <v>44890.904861111114</v>
      </c>
      <c r="R150">
        <v>1380</v>
      </c>
      <c r="S150">
        <v>1</v>
      </c>
      <c r="T150">
        <v>0.27536231900000002</v>
      </c>
      <c r="U150">
        <v>0.43181818199999999</v>
      </c>
      <c r="V150" s="1">
        <f>COUNTIF(experiment_log[Experiment ID],experiment_log[[#This Row],[Experiment ID]])</f>
        <v>1</v>
      </c>
      <c r="W150" s="1">
        <f>IFERROR(VLOOKUP(experiment_log[[#This Row],[Experiment ID]],reevaluated_log[],10,0),0)</f>
        <v>1</v>
      </c>
      <c r="X150" s="1">
        <f>IFERROR(VLOOKUP(experiment_log[[#This Row],[Experiment ID]],reevaluated_log[],11,0),0)</f>
        <v>0.22222222222222221</v>
      </c>
      <c r="Y150" s="1">
        <f>IFERROR(VLOOKUP(experiment_log[[#This Row],[Experiment ID]],reevaluated_log[],12,0),0)</f>
        <v>0.36363636363636359</v>
      </c>
    </row>
    <row r="151" spans="1:25" hidden="1" x14ac:dyDescent="0.25">
      <c r="A151" s="1" t="s">
        <v>454</v>
      </c>
      <c r="B151" s="1" t="s">
        <v>22</v>
      </c>
      <c r="C151" s="1" t="s">
        <v>292</v>
      </c>
      <c r="D151">
        <v>28</v>
      </c>
      <c r="E151">
        <v>0.85</v>
      </c>
      <c r="F151">
        <v>10</v>
      </c>
      <c r="G151">
        <v>0.98750000000000004</v>
      </c>
      <c r="H151">
        <v>0.431693989</v>
      </c>
      <c r="I151">
        <v>0.60076045600000005</v>
      </c>
      <c r="J151">
        <v>0.95833333300000001</v>
      </c>
      <c r="K151">
        <v>0.66666666699999999</v>
      </c>
      <c r="L151">
        <v>0.786324786</v>
      </c>
      <c r="M151">
        <v>3763</v>
      </c>
      <c r="N151" s="6">
        <v>8.5416666666666662E-3</v>
      </c>
      <c r="O151" s="1" t="s">
        <v>294</v>
      </c>
      <c r="P151">
        <v>-12144415</v>
      </c>
      <c r="Q151" s="2">
        <v>44891.568749999999</v>
      </c>
      <c r="R151">
        <v>2095</v>
      </c>
      <c r="S151">
        <v>1</v>
      </c>
      <c r="T151">
        <v>0.44927536200000001</v>
      </c>
      <c r="U151">
        <v>0.62</v>
      </c>
      <c r="V151" s="1">
        <f>COUNTIF(experiment_log[Experiment ID],experiment_log[[#This Row],[Experiment ID]])</f>
        <v>1</v>
      </c>
      <c r="W151" s="1">
        <f>IFERROR(VLOOKUP(experiment_log[[#This Row],[Experiment ID]],reevaluated_log[],10,0),0)</f>
        <v>1</v>
      </c>
      <c r="X151" s="1">
        <f>IFERROR(VLOOKUP(experiment_log[[#This Row],[Experiment ID]],reevaluated_log[],11,0),0)</f>
        <v>0.53398058252427183</v>
      </c>
      <c r="Y151" s="1">
        <f>IFERROR(VLOOKUP(experiment_log[[#This Row],[Experiment ID]],reevaluated_log[],12,0),0)</f>
        <v>0.69620253164556956</v>
      </c>
    </row>
    <row r="152" spans="1:25" hidden="1" x14ac:dyDescent="0.25">
      <c r="A152" s="1" t="s">
        <v>241</v>
      </c>
      <c r="B152" s="1" t="s">
        <v>22</v>
      </c>
      <c r="C152" s="1" t="s">
        <v>147</v>
      </c>
      <c r="D152">
        <v>20</v>
      </c>
      <c r="E152">
        <v>0.8</v>
      </c>
      <c r="F152">
        <v>11</v>
      </c>
      <c r="G152">
        <v>0.95283018900000005</v>
      </c>
      <c r="H152">
        <v>0.56741573000000001</v>
      </c>
      <c r="I152">
        <v>0.71126760600000005</v>
      </c>
      <c r="J152">
        <v>0.88524590199999997</v>
      </c>
      <c r="K152">
        <v>0.84375</v>
      </c>
      <c r="L152">
        <v>0.86399999999999999</v>
      </c>
      <c r="M152">
        <v>724</v>
      </c>
      <c r="N152" s="6">
        <v>7.1759259259259259E-4</v>
      </c>
      <c r="O152" s="1" t="s">
        <v>148</v>
      </c>
      <c r="P152">
        <v>360154</v>
      </c>
      <c r="Q152" s="2">
        <v>44888.522222222222</v>
      </c>
      <c r="R152">
        <v>546</v>
      </c>
      <c r="S152">
        <v>0.918367347</v>
      </c>
      <c r="T152">
        <v>0.703125</v>
      </c>
      <c r="U152">
        <v>0.79646017700000005</v>
      </c>
      <c r="V152" s="1">
        <f>COUNTIF(experiment_log[Experiment ID],experiment_log[[#This Row],[Experiment ID]])</f>
        <v>1</v>
      </c>
      <c r="W152" s="1">
        <f>IFERROR(VLOOKUP(experiment_log[[#This Row],[Experiment ID]],reevaluated_log[],10,0),0)</f>
        <v>0</v>
      </c>
      <c r="X152" s="1">
        <f>IFERROR(VLOOKUP(experiment_log[[#This Row],[Experiment ID]],reevaluated_log[],11,0),0)</f>
        <v>0</v>
      </c>
      <c r="Y152" s="1">
        <f>IFERROR(VLOOKUP(experiment_log[[#This Row],[Experiment ID]],reevaluated_log[],12,0),0)</f>
        <v>0</v>
      </c>
    </row>
    <row r="153" spans="1:25" x14ac:dyDescent="0.25">
      <c r="A153" s="1" t="s">
        <v>357</v>
      </c>
      <c r="B153" s="1" t="s">
        <v>147</v>
      </c>
      <c r="C153" s="1" t="s">
        <v>292</v>
      </c>
      <c r="D153">
        <v>5</v>
      </c>
      <c r="E153">
        <v>0.875</v>
      </c>
      <c r="F153">
        <v>10</v>
      </c>
      <c r="G153">
        <v>0.96330275200000004</v>
      </c>
      <c r="H153">
        <v>0.48837209300000001</v>
      </c>
      <c r="I153">
        <v>0.64814814799999998</v>
      </c>
      <c r="J153">
        <v>0.61904761900000005</v>
      </c>
      <c r="K153">
        <v>0.928571429</v>
      </c>
      <c r="L153">
        <v>0.74285714300000005</v>
      </c>
      <c r="M153">
        <v>6119</v>
      </c>
      <c r="N153" s="6">
        <v>2.7546296296296294E-3</v>
      </c>
      <c r="O153" s="1" t="s">
        <v>350</v>
      </c>
      <c r="P153">
        <v>6316297</v>
      </c>
      <c r="Q153" s="2">
        <v>44893.819444444445</v>
      </c>
      <c r="R153">
        <v>1598</v>
      </c>
      <c r="S153">
        <v>0.93939393900000001</v>
      </c>
      <c r="T153">
        <v>0.44285714300000001</v>
      </c>
      <c r="U153">
        <v>0.601941748</v>
      </c>
      <c r="V153" s="1">
        <f>COUNTIF(experiment_log[Experiment ID],experiment_log[[#This Row],[Experiment ID]])</f>
        <v>1</v>
      </c>
      <c r="W153" s="1">
        <f>IFERROR(VLOOKUP(experiment_log[[#This Row],[Experiment ID]],reevaluated_log[],10,0),0)</f>
        <v>0.93939393939393945</v>
      </c>
      <c r="X153" s="1">
        <f>IFERROR(VLOOKUP(experiment_log[[#This Row],[Experiment ID]],reevaluated_log[],11,0),0)</f>
        <v>0.44285714285714284</v>
      </c>
      <c r="Y153" s="1">
        <f>IFERROR(VLOOKUP(experiment_log[[#This Row],[Experiment ID]],reevaluated_log[],12,0),0)</f>
        <v>0.60194174757281549</v>
      </c>
    </row>
    <row r="154" spans="1:25" x14ac:dyDescent="0.25">
      <c r="A154" s="1" t="s">
        <v>387</v>
      </c>
      <c r="B154" s="1" t="s">
        <v>147</v>
      </c>
      <c r="C154" s="1" t="s">
        <v>292</v>
      </c>
      <c r="D154">
        <v>27</v>
      </c>
      <c r="E154">
        <v>0.875</v>
      </c>
      <c r="F154">
        <v>10</v>
      </c>
      <c r="G154">
        <v>0.972477064</v>
      </c>
      <c r="H154">
        <v>0.49302325600000002</v>
      </c>
      <c r="I154">
        <v>0.65432098800000005</v>
      </c>
      <c r="J154">
        <v>0.80519480499999996</v>
      </c>
      <c r="K154">
        <v>0.88571428600000002</v>
      </c>
      <c r="L154">
        <v>0.84353741500000001</v>
      </c>
      <c r="M154">
        <v>4156</v>
      </c>
      <c r="N154" s="6">
        <v>3.7847222222222223E-3</v>
      </c>
      <c r="O154" s="1" t="s">
        <v>350</v>
      </c>
      <c r="P154">
        <v>6316297</v>
      </c>
      <c r="Q154" s="2">
        <v>44893.852777777778</v>
      </c>
      <c r="R154">
        <v>1556</v>
      </c>
      <c r="S154">
        <v>1</v>
      </c>
      <c r="T154">
        <v>0.428571429</v>
      </c>
      <c r="U154">
        <v>0.6</v>
      </c>
      <c r="V154" s="1">
        <f>COUNTIF(experiment_log[Experiment ID],experiment_log[[#This Row],[Experiment ID]])</f>
        <v>1</v>
      </c>
      <c r="W154" s="1">
        <f>IFERROR(VLOOKUP(experiment_log[[#This Row],[Experiment ID]],reevaluated_log[],10,0),0)</f>
        <v>1</v>
      </c>
      <c r="X154" s="1">
        <f>IFERROR(VLOOKUP(experiment_log[[#This Row],[Experiment ID]],reevaluated_log[],11,0),0)</f>
        <v>0.42857142857142855</v>
      </c>
      <c r="Y154" s="1">
        <f>IFERROR(VLOOKUP(experiment_log[[#This Row],[Experiment ID]],reevaluated_log[],12,0),0)</f>
        <v>0.6</v>
      </c>
    </row>
    <row r="155" spans="1:25" x14ac:dyDescent="0.25">
      <c r="A155" s="1" t="s">
        <v>373</v>
      </c>
      <c r="B155" s="1" t="s">
        <v>147</v>
      </c>
      <c r="C155" s="1" t="s">
        <v>292</v>
      </c>
      <c r="D155">
        <v>21</v>
      </c>
      <c r="E155">
        <v>0.875</v>
      </c>
      <c r="F155">
        <v>10</v>
      </c>
      <c r="G155">
        <v>0.97297297299999996</v>
      </c>
      <c r="H155">
        <v>0.50232558100000002</v>
      </c>
      <c r="I155">
        <v>0.66257668700000005</v>
      </c>
      <c r="J155">
        <v>0.907692308</v>
      </c>
      <c r="K155">
        <v>0.84285714300000003</v>
      </c>
      <c r="L155">
        <v>0.87407407400000003</v>
      </c>
      <c r="M155">
        <v>3289</v>
      </c>
      <c r="N155" s="6">
        <v>3.6574074074074074E-3</v>
      </c>
      <c r="O155" s="1" t="s">
        <v>350</v>
      </c>
      <c r="P155">
        <v>6316297</v>
      </c>
      <c r="Q155" s="2">
        <v>44893.845138888886</v>
      </c>
      <c r="R155">
        <v>1488</v>
      </c>
      <c r="S155">
        <v>1</v>
      </c>
      <c r="T155">
        <v>0.428571429</v>
      </c>
      <c r="U155">
        <v>0.6</v>
      </c>
      <c r="V155" s="1">
        <f>COUNTIF(experiment_log[Experiment ID],experiment_log[[#This Row],[Experiment ID]])</f>
        <v>1</v>
      </c>
      <c r="W155" s="1">
        <f>IFERROR(VLOOKUP(experiment_log[[#This Row],[Experiment ID]],reevaluated_log[],10,0),0)</f>
        <v>1</v>
      </c>
      <c r="X155" s="1">
        <f>IFERROR(VLOOKUP(experiment_log[[#This Row],[Experiment ID]],reevaluated_log[],11,0),0)</f>
        <v>0.42857142857142855</v>
      </c>
      <c r="Y155" s="1">
        <f>IFERROR(VLOOKUP(experiment_log[[#This Row],[Experiment ID]],reevaluated_log[],12,0),0)</f>
        <v>0.6</v>
      </c>
    </row>
    <row r="156" spans="1:25" hidden="1" x14ac:dyDescent="0.25">
      <c r="A156" s="1" t="s">
        <v>238</v>
      </c>
      <c r="B156" s="1" t="s">
        <v>22</v>
      </c>
      <c r="C156" s="1" t="s">
        <v>147</v>
      </c>
      <c r="D156">
        <v>16</v>
      </c>
      <c r="E156">
        <v>0.8</v>
      </c>
      <c r="F156">
        <v>11</v>
      </c>
      <c r="G156">
        <v>0.98863636399999999</v>
      </c>
      <c r="H156">
        <v>0.48876404499999998</v>
      </c>
      <c r="I156">
        <v>0.65413533800000001</v>
      </c>
      <c r="J156">
        <v>0.95555555599999997</v>
      </c>
      <c r="K156">
        <v>0.671875</v>
      </c>
      <c r="L156">
        <v>0.78899082600000003</v>
      </c>
      <c r="M156">
        <v>597</v>
      </c>
      <c r="N156" s="6">
        <v>6.9444444444444447E-4</v>
      </c>
      <c r="O156" s="1" t="s">
        <v>148</v>
      </c>
      <c r="P156">
        <v>360154</v>
      </c>
      <c r="Q156" s="2">
        <v>44888.520138888889</v>
      </c>
      <c r="R156">
        <v>465</v>
      </c>
      <c r="S156">
        <v>0.94736842099999996</v>
      </c>
      <c r="T156">
        <v>0.5625</v>
      </c>
      <c r="U156">
        <v>0.70588235300000002</v>
      </c>
      <c r="V156" s="1">
        <f>COUNTIF(experiment_log[Experiment ID],experiment_log[[#This Row],[Experiment ID]])</f>
        <v>1</v>
      </c>
      <c r="W156" s="1">
        <f>IFERROR(VLOOKUP(experiment_log[[#This Row],[Experiment ID]],reevaluated_log[],10,0),0)</f>
        <v>0</v>
      </c>
      <c r="X156" s="1">
        <f>IFERROR(VLOOKUP(experiment_log[[#This Row],[Experiment ID]],reevaluated_log[],11,0),0)</f>
        <v>0</v>
      </c>
      <c r="Y156" s="1">
        <f>IFERROR(VLOOKUP(experiment_log[[#This Row],[Experiment ID]],reevaluated_log[],12,0),0)</f>
        <v>0</v>
      </c>
    </row>
    <row r="157" spans="1:25" hidden="1" x14ac:dyDescent="0.25">
      <c r="A157" s="1" t="s">
        <v>228</v>
      </c>
      <c r="B157" s="1" t="s">
        <v>22</v>
      </c>
      <c r="C157" s="1" t="s">
        <v>147</v>
      </c>
      <c r="D157">
        <v>10</v>
      </c>
      <c r="E157">
        <v>0.9</v>
      </c>
      <c r="F157">
        <v>11</v>
      </c>
      <c r="G157">
        <v>1</v>
      </c>
      <c r="H157">
        <v>0.41573033700000001</v>
      </c>
      <c r="I157">
        <v>0.58730158700000001</v>
      </c>
      <c r="J157">
        <v>0.97142857100000002</v>
      </c>
      <c r="K157">
        <v>0.53125</v>
      </c>
      <c r="L157">
        <v>0.68686868700000003</v>
      </c>
      <c r="M157">
        <v>527</v>
      </c>
      <c r="N157" s="6">
        <v>3.8194444444444446E-4</v>
      </c>
      <c r="O157" s="1" t="s">
        <v>148</v>
      </c>
      <c r="P157">
        <v>360154</v>
      </c>
      <c r="Q157" s="2">
        <v>44888.515972222223</v>
      </c>
      <c r="R157">
        <v>406</v>
      </c>
      <c r="S157">
        <v>0.96428571399999996</v>
      </c>
      <c r="T157">
        <v>0.421875</v>
      </c>
      <c r="U157">
        <v>0.58695652200000004</v>
      </c>
      <c r="V157" s="1">
        <f>COUNTIF(experiment_log[Experiment ID],experiment_log[[#This Row],[Experiment ID]])</f>
        <v>1</v>
      </c>
      <c r="W157" s="1">
        <f>IFERROR(VLOOKUP(experiment_log[[#This Row],[Experiment ID]],reevaluated_log[],10,0),0)</f>
        <v>0</v>
      </c>
      <c r="X157" s="1">
        <f>IFERROR(VLOOKUP(experiment_log[[#This Row],[Experiment ID]],reevaluated_log[],11,0),0)</f>
        <v>0</v>
      </c>
      <c r="Y157" s="1">
        <f>IFERROR(VLOOKUP(experiment_log[[#This Row],[Experiment ID]],reevaluated_log[],12,0),0)</f>
        <v>0</v>
      </c>
    </row>
    <row r="158" spans="1:25" hidden="1" x14ac:dyDescent="0.25">
      <c r="A158" s="1" t="s">
        <v>416</v>
      </c>
      <c r="B158" s="1" t="s">
        <v>23</v>
      </c>
      <c r="C158" s="1" t="s">
        <v>292</v>
      </c>
      <c r="D158">
        <v>24</v>
      </c>
      <c r="E158">
        <v>0.85</v>
      </c>
      <c r="F158">
        <v>10</v>
      </c>
      <c r="G158">
        <v>1</v>
      </c>
      <c r="H158">
        <v>0.44615384600000002</v>
      </c>
      <c r="I158">
        <v>0.61702127699999998</v>
      </c>
      <c r="J158">
        <v>0.88679245299999998</v>
      </c>
      <c r="K158">
        <v>0.68115941999999996</v>
      </c>
      <c r="L158">
        <v>0.77049180299999998</v>
      </c>
      <c r="M158">
        <v>3372</v>
      </c>
      <c r="N158" s="6">
        <v>3.7499999999999999E-3</v>
      </c>
      <c r="O158" s="1" t="s">
        <v>351</v>
      </c>
      <c r="P158">
        <v>5622217</v>
      </c>
      <c r="Q158" s="2">
        <v>44890.868055555555</v>
      </c>
      <c r="R158">
        <v>1407</v>
      </c>
      <c r="S158">
        <v>0.95833333300000001</v>
      </c>
      <c r="T158">
        <v>0.33333333300000001</v>
      </c>
      <c r="U158">
        <v>0.49462365600000002</v>
      </c>
      <c r="V158" s="1">
        <f>COUNTIF(experiment_log[Experiment ID],experiment_log[[#This Row],[Experiment ID]])</f>
        <v>1</v>
      </c>
      <c r="W158" s="1">
        <f>IFERROR(VLOOKUP(experiment_log[[#This Row],[Experiment ID]],reevaluated_log[],10,0),0)</f>
        <v>1</v>
      </c>
      <c r="X158" s="1">
        <f>IFERROR(VLOOKUP(experiment_log[[#This Row],[Experiment ID]],reevaluated_log[],11,0),0)</f>
        <v>0.43333333333333335</v>
      </c>
      <c r="Y158" s="1">
        <f>IFERROR(VLOOKUP(experiment_log[[#This Row],[Experiment ID]],reevaluated_log[],12,0),0)</f>
        <v>0.60465116279069764</v>
      </c>
    </row>
    <row r="159" spans="1:25" hidden="1" x14ac:dyDescent="0.25">
      <c r="A159" s="1" t="s">
        <v>501</v>
      </c>
      <c r="B159" s="1" t="s">
        <v>22</v>
      </c>
      <c r="C159" s="1" t="s">
        <v>292</v>
      </c>
      <c r="D159">
        <v>21</v>
      </c>
      <c r="E159">
        <v>0.9</v>
      </c>
      <c r="F159">
        <v>12</v>
      </c>
      <c r="G159">
        <v>0.99019607799999998</v>
      </c>
      <c r="H159">
        <v>0.55191256799999999</v>
      </c>
      <c r="I159">
        <v>0.70877193000000005</v>
      </c>
      <c r="J159">
        <v>1</v>
      </c>
      <c r="K159">
        <v>0.81428571400000005</v>
      </c>
      <c r="L159">
        <v>0.89763779499999996</v>
      </c>
      <c r="M159">
        <v>3561</v>
      </c>
      <c r="N159" s="6">
        <v>1.2962962962962963E-2</v>
      </c>
      <c r="O159" s="1" t="s">
        <v>497</v>
      </c>
      <c r="P159">
        <v>-16286807</v>
      </c>
      <c r="Q159" s="2">
        <v>44893.575694444444</v>
      </c>
      <c r="R159">
        <v>2084</v>
      </c>
      <c r="S159">
        <v>1</v>
      </c>
      <c r="T159">
        <v>0.58571428599999997</v>
      </c>
      <c r="V159" s="1">
        <f>COUNTIF(experiment_log[Experiment ID],experiment_log[[#This Row],[Experiment ID]])</f>
        <v>1</v>
      </c>
      <c r="W159" s="1">
        <f>IFERROR(VLOOKUP(experiment_log[[#This Row],[Experiment ID]],reevaluated_log[],10,0),0)</f>
        <v>1</v>
      </c>
      <c r="X159" s="1">
        <f>IFERROR(VLOOKUP(experiment_log[[#This Row],[Experiment ID]],reevaluated_log[],11,0),0)</f>
        <v>0.58252427184466016</v>
      </c>
      <c r="Y159" s="1">
        <f>IFERROR(VLOOKUP(experiment_log[[#This Row],[Experiment ID]],reevaluated_log[],12,0),0)</f>
        <v>0.73619631901840488</v>
      </c>
    </row>
    <row r="160" spans="1:25" hidden="1" x14ac:dyDescent="0.25">
      <c r="A160" s="1" t="s">
        <v>433</v>
      </c>
      <c r="B160" s="1" t="s">
        <v>23</v>
      </c>
      <c r="C160" s="1" t="s">
        <v>292</v>
      </c>
      <c r="D160">
        <v>14</v>
      </c>
      <c r="E160">
        <v>0.8</v>
      </c>
      <c r="F160">
        <v>10</v>
      </c>
      <c r="G160">
        <v>0.95744680900000001</v>
      </c>
      <c r="H160">
        <v>0.46153846199999998</v>
      </c>
      <c r="I160">
        <v>0.62283736999999995</v>
      </c>
      <c r="J160">
        <v>0.78125</v>
      </c>
      <c r="K160">
        <v>0.72463768100000003</v>
      </c>
      <c r="L160">
        <v>0.75187969899999996</v>
      </c>
      <c r="M160">
        <v>4453</v>
      </c>
      <c r="N160" s="6">
        <v>3.9583333333333337E-3</v>
      </c>
      <c r="O160" s="1" t="s">
        <v>351</v>
      </c>
      <c r="P160">
        <v>5622217</v>
      </c>
      <c r="Q160" s="2">
        <v>44890.916666666664</v>
      </c>
      <c r="R160">
        <v>1466</v>
      </c>
      <c r="S160">
        <v>0.95454545499999999</v>
      </c>
      <c r="T160">
        <v>0.30434782599999999</v>
      </c>
      <c r="U160">
        <v>0.46153846199999998</v>
      </c>
      <c r="V160" s="1">
        <f>COUNTIF(experiment_log[Experiment ID],experiment_log[[#This Row],[Experiment ID]])</f>
        <v>1</v>
      </c>
      <c r="W160" s="1">
        <f>IFERROR(VLOOKUP(experiment_log[[#This Row],[Experiment ID]],reevaluated_log[],10,0),0)</f>
        <v>0.90697674418604646</v>
      </c>
      <c r="X160" s="1">
        <f>IFERROR(VLOOKUP(experiment_log[[#This Row],[Experiment ID]],reevaluated_log[],11,0),0)</f>
        <v>0.43333333333333335</v>
      </c>
      <c r="Y160" s="1">
        <f>IFERROR(VLOOKUP(experiment_log[[#This Row],[Experiment ID]],reevaluated_log[],12,0),0)</f>
        <v>0.5864661654135338</v>
      </c>
    </row>
    <row r="161" spans="1:25" hidden="1" x14ac:dyDescent="0.25">
      <c r="A161" s="1" t="s">
        <v>253</v>
      </c>
      <c r="B161" s="1" t="s">
        <v>22</v>
      </c>
      <c r="C161" s="1" t="s">
        <v>147</v>
      </c>
      <c r="D161">
        <v>26</v>
      </c>
      <c r="E161">
        <v>0.8</v>
      </c>
      <c r="F161">
        <v>11</v>
      </c>
      <c r="G161">
        <v>0.99065420599999998</v>
      </c>
      <c r="H161">
        <v>0.59550561800000001</v>
      </c>
      <c r="I161">
        <v>0.74385964900000001</v>
      </c>
      <c r="J161">
        <v>0.98245614000000003</v>
      </c>
      <c r="K161">
        <v>0.875</v>
      </c>
      <c r="L161">
        <v>0.925619835</v>
      </c>
      <c r="M161">
        <v>722</v>
      </c>
      <c r="N161" s="6">
        <v>4.9768518518518521E-4</v>
      </c>
      <c r="O161" s="1" t="s">
        <v>148</v>
      </c>
      <c r="P161">
        <v>360154</v>
      </c>
      <c r="Q161" s="2">
        <v>44888.529166666667</v>
      </c>
      <c r="R161">
        <v>541</v>
      </c>
      <c r="S161">
        <v>0.97826086999999995</v>
      </c>
      <c r="T161">
        <v>0.703125</v>
      </c>
      <c r="U161">
        <v>0.81818181800000001</v>
      </c>
      <c r="V161" s="1">
        <f>COUNTIF(experiment_log[Experiment ID],experiment_log[[#This Row],[Experiment ID]])</f>
        <v>1</v>
      </c>
      <c r="W161" s="1">
        <f>IFERROR(VLOOKUP(experiment_log[[#This Row],[Experiment ID]],reevaluated_log[],10,0),0)</f>
        <v>0</v>
      </c>
      <c r="X161" s="1">
        <f>IFERROR(VLOOKUP(experiment_log[[#This Row],[Experiment ID]],reevaluated_log[],11,0),0)</f>
        <v>0</v>
      </c>
      <c r="Y161" s="1">
        <f>IFERROR(VLOOKUP(experiment_log[[#This Row],[Experiment ID]],reevaluated_log[],12,0),0)</f>
        <v>0</v>
      </c>
    </row>
    <row r="162" spans="1:25" x14ac:dyDescent="0.25">
      <c r="A162" s="1" t="s">
        <v>710</v>
      </c>
      <c r="B162" s="1" t="s">
        <v>147</v>
      </c>
      <c r="C162" s="1" t="s">
        <v>292</v>
      </c>
      <c r="D162">
        <v>29</v>
      </c>
      <c r="E162">
        <v>0.875</v>
      </c>
      <c r="F162">
        <v>10</v>
      </c>
      <c r="G162">
        <v>0.98113207547169812</v>
      </c>
      <c r="H162">
        <v>0.48372093023255813</v>
      </c>
      <c r="I162">
        <v>0.6479750778816199</v>
      </c>
      <c r="J162">
        <v>0.875</v>
      </c>
      <c r="K162">
        <v>0.8</v>
      </c>
      <c r="L162">
        <v>0.83582089552238814</v>
      </c>
      <c r="M162">
        <v>2677</v>
      </c>
      <c r="N162" s="6">
        <v>4.9928935185185189E-3</v>
      </c>
      <c r="O162" s="1" t="s">
        <v>350</v>
      </c>
      <c r="P162">
        <v>6316297</v>
      </c>
      <c r="Q162" s="2">
        <v>44896.630008460648</v>
      </c>
      <c r="R162">
        <v>1370</v>
      </c>
      <c r="S162">
        <v>1</v>
      </c>
      <c r="T162">
        <v>0.41428571428571431</v>
      </c>
      <c r="U162">
        <v>0.58585858585858586</v>
      </c>
      <c r="V162" s="1">
        <f>COUNTIF(experiment_log[Experiment ID],experiment_log[[#This Row],[Experiment ID]])</f>
        <v>1</v>
      </c>
      <c r="W162" s="1">
        <f>IFERROR(VLOOKUP(experiment_log[[#This Row],[Experiment ID]],reevaluated_log[],10,0),0)</f>
        <v>1</v>
      </c>
      <c r="X162" s="1">
        <f>IFERROR(VLOOKUP(experiment_log[[#This Row],[Experiment ID]],reevaluated_log[],11,0),0)</f>
        <v>0.41428571428571431</v>
      </c>
      <c r="Y162" s="1">
        <f>IFERROR(VLOOKUP(experiment_log[[#This Row],[Experiment ID]],reevaluated_log[],12,0),0)</f>
        <v>0.58585858585858586</v>
      </c>
    </row>
    <row r="163" spans="1:25" hidden="1" x14ac:dyDescent="0.25">
      <c r="A163" s="1" t="s">
        <v>299</v>
      </c>
      <c r="B163" s="1" t="s">
        <v>22</v>
      </c>
      <c r="C163" s="1" t="s">
        <v>292</v>
      </c>
      <c r="D163">
        <v>27</v>
      </c>
      <c r="E163">
        <v>0.8</v>
      </c>
      <c r="F163">
        <v>10</v>
      </c>
      <c r="G163">
        <v>0.95575221200000005</v>
      </c>
      <c r="H163">
        <v>0.590163934</v>
      </c>
      <c r="I163">
        <v>0.72972972999999997</v>
      </c>
      <c r="J163">
        <v>0.84615384599999999</v>
      </c>
      <c r="K163">
        <v>0.95652173900000004</v>
      </c>
      <c r="L163">
        <v>0.89795918399999997</v>
      </c>
      <c r="M163">
        <v>10467</v>
      </c>
      <c r="N163" s="6">
        <v>1.1759259259259259E-2</v>
      </c>
      <c r="O163" s="1" t="s">
        <v>294</v>
      </c>
      <c r="P163">
        <v>-12144415</v>
      </c>
      <c r="Q163" s="2">
        <v>44890.504861111112</v>
      </c>
      <c r="R163">
        <v>3083</v>
      </c>
      <c r="S163">
        <v>0.94</v>
      </c>
      <c r="T163">
        <v>0.68115941999999996</v>
      </c>
      <c r="U163">
        <v>0.78991596600000002</v>
      </c>
      <c r="V163" s="1">
        <f>COUNTIF(experiment_log[Experiment ID],experiment_log[[#This Row],[Experiment ID]])</f>
        <v>1</v>
      </c>
      <c r="W163" s="1">
        <f>IFERROR(VLOOKUP(experiment_log[[#This Row],[Experiment ID]],reevaluated_log[],10,0),0)</f>
        <v>1</v>
      </c>
      <c r="X163" s="1">
        <f>IFERROR(VLOOKUP(experiment_log[[#This Row],[Experiment ID]],reevaluated_log[],11,0),0)</f>
        <v>0.61165048543689315</v>
      </c>
      <c r="Y163" s="1">
        <f>IFERROR(VLOOKUP(experiment_log[[#This Row],[Experiment ID]],reevaluated_log[],12,0),0)</f>
        <v>0.75903614457831325</v>
      </c>
    </row>
    <row r="164" spans="1:25" hidden="1" x14ac:dyDescent="0.25">
      <c r="A164" s="1" t="s">
        <v>140</v>
      </c>
      <c r="B164" s="1" t="s">
        <v>22</v>
      </c>
      <c r="C164" s="1" t="s">
        <v>82</v>
      </c>
      <c r="D164">
        <v>26</v>
      </c>
      <c r="E164">
        <v>0.85</v>
      </c>
      <c r="F164">
        <v>10</v>
      </c>
      <c r="G164">
        <v>0.92500000000000004</v>
      </c>
      <c r="H164">
        <v>0.36633663399999999</v>
      </c>
      <c r="I164">
        <v>0.52482269500000001</v>
      </c>
      <c r="J164">
        <v>0.85714285700000004</v>
      </c>
      <c r="K164">
        <v>0.88524590199999997</v>
      </c>
      <c r="L164">
        <v>0.87096774200000004</v>
      </c>
      <c r="M164">
        <v>15259</v>
      </c>
      <c r="N164" s="6">
        <v>1.9421296296296298E-2</v>
      </c>
      <c r="O164" s="1" t="s">
        <v>83</v>
      </c>
      <c r="P164">
        <v>284531</v>
      </c>
      <c r="Q164" s="2">
        <v>44887.765277777777</v>
      </c>
      <c r="R164">
        <v>3338</v>
      </c>
      <c r="S164">
        <v>1</v>
      </c>
      <c r="T164">
        <v>0.409836066</v>
      </c>
      <c r="U164">
        <v>0.58139534900000001</v>
      </c>
      <c r="V164" s="1">
        <f>COUNTIF(experiment_log[Experiment ID],experiment_log[[#This Row],[Experiment ID]])</f>
        <v>1</v>
      </c>
      <c r="W164" s="1">
        <f>IFERROR(VLOOKUP(experiment_log[[#This Row],[Experiment ID]],reevaluated_log[],10,0),0)</f>
        <v>0</v>
      </c>
      <c r="X164" s="1">
        <f>IFERROR(VLOOKUP(experiment_log[[#This Row],[Experiment ID]],reevaluated_log[],11,0),0)</f>
        <v>0</v>
      </c>
      <c r="Y164" s="1">
        <f>IFERROR(VLOOKUP(experiment_log[[#This Row],[Experiment ID]],reevaluated_log[],12,0),0)</f>
        <v>0</v>
      </c>
    </row>
    <row r="165" spans="1:25" hidden="1" x14ac:dyDescent="0.25">
      <c r="A165" s="1" t="s">
        <v>412</v>
      </c>
      <c r="B165" s="1" t="s">
        <v>23</v>
      </c>
      <c r="C165" s="1" t="s">
        <v>292</v>
      </c>
      <c r="D165">
        <v>23</v>
      </c>
      <c r="E165">
        <v>0.8</v>
      </c>
      <c r="F165">
        <v>10</v>
      </c>
      <c r="G165">
        <v>0.94623655900000003</v>
      </c>
      <c r="H165">
        <v>0.45128205100000002</v>
      </c>
      <c r="I165">
        <v>0.61111111100000004</v>
      </c>
      <c r="J165">
        <v>0.80281690100000003</v>
      </c>
      <c r="K165">
        <v>0.82608695700000001</v>
      </c>
      <c r="L165">
        <v>0.81428571400000005</v>
      </c>
      <c r="M165">
        <v>3711</v>
      </c>
      <c r="N165" s="6">
        <v>3.1597222222222222E-3</v>
      </c>
      <c r="O165" s="1" t="s">
        <v>351</v>
      </c>
      <c r="P165">
        <v>5622217</v>
      </c>
      <c r="Q165" s="2">
        <v>44890.865277777775</v>
      </c>
      <c r="R165">
        <v>1465</v>
      </c>
      <c r="S165">
        <v>0.96428571399999996</v>
      </c>
      <c r="T165">
        <v>0.39130434800000002</v>
      </c>
      <c r="U165">
        <v>0.55670103100000001</v>
      </c>
      <c r="V165" s="1">
        <f>COUNTIF(experiment_log[Experiment ID],experiment_log[[#This Row],[Experiment ID]])</f>
        <v>1</v>
      </c>
      <c r="W165" s="1">
        <f>IFERROR(VLOOKUP(experiment_log[[#This Row],[Experiment ID]],reevaluated_log[],10,0),0)</f>
        <v>0.93023255813953487</v>
      </c>
      <c r="X165" s="1">
        <f>IFERROR(VLOOKUP(experiment_log[[#This Row],[Experiment ID]],reevaluated_log[],11,0),0)</f>
        <v>0.44444444444444442</v>
      </c>
      <c r="Y165" s="1">
        <f>IFERROR(VLOOKUP(experiment_log[[#This Row],[Experiment ID]],reevaluated_log[],12,0),0)</f>
        <v>0.60150375939849621</v>
      </c>
    </row>
    <row r="166" spans="1:25" hidden="1" x14ac:dyDescent="0.25">
      <c r="A166" s="1" t="s">
        <v>130</v>
      </c>
      <c r="B166" s="1" t="s">
        <v>22</v>
      </c>
      <c r="C166" s="1" t="s">
        <v>82</v>
      </c>
      <c r="D166">
        <v>23</v>
      </c>
      <c r="E166">
        <v>0.85</v>
      </c>
      <c r="F166">
        <v>16</v>
      </c>
      <c r="G166">
        <v>1</v>
      </c>
      <c r="H166">
        <v>0.20792079199999999</v>
      </c>
      <c r="I166">
        <v>0.344262295</v>
      </c>
      <c r="J166">
        <v>0.95</v>
      </c>
      <c r="K166">
        <v>0.31147541000000001</v>
      </c>
      <c r="L166">
        <v>0.46913580199999999</v>
      </c>
      <c r="M166">
        <v>2528</v>
      </c>
      <c r="N166" s="6">
        <v>2.0601851851851853E-3</v>
      </c>
      <c r="O166" s="1" t="s">
        <v>128</v>
      </c>
      <c r="P166">
        <v>44130</v>
      </c>
      <c r="Q166" s="2">
        <v>44887.709027777775</v>
      </c>
      <c r="R166">
        <v>1570</v>
      </c>
      <c r="S166">
        <v>1</v>
      </c>
      <c r="T166">
        <v>0.24590163900000001</v>
      </c>
      <c r="U166">
        <v>0.39473684199999998</v>
      </c>
      <c r="V166" s="1">
        <f>COUNTIF(experiment_log[Experiment ID],experiment_log[[#This Row],[Experiment ID]])</f>
        <v>1</v>
      </c>
      <c r="W166" s="1">
        <f>IFERROR(VLOOKUP(experiment_log[[#This Row],[Experiment ID]],reevaluated_log[],10,0),0)</f>
        <v>0</v>
      </c>
      <c r="X166" s="1">
        <f>IFERROR(VLOOKUP(experiment_log[[#This Row],[Experiment ID]],reevaluated_log[],11,0),0)</f>
        <v>0</v>
      </c>
      <c r="Y166" s="1">
        <f>IFERROR(VLOOKUP(experiment_log[[#This Row],[Experiment ID]],reevaluated_log[],12,0),0)</f>
        <v>0</v>
      </c>
    </row>
    <row r="167" spans="1:25" hidden="1" x14ac:dyDescent="0.25">
      <c r="A167" s="1" t="s">
        <v>237</v>
      </c>
      <c r="B167" s="1" t="s">
        <v>22</v>
      </c>
      <c r="C167" s="1" t="s">
        <v>147</v>
      </c>
      <c r="D167">
        <v>13</v>
      </c>
      <c r="E167">
        <v>0.9</v>
      </c>
      <c r="F167">
        <v>11</v>
      </c>
      <c r="G167">
        <v>1</v>
      </c>
      <c r="H167">
        <v>0.466292135</v>
      </c>
      <c r="I167">
        <v>0.63601532599999999</v>
      </c>
      <c r="J167">
        <v>0.95454545499999999</v>
      </c>
      <c r="K167">
        <v>0.65625</v>
      </c>
      <c r="L167">
        <v>0.77777777800000003</v>
      </c>
      <c r="M167">
        <v>589</v>
      </c>
      <c r="N167" s="6">
        <v>4.2824074074074075E-4</v>
      </c>
      <c r="O167" s="1" t="s">
        <v>148</v>
      </c>
      <c r="P167">
        <v>360154</v>
      </c>
      <c r="Q167" s="2">
        <v>44888.519444444442</v>
      </c>
      <c r="R167">
        <v>454</v>
      </c>
      <c r="S167">
        <v>0.94594594600000004</v>
      </c>
      <c r="T167">
        <v>0.546875</v>
      </c>
      <c r="U167">
        <v>0.69306930700000002</v>
      </c>
      <c r="V167" s="1">
        <f>COUNTIF(experiment_log[Experiment ID],experiment_log[[#This Row],[Experiment ID]])</f>
        <v>1</v>
      </c>
      <c r="W167" s="1">
        <f>IFERROR(VLOOKUP(experiment_log[[#This Row],[Experiment ID]],reevaluated_log[],10,0),0)</f>
        <v>0</v>
      </c>
      <c r="X167" s="1">
        <f>IFERROR(VLOOKUP(experiment_log[[#This Row],[Experiment ID]],reevaluated_log[],11,0),0)</f>
        <v>0</v>
      </c>
      <c r="Y167" s="1">
        <f>IFERROR(VLOOKUP(experiment_log[[#This Row],[Experiment ID]],reevaluated_log[],12,0),0)</f>
        <v>0</v>
      </c>
    </row>
    <row r="168" spans="1:25" hidden="1" x14ac:dyDescent="0.25">
      <c r="A168" s="1" t="s">
        <v>62</v>
      </c>
      <c r="B168" s="1" t="s">
        <v>22</v>
      </c>
      <c r="C168" s="1" t="s">
        <v>23</v>
      </c>
      <c r="D168">
        <v>21</v>
      </c>
      <c r="E168">
        <v>0.7</v>
      </c>
      <c r="F168">
        <v>11</v>
      </c>
      <c r="G168">
        <v>0.95652173900000004</v>
      </c>
      <c r="H168">
        <v>0.68512110699999995</v>
      </c>
      <c r="I168">
        <v>0.79838709699999999</v>
      </c>
      <c r="J168">
        <v>0.89719626200000002</v>
      </c>
      <c r="K168">
        <v>0.95049505000000001</v>
      </c>
      <c r="L168">
        <v>0.92307692299999999</v>
      </c>
      <c r="M168">
        <v>930</v>
      </c>
      <c r="N168" s="6">
        <v>1.5046296296296297E-4</v>
      </c>
      <c r="O168" s="1" t="s">
        <v>24</v>
      </c>
      <c r="P168">
        <v>336055</v>
      </c>
      <c r="Q168" s="2">
        <v>44886.98541666667</v>
      </c>
      <c r="R168">
        <v>604</v>
      </c>
      <c r="S168">
        <v>0.95714285700000001</v>
      </c>
      <c r="T168">
        <v>0.66336633700000003</v>
      </c>
      <c r="U168">
        <v>0.78362573099999999</v>
      </c>
      <c r="V168" s="1">
        <f>COUNTIF(experiment_log[Experiment ID],experiment_log[[#This Row],[Experiment ID]])</f>
        <v>1</v>
      </c>
      <c r="W168" s="1">
        <f>IFERROR(VLOOKUP(experiment_log[[#This Row],[Experiment ID]],reevaluated_log[],10,0),0)</f>
        <v>0</v>
      </c>
      <c r="X168" s="1">
        <f>IFERROR(VLOOKUP(experiment_log[[#This Row],[Experiment ID]],reevaluated_log[],11,0),0)</f>
        <v>0</v>
      </c>
      <c r="Y168" s="1">
        <f>IFERROR(VLOOKUP(experiment_log[[#This Row],[Experiment ID]],reevaluated_log[],12,0),0)</f>
        <v>0</v>
      </c>
    </row>
    <row r="169" spans="1:25" hidden="1" x14ac:dyDescent="0.25">
      <c r="A169" s="1" t="s">
        <v>124</v>
      </c>
      <c r="B169" s="1" t="s">
        <v>22</v>
      </c>
      <c r="C169" s="1" t="s">
        <v>82</v>
      </c>
      <c r="D169">
        <v>23</v>
      </c>
      <c r="E169">
        <v>0.85</v>
      </c>
      <c r="F169">
        <v>15</v>
      </c>
      <c r="G169">
        <v>0.94444444400000005</v>
      </c>
      <c r="H169">
        <v>0.168316832</v>
      </c>
      <c r="I169">
        <v>0.28571428599999998</v>
      </c>
      <c r="J169">
        <v>0.928571429</v>
      </c>
      <c r="K169">
        <v>0.21311475399999999</v>
      </c>
      <c r="L169">
        <v>0.34666666699999998</v>
      </c>
      <c r="M169">
        <v>1938</v>
      </c>
      <c r="N169" s="6">
        <v>1.3194444444444445E-3</v>
      </c>
      <c r="O169" s="1" t="s">
        <v>122</v>
      </c>
      <c r="P169">
        <v>26299</v>
      </c>
      <c r="Q169" s="2">
        <v>44887.706250000003</v>
      </c>
      <c r="R169">
        <v>1235</v>
      </c>
      <c r="S169">
        <v>1</v>
      </c>
      <c r="T169">
        <v>0.180327869</v>
      </c>
      <c r="U169">
        <v>0.30555555600000001</v>
      </c>
      <c r="V169" s="1">
        <f>COUNTIF(experiment_log[Experiment ID],experiment_log[[#This Row],[Experiment ID]])</f>
        <v>1</v>
      </c>
      <c r="W169" s="1">
        <f>IFERROR(VLOOKUP(experiment_log[[#This Row],[Experiment ID]],reevaluated_log[],10,0),0)</f>
        <v>0</v>
      </c>
      <c r="X169" s="1">
        <f>IFERROR(VLOOKUP(experiment_log[[#This Row],[Experiment ID]],reevaluated_log[],11,0),0)</f>
        <v>0</v>
      </c>
      <c r="Y169" s="1">
        <f>IFERROR(VLOOKUP(experiment_log[[#This Row],[Experiment ID]],reevaluated_log[],12,0),0)</f>
        <v>0</v>
      </c>
    </row>
    <row r="170" spans="1:25" x14ac:dyDescent="0.25">
      <c r="A170" s="1" t="s">
        <v>606</v>
      </c>
      <c r="B170" s="1" t="s">
        <v>147</v>
      </c>
      <c r="C170" s="1" t="s">
        <v>292</v>
      </c>
      <c r="D170">
        <v>14</v>
      </c>
      <c r="E170">
        <v>0.875</v>
      </c>
      <c r="F170">
        <v>10</v>
      </c>
      <c r="G170">
        <v>0.98969072199999997</v>
      </c>
      <c r="H170">
        <v>0.44651162799999999</v>
      </c>
      <c r="I170">
        <v>0.61538461499999997</v>
      </c>
      <c r="J170">
        <v>0.89655172400000005</v>
      </c>
      <c r="K170">
        <v>0.74285714300000005</v>
      </c>
      <c r="L170">
        <v>0.8125</v>
      </c>
      <c r="M170">
        <v>3136</v>
      </c>
      <c r="N170" s="6">
        <v>3.9351851851851848E-3</v>
      </c>
      <c r="O170" s="1" t="s">
        <v>350</v>
      </c>
      <c r="P170">
        <v>6316297</v>
      </c>
      <c r="Q170" s="2">
        <v>44893.828472222223</v>
      </c>
      <c r="R170">
        <v>1438</v>
      </c>
      <c r="S170">
        <v>0.96551724100000003</v>
      </c>
      <c r="T170">
        <v>0.4</v>
      </c>
      <c r="U170">
        <v>0.56565656600000003</v>
      </c>
      <c r="V170" s="1">
        <f>COUNTIF(experiment_log[Experiment ID],experiment_log[[#This Row],[Experiment ID]])</f>
        <v>1</v>
      </c>
      <c r="W170" s="1">
        <f>IFERROR(VLOOKUP(experiment_log[[#This Row],[Experiment ID]],reevaluated_log[],10,0),0)</f>
        <v>0.96551724137931039</v>
      </c>
      <c r="X170" s="1">
        <f>IFERROR(VLOOKUP(experiment_log[[#This Row],[Experiment ID]],reevaluated_log[],11,0),0)</f>
        <v>0.4</v>
      </c>
      <c r="Y170" s="1">
        <f>IFERROR(VLOOKUP(experiment_log[[#This Row],[Experiment ID]],reevaluated_log[],12,0),0)</f>
        <v>0.56565656565656575</v>
      </c>
    </row>
    <row r="171" spans="1:25" hidden="1" x14ac:dyDescent="0.25">
      <c r="A171" s="1" t="s">
        <v>181</v>
      </c>
      <c r="B171" s="1" t="s">
        <v>22</v>
      </c>
      <c r="C171" s="1" t="s">
        <v>147</v>
      </c>
      <c r="D171">
        <v>18</v>
      </c>
      <c r="E171">
        <v>0.8</v>
      </c>
      <c r="F171">
        <v>11</v>
      </c>
      <c r="G171">
        <v>0.94067796599999998</v>
      </c>
      <c r="H171">
        <v>0.62359550600000002</v>
      </c>
      <c r="I171">
        <v>0.75</v>
      </c>
      <c r="J171">
        <v>0.85074626900000005</v>
      </c>
      <c r="K171">
        <v>0.890625</v>
      </c>
      <c r="L171">
        <v>0.87022900800000003</v>
      </c>
      <c r="M171">
        <v>775</v>
      </c>
      <c r="N171" s="6">
        <v>1.273148148148148E-4</v>
      </c>
      <c r="O171" s="1" t="s">
        <v>148</v>
      </c>
      <c r="P171">
        <v>360154</v>
      </c>
      <c r="Q171" s="2">
        <v>44887.881249999999</v>
      </c>
      <c r="R171">
        <v>572</v>
      </c>
      <c r="S171">
        <v>0.90196078400000002</v>
      </c>
      <c r="T171">
        <v>0.71875</v>
      </c>
      <c r="U171">
        <v>0.8</v>
      </c>
      <c r="V171" s="1">
        <f>COUNTIF(experiment_log[Experiment ID],experiment_log[[#This Row],[Experiment ID]])</f>
        <v>1</v>
      </c>
      <c r="W171" s="1">
        <f>IFERROR(VLOOKUP(experiment_log[[#This Row],[Experiment ID]],reevaluated_log[],10,0),0)</f>
        <v>0</v>
      </c>
      <c r="X171" s="1">
        <f>IFERROR(VLOOKUP(experiment_log[[#This Row],[Experiment ID]],reevaluated_log[],11,0),0)</f>
        <v>0</v>
      </c>
      <c r="Y171" s="1">
        <f>IFERROR(VLOOKUP(experiment_log[[#This Row],[Experiment ID]],reevaluated_log[],12,0),0)</f>
        <v>0</v>
      </c>
    </row>
    <row r="172" spans="1:25" hidden="1" x14ac:dyDescent="0.25">
      <c r="A172" s="1" t="s">
        <v>139</v>
      </c>
      <c r="B172" s="1" t="s">
        <v>22</v>
      </c>
      <c r="C172" s="1" t="s">
        <v>82</v>
      </c>
      <c r="D172">
        <v>25</v>
      </c>
      <c r="E172">
        <v>0.85</v>
      </c>
      <c r="F172">
        <v>10</v>
      </c>
      <c r="G172">
        <v>0.98765432099999995</v>
      </c>
      <c r="H172">
        <v>0.39603960399999999</v>
      </c>
      <c r="I172">
        <v>0.56537102500000003</v>
      </c>
      <c r="J172">
        <v>1</v>
      </c>
      <c r="K172">
        <v>0.65573770499999995</v>
      </c>
      <c r="L172">
        <v>0.79207920799999998</v>
      </c>
      <c r="M172">
        <v>3871</v>
      </c>
      <c r="N172" s="6">
        <v>2.1678240740740741E-2</v>
      </c>
      <c r="O172" s="1" t="s">
        <v>83</v>
      </c>
      <c r="P172">
        <v>284531</v>
      </c>
      <c r="Q172" s="2">
        <v>44887.743750000001</v>
      </c>
      <c r="R172">
        <v>2437</v>
      </c>
      <c r="S172">
        <v>1</v>
      </c>
      <c r="T172">
        <v>0.47540983599999997</v>
      </c>
      <c r="U172">
        <v>0.64444444400000001</v>
      </c>
      <c r="V172" s="1">
        <f>COUNTIF(experiment_log[Experiment ID],experiment_log[[#This Row],[Experiment ID]])</f>
        <v>1</v>
      </c>
      <c r="W172" s="1">
        <f>IFERROR(VLOOKUP(experiment_log[[#This Row],[Experiment ID]],reevaluated_log[],10,0),0)</f>
        <v>0</v>
      </c>
      <c r="X172" s="1">
        <f>IFERROR(VLOOKUP(experiment_log[[#This Row],[Experiment ID]],reevaluated_log[],11,0),0)</f>
        <v>0</v>
      </c>
      <c r="Y172" s="1">
        <f>IFERROR(VLOOKUP(experiment_log[[#This Row],[Experiment ID]],reevaluated_log[],12,0),0)</f>
        <v>0</v>
      </c>
    </row>
    <row r="173" spans="1:25" x14ac:dyDescent="0.25">
      <c r="A173" s="1" t="s">
        <v>616</v>
      </c>
      <c r="B173" s="1" t="s">
        <v>147</v>
      </c>
      <c r="C173" s="1" t="s">
        <v>292</v>
      </c>
      <c r="D173">
        <v>18</v>
      </c>
      <c r="E173">
        <v>0.875</v>
      </c>
      <c r="F173">
        <v>10</v>
      </c>
      <c r="G173">
        <v>0.97916666699999999</v>
      </c>
      <c r="H173">
        <v>0.43720930200000002</v>
      </c>
      <c r="I173">
        <v>0.60450160799999997</v>
      </c>
      <c r="J173">
        <v>0.909090909</v>
      </c>
      <c r="K173">
        <v>0.71428571399999996</v>
      </c>
      <c r="L173">
        <v>0.8</v>
      </c>
      <c r="M173">
        <v>3112</v>
      </c>
      <c r="N173" s="6">
        <v>3.3449074074074076E-3</v>
      </c>
      <c r="O173" s="1" t="s">
        <v>350</v>
      </c>
      <c r="P173">
        <v>6316297</v>
      </c>
      <c r="Q173" s="2">
        <v>44893.838888888888</v>
      </c>
      <c r="R173">
        <v>1441</v>
      </c>
      <c r="S173">
        <v>1</v>
      </c>
      <c r="T173">
        <v>0.38571428600000002</v>
      </c>
      <c r="U173">
        <v>0.55670103100000001</v>
      </c>
      <c r="V173" s="1">
        <f>COUNTIF(experiment_log[Experiment ID],experiment_log[[#This Row],[Experiment ID]])</f>
        <v>1</v>
      </c>
      <c r="W173" s="1">
        <f>IFERROR(VLOOKUP(experiment_log[[#This Row],[Experiment ID]],reevaluated_log[],10,0),0)</f>
        <v>1</v>
      </c>
      <c r="X173" s="1">
        <f>IFERROR(VLOOKUP(experiment_log[[#This Row],[Experiment ID]],reevaluated_log[],11,0),0)</f>
        <v>0.38571428571428573</v>
      </c>
      <c r="Y173" s="1">
        <f>IFERROR(VLOOKUP(experiment_log[[#This Row],[Experiment ID]],reevaluated_log[],12,0),0)</f>
        <v>0.55670103092783507</v>
      </c>
    </row>
    <row r="174" spans="1:25" hidden="1" x14ac:dyDescent="0.25">
      <c r="A174" s="1" t="s">
        <v>72</v>
      </c>
      <c r="B174" s="1" t="s">
        <v>22</v>
      </c>
      <c r="C174" s="1" t="s">
        <v>23</v>
      </c>
      <c r="D174">
        <v>23</v>
      </c>
      <c r="E174">
        <v>0.9</v>
      </c>
      <c r="F174">
        <v>11</v>
      </c>
      <c r="G174">
        <v>1</v>
      </c>
      <c r="H174">
        <v>0.53633218000000005</v>
      </c>
      <c r="I174">
        <v>0.69819819800000005</v>
      </c>
      <c r="J174">
        <v>1</v>
      </c>
      <c r="K174">
        <v>0.64356435599999995</v>
      </c>
      <c r="L174">
        <v>0.78313253000000005</v>
      </c>
      <c r="M174">
        <v>511</v>
      </c>
      <c r="N174" s="6">
        <v>1.6203703703703703E-4</v>
      </c>
      <c r="O174" s="1" t="s">
        <v>24</v>
      </c>
      <c r="P174">
        <v>336055</v>
      </c>
      <c r="Q174" s="2">
        <v>44886.98541666667</v>
      </c>
      <c r="R174">
        <v>403</v>
      </c>
      <c r="S174">
        <v>1</v>
      </c>
      <c r="T174">
        <v>0.495049505</v>
      </c>
      <c r="U174">
        <v>0.66225165600000002</v>
      </c>
      <c r="V174" s="1">
        <f>COUNTIF(experiment_log[Experiment ID],experiment_log[[#This Row],[Experiment ID]])</f>
        <v>1</v>
      </c>
      <c r="W174" s="1">
        <f>IFERROR(VLOOKUP(experiment_log[[#This Row],[Experiment ID]],reevaluated_log[],10,0),0)</f>
        <v>0</v>
      </c>
      <c r="X174" s="1">
        <f>IFERROR(VLOOKUP(experiment_log[[#This Row],[Experiment ID]],reevaluated_log[],11,0),0)</f>
        <v>0</v>
      </c>
      <c r="Y174" s="1">
        <f>IFERROR(VLOOKUP(experiment_log[[#This Row],[Experiment ID]],reevaluated_log[],12,0),0)</f>
        <v>0</v>
      </c>
    </row>
    <row r="175" spans="1:25" hidden="1" x14ac:dyDescent="0.25">
      <c r="A175" s="1" t="s">
        <v>227</v>
      </c>
      <c r="B175" s="1" t="s">
        <v>22</v>
      </c>
      <c r="C175" s="1" t="s">
        <v>147</v>
      </c>
      <c r="D175">
        <v>10</v>
      </c>
      <c r="E175">
        <v>0.875</v>
      </c>
      <c r="F175">
        <v>11</v>
      </c>
      <c r="G175">
        <v>1</v>
      </c>
      <c r="H175">
        <v>0.44382022500000001</v>
      </c>
      <c r="I175">
        <v>0.61478599199999995</v>
      </c>
      <c r="J175">
        <v>0.97560975599999999</v>
      </c>
      <c r="K175">
        <v>0.625</v>
      </c>
      <c r="L175">
        <v>0.76190476200000001</v>
      </c>
      <c r="M175">
        <v>573</v>
      </c>
      <c r="N175" s="6">
        <v>4.0509259259259258E-4</v>
      </c>
      <c r="O175" s="1" t="s">
        <v>148</v>
      </c>
      <c r="P175">
        <v>360154</v>
      </c>
      <c r="Q175" s="2">
        <v>44888.515277777777</v>
      </c>
      <c r="R175">
        <v>445</v>
      </c>
      <c r="S175">
        <v>0.97058823500000002</v>
      </c>
      <c r="T175">
        <v>0.515625</v>
      </c>
      <c r="U175">
        <v>0.673469388</v>
      </c>
      <c r="V175" s="1">
        <f>COUNTIF(experiment_log[Experiment ID],experiment_log[[#This Row],[Experiment ID]])</f>
        <v>1</v>
      </c>
      <c r="W175" s="1">
        <f>IFERROR(VLOOKUP(experiment_log[[#This Row],[Experiment ID]],reevaluated_log[],10,0),0)</f>
        <v>0</v>
      </c>
      <c r="X175" s="1">
        <f>IFERROR(VLOOKUP(experiment_log[[#This Row],[Experiment ID]],reevaluated_log[],11,0),0)</f>
        <v>0</v>
      </c>
      <c r="Y175" s="1">
        <f>IFERROR(VLOOKUP(experiment_log[[#This Row],[Experiment ID]],reevaluated_log[],12,0),0)</f>
        <v>0</v>
      </c>
    </row>
    <row r="176" spans="1:25" hidden="1" x14ac:dyDescent="0.25">
      <c r="A176" s="1" t="s">
        <v>455</v>
      </c>
      <c r="B176" s="1" t="s">
        <v>22</v>
      </c>
      <c r="C176" s="1" t="s">
        <v>292</v>
      </c>
      <c r="D176">
        <v>28</v>
      </c>
      <c r="E176">
        <v>0.875</v>
      </c>
      <c r="F176">
        <v>10</v>
      </c>
      <c r="G176">
        <v>0.982758621</v>
      </c>
      <c r="H176">
        <v>0.31147541000000001</v>
      </c>
      <c r="I176">
        <v>0.47302904600000001</v>
      </c>
      <c r="J176">
        <v>1</v>
      </c>
      <c r="K176">
        <v>0.43478260899999999</v>
      </c>
      <c r="L176">
        <v>0.606060606</v>
      </c>
      <c r="M176">
        <v>3082</v>
      </c>
      <c r="N176" s="6">
        <v>8.5416666666666662E-3</v>
      </c>
      <c r="O176" s="1" t="s">
        <v>294</v>
      </c>
      <c r="P176">
        <v>-12144415</v>
      </c>
      <c r="Q176" s="2">
        <v>44891.568749999999</v>
      </c>
      <c r="R176">
        <v>1816</v>
      </c>
      <c r="S176">
        <v>1</v>
      </c>
      <c r="T176">
        <v>0.27536231900000002</v>
      </c>
      <c r="U176">
        <v>0.43181818199999999</v>
      </c>
      <c r="V176" s="1">
        <f>COUNTIF(experiment_log[Experiment ID],experiment_log[[#This Row],[Experiment ID]])</f>
        <v>1</v>
      </c>
      <c r="W176" s="1">
        <f>IFERROR(VLOOKUP(experiment_log[[#This Row],[Experiment ID]],reevaluated_log[],10,0),0)</f>
        <v>1</v>
      </c>
      <c r="X176" s="1">
        <f>IFERROR(VLOOKUP(experiment_log[[#This Row],[Experiment ID]],reevaluated_log[],11,0),0)</f>
        <v>0.41747572815533979</v>
      </c>
      <c r="Y176" s="1">
        <f>IFERROR(VLOOKUP(experiment_log[[#This Row],[Experiment ID]],reevaluated_log[],12,0),0)</f>
        <v>0.58904109589041087</v>
      </c>
    </row>
    <row r="177" spans="1:25" hidden="1" x14ac:dyDescent="0.25">
      <c r="A177" s="1" t="s">
        <v>317</v>
      </c>
      <c r="B177" s="1" t="s">
        <v>22</v>
      </c>
      <c r="C177" s="1" t="s">
        <v>292</v>
      </c>
      <c r="D177">
        <v>5</v>
      </c>
      <c r="E177">
        <v>0.9</v>
      </c>
      <c r="F177">
        <v>10</v>
      </c>
      <c r="G177">
        <v>0.98058252400000001</v>
      </c>
      <c r="H177">
        <v>0.55191256799999999</v>
      </c>
      <c r="I177">
        <v>0.70629370599999997</v>
      </c>
      <c r="J177">
        <v>0.9375</v>
      </c>
      <c r="K177">
        <v>0.869565217</v>
      </c>
      <c r="L177">
        <v>0.90225563900000005</v>
      </c>
      <c r="M177">
        <v>8999</v>
      </c>
      <c r="N177" s="6">
        <v>6.9097222222222225E-3</v>
      </c>
      <c r="O177" s="1" t="s">
        <v>294</v>
      </c>
      <c r="P177">
        <v>-12144415</v>
      </c>
      <c r="Q177" s="2">
        <v>44889.847916666666</v>
      </c>
      <c r="R177">
        <v>2747</v>
      </c>
      <c r="S177">
        <v>0.97560975599999999</v>
      </c>
      <c r="T177">
        <v>0.57971014499999995</v>
      </c>
      <c r="U177">
        <v>0.72727272700000001</v>
      </c>
      <c r="V177" s="1">
        <f>COUNTIF(experiment_log[Experiment ID],experiment_log[[#This Row],[Experiment ID]])</f>
        <v>1</v>
      </c>
      <c r="W177" s="1">
        <f>IFERROR(VLOOKUP(experiment_log[[#This Row],[Experiment ID]],reevaluated_log[],10,0),0)</f>
        <v>1</v>
      </c>
      <c r="X177" s="1">
        <f>IFERROR(VLOOKUP(experiment_log[[#This Row],[Experiment ID]],reevaluated_log[],11,0),0)</f>
        <v>0.62135922330097082</v>
      </c>
      <c r="Y177" s="1">
        <f>IFERROR(VLOOKUP(experiment_log[[#This Row],[Experiment ID]],reevaluated_log[],12,0),0)</f>
        <v>0.76646706586826341</v>
      </c>
    </row>
    <row r="178" spans="1:25" hidden="1" x14ac:dyDescent="0.25">
      <c r="A178" s="1" t="s">
        <v>400</v>
      </c>
      <c r="B178" s="1" t="s">
        <v>23</v>
      </c>
      <c r="C178" s="1" t="s">
        <v>292</v>
      </c>
      <c r="D178">
        <v>19</v>
      </c>
      <c r="E178">
        <v>0.8</v>
      </c>
      <c r="F178">
        <v>10</v>
      </c>
      <c r="G178">
        <v>0.96551724100000003</v>
      </c>
      <c r="H178">
        <v>0.43076923099999997</v>
      </c>
      <c r="I178">
        <v>0.595744681</v>
      </c>
      <c r="J178">
        <v>0.86792452799999997</v>
      </c>
      <c r="K178">
        <v>0.66666666699999999</v>
      </c>
      <c r="L178">
        <v>0.75409836100000005</v>
      </c>
      <c r="M178">
        <v>3263</v>
      </c>
      <c r="N178" s="6">
        <v>2.638888888888889E-3</v>
      </c>
      <c r="O178" s="1" t="s">
        <v>351</v>
      </c>
      <c r="P178">
        <v>5622217</v>
      </c>
      <c r="Q178" s="2">
        <v>44890.85</v>
      </c>
      <c r="R178">
        <v>1404</v>
      </c>
      <c r="S178">
        <v>0.94736842099999996</v>
      </c>
      <c r="T178">
        <v>0.26086956500000003</v>
      </c>
      <c r="U178">
        <v>0.409090909</v>
      </c>
      <c r="V178" s="1">
        <f>COUNTIF(experiment_log[Experiment ID],experiment_log[[#This Row],[Experiment ID]])</f>
        <v>1</v>
      </c>
      <c r="W178" s="1">
        <f>IFERROR(VLOOKUP(experiment_log[[#This Row],[Experiment ID]],reevaluated_log[],10,0),0)</f>
        <v>0.95238095238095233</v>
      </c>
      <c r="X178" s="1">
        <f>IFERROR(VLOOKUP(experiment_log[[#This Row],[Experiment ID]],reevaluated_log[],11,0),0)</f>
        <v>0.44444444444444442</v>
      </c>
      <c r="Y178" s="1">
        <f>IFERROR(VLOOKUP(experiment_log[[#This Row],[Experiment ID]],reevaluated_log[],12,0),0)</f>
        <v>0.60606060606060608</v>
      </c>
    </row>
    <row r="179" spans="1:25" hidden="1" x14ac:dyDescent="0.25">
      <c r="A179" s="1" t="s">
        <v>121</v>
      </c>
      <c r="B179" s="1" t="s">
        <v>22</v>
      </c>
      <c r="C179" s="1" t="s">
        <v>82</v>
      </c>
      <c r="D179">
        <v>23</v>
      </c>
      <c r="E179">
        <v>0.7</v>
      </c>
      <c r="F179">
        <v>15</v>
      </c>
      <c r="G179">
        <v>0.92500000000000004</v>
      </c>
      <c r="H179">
        <v>0.183168317</v>
      </c>
      <c r="I179">
        <v>0.30578512400000002</v>
      </c>
      <c r="J179">
        <v>0.82352941199999996</v>
      </c>
      <c r="K179">
        <v>0.229508197</v>
      </c>
      <c r="L179">
        <v>0.35897435900000002</v>
      </c>
      <c r="M179">
        <v>4450</v>
      </c>
      <c r="N179" s="6">
        <v>1.3194444444444445E-3</v>
      </c>
      <c r="O179" s="1" t="s">
        <v>122</v>
      </c>
      <c r="P179">
        <v>26299</v>
      </c>
      <c r="Q179" s="2">
        <v>44887.706250000003</v>
      </c>
      <c r="R179">
        <v>1827</v>
      </c>
      <c r="S179">
        <v>1</v>
      </c>
      <c r="T179">
        <v>0.19672131100000001</v>
      </c>
      <c r="U179">
        <v>0.32876712299999999</v>
      </c>
      <c r="V179" s="1">
        <f>COUNTIF(experiment_log[Experiment ID],experiment_log[[#This Row],[Experiment ID]])</f>
        <v>1</v>
      </c>
      <c r="W179" s="1">
        <f>IFERROR(VLOOKUP(experiment_log[[#This Row],[Experiment ID]],reevaluated_log[],10,0),0)</f>
        <v>0</v>
      </c>
      <c r="X179" s="1">
        <f>IFERROR(VLOOKUP(experiment_log[[#This Row],[Experiment ID]],reevaluated_log[],11,0),0)</f>
        <v>0</v>
      </c>
      <c r="Y179" s="1">
        <f>IFERROR(VLOOKUP(experiment_log[[#This Row],[Experiment ID]],reevaluated_log[],12,0),0)</f>
        <v>0</v>
      </c>
    </row>
    <row r="180" spans="1:25" hidden="1" x14ac:dyDescent="0.25">
      <c r="A180" s="1" t="s">
        <v>107</v>
      </c>
      <c r="B180" s="1" t="s">
        <v>22</v>
      </c>
      <c r="C180" s="1" t="s">
        <v>82</v>
      </c>
      <c r="D180">
        <v>23</v>
      </c>
      <c r="E180">
        <v>0.7</v>
      </c>
      <c r="F180">
        <v>13</v>
      </c>
      <c r="G180">
        <v>1</v>
      </c>
      <c r="H180">
        <v>9.4059405999999998E-2</v>
      </c>
      <c r="I180">
        <v>0.17194570100000001</v>
      </c>
      <c r="J180">
        <v>0.8</v>
      </c>
      <c r="K180">
        <v>6.5573770000000003E-2</v>
      </c>
      <c r="L180">
        <v>0.12121212100000001</v>
      </c>
      <c r="M180">
        <v>1839</v>
      </c>
      <c r="N180" s="6">
        <v>6.018518518518519E-4</v>
      </c>
      <c r="O180" s="1" t="s">
        <v>108</v>
      </c>
      <c r="P180">
        <v>8469</v>
      </c>
      <c r="Q180" s="2">
        <v>44887.701388888891</v>
      </c>
      <c r="R180">
        <v>982</v>
      </c>
      <c r="S180">
        <v>1</v>
      </c>
      <c r="T180">
        <v>4.9180328000000002E-2</v>
      </c>
      <c r="U180">
        <v>9.375E-2</v>
      </c>
      <c r="V180" s="1">
        <f>COUNTIF(experiment_log[Experiment ID],experiment_log[[#This Row],[Experiment ID]])</f>
        <v>1</v>
      </c>
      <c r="W180" s="1">
        <f>IFERROR(VLOOKUP(experiment_log[[#This Row],[Experiment ID]],reevaluated_log[],10,0),0)</f>
        <v>0</v>
      </c>
      <c r="X180" s="1">
        <f>IFERROR(VLOOKUP(experiment_log[[#This Row],[Experiment ID]],reevaluated_log[],11,0),0)</f>
        <v>0</v>
      </c>
      <c r="Y180" s="1">
        <f>IFERROR(VLOOKUP(experiment_log[[#This Row],[Experiment ID]],reevaluated_log[],12,0),0)</f>
        <v>0</v>
      </c>
    </row>
    <row r="181" spans="1:25" hidden="1" x14ac:dyDescent="0.25">
      <c r="A181" s="1" t="s">
        <v>328</v>
      </c>
      <c r="B181" s="1" t="s">
        <v>22</v>
      </c>
      <c r="C181" s="1" t="s">
        <v>292</v>
      </c>
      <c r="D181">
        <v>9</v>
      </c>
      <c r="E181">
        <v>0.875</v>
      </c>
      <c r="F181">
        <v>10</v>
      </c>
      <c r="G181">
        <v>1</v>
      </c>
      <c r="H181">
        <v>0.49180327899999998</v>
      </c>
      <c r="I181">
        <v>0.65934065900000005</v>
      </c>
      <c r="J181">
        <v>0.95918367299999996</v>
      </c>
      <c r="K181">
        <v>0.68115941999999996</v>
      </c>
      <c r="L181">
        <v>0.79661016900000003</v>
      </c>
      <c r="M181">
        <v>2991</v>
      </c>
      <c r="N181" s="6">
        <v>7.3032407407407404E-3</v>
      </c>
      <c r="O181" s="1" t="s">
        <v>294</v>
      </c>
      <c r="P181">
        <v>-12144415</v>
      </c>
      <c r="Q181" s="2">
        <v>44889.910416666666</v>
      </c>
      <c r="R181">
        <v>1929</v>
      </c>
      <c r="S181">
        <v>0.94736842099999996</v>
      </c>
      <c r="T181">
        <v>0.52173913000000005</v>
      </c>
      <c r="U181">
        <v>0.67289719599999998</v>
      </c>
      <c r="V181" s="1">
        <f>COUNTIF(experiment_log[Experiment ID],experiment_log[[#This Row],[Experiment ID]])</f>
        <v>1</v>
      </c>
      <c r="W181" s="1">
        <f>IFERROR(VLOOKUP(experiment_log[[#This Row],[Experiment ID]],reevaluated_log[],10,0),0)</f>
        <v>1</v>
      </c>
      <c r="X181" s="1">
        <f>IFERROR(VLOOKUP(experiment_log[[#This Row],[Experiment ID]],reevaluated_log[],11,0),0)</f>
        <v>0.5436893203883495</v>
      </c>
      <c r="Y181" s="1">
        <f>IFERROR(VLOOKUP(experiment_log[[#This Row],[Experiment ID]],reevaluated_log[],12,0),0)</f>
        <v>0.70440251572327039</v>
      </c>
    </row>
    <row r="182" spans="1:25" x14ac:dyDescent="0.25">
      <c r="A182" s="1" t="s">
        <v>611</v>
      </c>
      <c r="B182" s="1" t="s">
        <v>147</v>
      </c>
      <c r="C182" s="1" t="s">
        <v>292</v>
      </c>
      <c r="D182">
        <v>17</v>
      </c>
      <c r="E182">
        <v>0.875</v>
      </c>
      <c r="F182">
        <v>10</v>
      </c>
      <c r="G182">
        <v>0.97938144299999996</v>
      </c>
      <c r="H182">
        <v>0.44186046499999998</v>
      </c>
      <c r="I182">
        <v>0.60897435899999997</v>
      </c>
      <c r="J182">
        <v>0.909090909</v>
      </c>
      <c r="K182">
        <v>0.71428571399999996</v>
      </c>
      <c r="L182">
        <v>0.8</v>
      </c>
      <c r="M182">
        <v>3124</v>
      </c>
      <c r="N182" s="6">
        <v>3.1712962962962962E-3</v>
      </c>
      <c r="O182" s="1" t="s">
        <v>350</v>
      </c>
      <c r="P182">
        <v>6316297</v>
      </c>
      <c r="Q182" s="2">
        <v>44893.835416666669</v>
      </c>
      <c r="R182">
        <v>1442</v>
      </c>
      <c r="S182">
        <v>1</v>
      </c>
      <c r="T182">
        <v>0.38571428600000002</v>
      </c>
      <c r="U182">
        <v>0.55670103100000001</v>
      </c>
      <c r="V182" s="1">
        <f>COUNTIF(experiment_log[Experiment ID],experiment_log[[#This Row],[Experiment ID]])</f>
        <v>1</v>
      </c>
      <c r="W182" s="1">
        <f>IFERROR(VLOOKUP(experiment_log[[#This Row],[Experiment ID]],reevaluated_log[],10,0),0)</f>
        <v>1</v>
      </c>
      <c r="X182" s="1">
        <f>IFERROR(VLOOKUP(experiment_log[[#This Row],[Experiment ID]],reevaluated_log[],11,0),0)</f>
        <v>0.38571428571428573</v>
      </c>
      <c r="Y182" s="1">
        <f>IFERROR(VLOOKUP(experiment_log[[#This Row],[Experiment ID]],reevaluated_log[],12,0),0)</f>
        <v>0.55670103092783507</v>
      </c>
    </row>
    <row r="183" spans="1:25" x14ac:dyDescent="0.25">
      <c r="A183" s="1" t="s">
        <v>379</v>
      </c>
      <c r="B183" s="1" t="s">
        <v>147</v>
      </c>
      <c r="C183" s="1" t="s">
        <v>292</v>
      </c>
      <c r="D183">
        <v>23</v>
      </c>
      <c r="E183">
        <v>0.875</v>
      </c>
      <c r="F183">
        <v>10</v>
      </c>
      <c r="G183">
        <v>0.98058252400000001</v>
      </c>
      <c r="H183">
        <v>0.46976744199999998</v>
      </c>
      <c r="I183">
        <v>0.635220126</v>
      </c>
      <c r="J183">
        <v>0.912280702</v>
      </c>
      <c r="K183">
        <v>0.74285714300000005</v>
      </c>
      <c r="L183">
        <v>0.81889763800000004</v>
      </c>
      <c r="M183">
        <v>2311</v>
      </c>
      <c r="N183" s="6">
        <v>3.6458333333333334E-3</v>
      </c>
      <c r="O183" s="1" t="s">
        <v>350</v>
      </c>
      <c r="P183">
        <v>6316297</v>
      </c>
      <c r="Q183" s="2">
        <v>44893.848611111112</v>
      </c>
      <c r="R183">
        <v>1312</v>
      </c>
      <c r="S183">
        <v>1</v>
      </c>
      <c r="T183">
        <v>0.38571428600000002</v>
      </c>
      <c r="U183">
        <v>0.55670103100000001</v>
      </c>
      <c r="V183" s="1">
        <f>COUNTIF(experiment_log[Experiment ID],experiment_log[[#This Row],[Experiment ID]])</f>
        <v>1</v>
      </c>
      <c r="W183" s="1">
        <f>IFERROR(VLOOKUP(experiment_log[[#This Row],[Experiment ID]],reevaluated_log[],10,0),0)</f>
        <v>1</v>
      </c>
      <c r="X183" s="1">
        <f>IFERROR(VLOOKUP(experiment_log[[#This Row],[Experiment ID]],reevaluated_log[],11,0),0)</f>
        <v>0.38571428571428573</v>
      </c>
      <c r="Y183" s="1">
        <f>IFERROR(VLOOKUP(experiment_log[[#This Row],[Experiment ID]],reevaluated_log[],12,0),0)</f>
        <v>0.55670103092783507</v>
      </c>
    </row>
    <row r="184" spans="1:25" hidden="1" x14ac:dyDescent="0.25">
      <c r="A184" s="1" t="s">
        <v>105</v>
      </c>
      <c r="B184" s="1" t="s">
        <v>22</v>
      </c>
      <c r="C184" s="1" t="s">
        <v>82</v>
      </c>
      <c r="D184">
        <v>21</v>
      </c>
      <c r="E184">
        <v>0.7</v>
      </c>
      <c r="F184">
        <v>10</v>
      </c>
      <c r="G184">
        <v>0.96774193500000005</v>
      </c>
      <c r="H184">
        <v>0.44554455399999998</v>
      </c>
      <c r="I184">
        <v>0.61016949200000004</v>
      </c>
      <c r="J184">
        <v>0.70114942499999999</v>
      </c>
      <c r="K184">
        <v>1</v>
      </c>
      <c r="L184">
        <v>0.824324324</v>
      </c>
      <c r="M184">
        <v>74878</v>
      </c>
      <c r="N184" s="6">
        <v>1.3217592592592593E-2</v>
      </c>
      <c r="O184" s="1" t="s">
        <v>83</v>
      </c>
      <c r="P184">
        <v>284531</v>
      </c>
      <c r="Q184" s="2">
        <v>44887.67083333333</v>
      </c>
      <c r="R184">
        <v>4142</v>
      </c>
      <c r="S184">
        <v>0.95238095199999995</v>
      </c>
      <c r="T184">
        <v>0.65573770499999995</v>
      </c>
      <c r="U184">
        <v>0.77669902899999999</v>
      </c>
      <c r="V184" s="1">
        <f>COUNTIF(experiment_log[Experiment ID],experiment_log[[#This Row],[Experiment ID]])</f>
        <v>1</v>
      </c>
      <c r="W184" s="1">
        <f>IFERROR(VLOOKUP(experiment_log[[#This Row],[Experiment ID]],reevaluated_log[],10,0),0)</f>
        <v>0</v>
      </c>
      <c r="X184" s="1">
        <f>IFERROR(VLOOKUP(experiment_log[[#This Row],[Experiment ID]],reevaluated_log[],11,0),0)</f>
        <v>0</v>
      </c>
      <c r="Y184" s="1">
        <f>IFERROR(VLOOKUP(experiment_log[[#This Row],[Experiment ID]],reevaluated_log[],12,0),0)</f>
        <v>0</v>
      </c>
    </row>
    <row r="185" spans="1:25" hidden="1" x14ac:dyDescent="0.25">
      <c r="A185" s="1" t="s">
        <v>254</v>
      </c>
      <c r="B185" s="1" t="s">
        <v>22</v>
      </c>
      <c r="C185" s="1" t="s">
        <v>147</v>
      </c>
      <c r="D185">
        <v>26</v>
      </c>
      <c r="E185">
        <v>0.875</v>
      </c>
      <c r="F185">
        <v>11</v>
      </c>
      <c r="G185">
        <v>0.99065420599999998</v>
      </c>
      <c r="H185">
        <v>0.59550561800000001</v>
      </c>
      <c r="I185">
        <v>0.74385964900000001</v>
      </c>
      <c r="J185">
        <v>0.98245614000000003</v>
      </c>
      <c r="K185">
        <v>0.875</v>
      </c>
      <c r="L185">
        <v>0.925619835</v>
      </c>
      <c r="M185">
        <v>722</v>
      </c>
      <c r="N185" s="6">
        <v>5.3240740740740744E-4</v>
      </c>
      <c r="O185" s="1" t="s">
        <v>148</v>
      </c>
      <c r="P185">
        <v>360154</v>
      </c>
      <c r="Q185" s="2">
        <v>44888.529166666667</v>
      </c>
      <c r="R185">
        <v>541</v>
      </c>
      <c r="S185">
        <v>0.97826086999999995</v>
      </c>
      <c r="T185">
        <v>0.703125</v>
      </c>
      <c r="U185">
        <v>0.81818181800000001</v>
      </c>
      <c r="V185" s="1">
        <f>COUNTIF(experiment_log[Experiment ID],experiment_log[[#This Row],[Experiment ID]])</f>
        <v>1</v>
      </c>
      <c r="W185" s="1">
        <f>IFERROR(VLOOKUP(experiment_log[[#This Row],[Experiment ID]],reevaluated_log[],10,0),0)</f>
        <v>0</v>
      </c>
      <c r="X185" s="1">
        <f>IFERROR(VLOOKUP(experiment_log[[#This Row],[Experiment ID]],reevaluated_log[],11,0),0)</f>
        <v>0</v>
      </c>
      <c r="Y185" s="1">
        <f>IFERROR(VLOOKUP(experiment_log[[#This Row],[Experiment ID]],reevaluated_log[],12,0),0)</f>
        <v>0</v>
      </c>
    </row>
    <row r="186" spans="1:25" hidden="1" x14ac:dyDescent="0.25">
      <c r="A186" s="1" t="s">
        <v>168</v>
      </c>
      <c r="B186" s="1" t="s">
        <v>22</v>
      </c>
      <c r="C186" s="1" t="s">
        <v>147</v>
      </c>
      <c r="D186">
        <v>14</v>
      </c>
      <c r="E186">
        <v>0.9</v>
      </c>
      <c r="F186">
        <v>11</v>
      </c>
      <c r="G186">
        <v>1</v>
      </c>
      <c r="H186">
        <v>0.44382022500000001</v>
      </c>
      <c r="I186">
        <v>0.61478599199999995</v>
      </c>
      <c r="J186">
        <v>0.97619047599999997</v>
      </c>
      <c r="K186">
        <v>0.640625</v>
      </c>
      <c r="L186">
        <v>0.77358490599999996</v>
      </c>
      <c r="M186">
        <v>575</v>
      </c>
      <c r="N186" s="6">
        <v>1.273148148148148E-4</v>
      </c>
      <c r="O186" s="1" t="s">
        <v>148</v>
      </c>
      <c r="P186">
        <v>360154</v>
      </c>
      <c r="Q186" s="2">
        <v>44887.880555555559</v>
      </c>
      <c r="R186">
        <v>447</v>
      </c>
      <c r="S186">
        <v>0.97142857100000002</v>
      </c>
      <c r="T186">
        <v>0.53125</v>
      </c>
      <c r="U186">
        <v>0.68686868700000003</v>
      </c>
      <c r="V186" s="1">
        <f>COUNTIF(experiment_log[Experiment ID],experiment_log[[#This Row],[Experiment ID]])</f>
        <v>1</v>
      </c>
      <c r="W186" s="1">
        <f>IFERROR(VLOOKUP(experiment_log[[#This Row],[Experiment ID]],reevaluated_log[],10,0),0)</f>
        <v>0</v>
      </c>
      <c r="X186" s="1">
        <f>IFERROR(VLOOKUP(experiment_log[[#This Row],[Experiment ID]],reevaluated_log[],11,0),0)</f>
        <v>0</v>
      </c>
      <c r="Y186" s="1">
        <f>IFERROR(VLOOKUP(experiment_log[[#This Row],[Experiment ID]],reevaluated_log[],12,0),0)</f>
        <v>0</v>
      </c>
    </row>
    <row r="187" spans="1:25" hidden="1" x14ac:dyDescent="0.25">
      <c r="A187" s="1" t="s">
        <v>353</v>
      </c>
      <c r="B187" s="1" t="s">
        <v>22</v>
      </c>
      <c r="C187" s="1" t="s">
        <v>292</v>
      </c>
      <c r="D187">
        <v>7</v>
      </c>
      <c r="E187">
        <v>0.875</v>
      </c>
      <c r="F187">
        <v>10</v>
      </c>
      <c r="G187">
        <v>1</v>
      </c>
      <c r="H187">
        <v>0.39890710400000001</v>
      </c>
      <c r="I187">
        <v>0.5703125</v>
      </c>
      <c r="J187">
        <v>0.96875</v>
      </c>
      <c r="K187">
        <v>0.44927536200000001</v>
      </c>
      <c r="L187">
        <v>0.61386138599999995</v>
      </c>
      <c r="M187">
        <v>2416</v>
      </c>
      <c r="N187" s="6">
        <v>2.0393518518518519E-2</v>
      </c>
      <c r="O187" s="1" t="s">
        <v>294</v>
      </c>
      <c r="P187">
        <v>-12144415</v>
      </c>
      <c r="Q187" s="2">
        <v>44890.661111111112</v>
      </c>
      <c r="R187">
        <v>1599</v>
      </c>
      <c r="S187">
        <v>0.95833333300000001</v>
      </c>
      <c r="T187">
        <v>0.33333333300000001</v>
      </c>
      <c r="U187">
        <v>0.49462365600000002</v>
      </c>
      <c r="V187" s="1">
        <f>COUNTIF(experiment_log[Experiment ID],experiment_log[[#This Row],[Experiment ID]])</f>
        <v>1</v>
      </c>
      <c r="W187" s="1">
        <f>IFERROR(VLOOKUP(experiment_log[[#This Row],[Experiment ID]],reevaluated_log[],10,0),0)</f>
        <v>1</v>
      </c>
      <c r="X187" s="1">
        <f>IFERROR(VLOOKUP(experiment_log[[#This Row],[Experiment ID]],reevaluated_log[],11,0),0)</f>
        <v>0.47572815533980584</v>
      </c>
      <c r="Y187" s="1">
        <f>IFERROR(VLOOKUP(experiment_log[[#This Row],[Experiment ID]],reevaluated_log[],12,0),0)</f>
        <v>0.64473684210526316</v>
      </c>
    </row>
    <row r="188" spans="1:25" hidden="1" x14ac:dyDescent="0.25">
      <c r="A188" s="1" t="s">
        <v>21</v>
      </c>
      <c r="B188" s="1" t="s">
        <v>22</v>
      </c>
      <c r="C188" s="1" t="s">
        <v>23</v>
      </c>
      <c r="D188">
        <v>7</v>
      </c>
      <c r="E188">
        <v>0.85</v>
      </c>
      <c r="F188">
        <v>11</v>
      </c>
      <c r="G188">
        <v>0.98837209299999995</v>
      </c>
      <c r="H188">
        <v>0.58823529399999996</v>
      </c>
      <c r="I188">
        <v>0.73752711500000001</v>
      </c>
      <c r="J188">
        <v>1</v>
      </c>
      <c r="K188">
        <v>0.80198019799999998</v>
      </c>
      <c r="L188">
        <v>0.89010988999999996</v>
      </c>
      <c r="M188">
        <v>561</v>
      </c>
      <c r="N188" s="6">
        <v>3.4722222222222224E-4</v>
      </c>
      <c r="O188" s="1" t="s">
        <v>24</v>
      </c>
      <c r="P188">
        <v>336055</v>
      </c>
      <c r="Q188" s="2">
        <v>44886.982638888891</v>
      </c>
      <c r="R188">
        <v>435</v>
      </c>
      <c r="S188">
        <v>1</v>
      </c>
      <c r="T188">
        <v>0.60396039599999995</v>
      </c>
      <c r="U188">
        <v>0.75308642000000003</v>
      </c>
      <c r="V188" s="1">
        <f>COUNTIF(experiment_log[Experiment ID],experiment_log[[#This Row],[Experiment ID]])</f>
        <v>1</v>
      </c>
      <c r="W188" s="1">
        <f>IFERROR(VLOOKUP(experiment_log[[#This Row],[Experiment ID]],reevaluated_log[],10,0),0)</f>
        <v>0</v>
      </c>
      <c r="X188" s="1">
        <f>IFERROR(VLOOKUP(experiment_log[[#This Row],[Experiment ID]],reevaluated_log[],11,0),0)</f>
        <v>0</v>
      </c>
      <c r="Y188" s="1">
        <f>IFERROR(VLOOKUP(experiment_log[[#This Row],[Experiment ID]],reevaluated_log[],12,0),0)</f>
        <v>0</v>
      </c>
    </row>
    <row r="189" spans="1:25" hidden="1" x14ac:dyDescent="0.25">
      <c r="A189" s="1" t="s">
        <v>423</v>
      </c>
      <c r="B189" s="1" t="s">
        <v>23</v>
      </c>
      <c r="C189" s="1" t="s">
        <v>292</v>
      </c>
      <c r="D189">
        <v>27</v>
      </c>
      <c r="E189">
        <v>0.9</v>
      </c>
      <c r="F189">
        <v>10</v>
      </c>
      <c r="G189">
        <v>0.95744680900000001</v>
      </c>
      <c r="H189">
        <v>0.46153846199999998</v>
      </c>
      <c r="I189">
        <v>0.62283736999999995</v>
      </c>
      <c r="J189">
        <v>0.787878788</v>
      </c>
      <c r="K189">
        <v>0.75362318800000005</v>
      </c>
      <c r="L189">
        <v>0.77037036999999997</v>
      </c>
      <c r="M189">
        <v>3522</v>
      </c>
      <c r="N189" s="6">
        <v>3.1481481481481482E-3</v>
      </c>
      <c r="O189" s="1" t="s">
        <v>351</v>
      </c>
      <c r="P189">
        <v>5622217</v>
      </c>
      <c r="Q189" s="2">
        <v>44890.879166666666</v>
      </c>
      <c r="R189">
        <v>1449</v>
      </c>
      <c r="S189">
        <v>0.95652173900000004</v>
      </c>
      <c r="T189">
        <v>0.31884057999999998</v>
      </c>
      <c r="U189">
        <v>0.47826087</v>
      </c>
      <c r="V189" s="1">
        <f>COUNTIF(experiment_log[Experiment ID],experiment_log[[#This Row],[Experiment ID]])</f>
        <v>1</v>
      </c>
      <c r="W189" s="1">
        <f>IFERROR(VLOOKUP(experiment_log[[#This Row],[Experiment ID]],reevaluated_log[],10,0),0)</f>
        <v>0.90909090909090906</v>
      </c>
      <c r="X189" s="1">
        <f>IFERROR(VLOOKUP(experiment_log[[#This Row],[Experiment ID]],reevaluated_log[],11,0),0)</f>
        <v>0.44444444444444442</v>
      </c>
      <c r="Y189" s="1">
        <f>IFERROR(VLOOKUP(experiment_log[[#This Row],[Experiment ID]],reevaluated_log[],12,0),0)</f>
        <v>0.59701492537313428</v>
      </c>
    </row>
    <row r="190" spans="1:25" hidden="1" x14ac:dyDescent="0.25">
      <c r="A190" s="1" t="s">
        <v>500</v>
      </c>
      <c r="B190" s="1" t="s">
        <v>22</v>
      </c>
      <c r="C190" s="1" t="s">
        <v>292</v>
      </c>
      <c r="D190">
        <v>21</v>
      </c>
      <c r="E190">
        <v>0.875</v>
      </c>
      <c r="F190">
        <v>12</v>
      </c>
      <c r="G190">
        <v>0.98130841099999999</v>
      </c>
      <c r="H190">
        <v>0.57377049199999997</v>
      </c>
      <c r="I190">
        <v>0.72413793100000001</v>
      </c>
      <c r="J190">
        <v>1</v>
      </c>
      <c r="K190">
        <v>0.82857142900000003</v>
      </c>
      <c r="L190">
        <v>0.90625</v>
      </c>
      <c r="M190">
        <v>4437</v>
      </c>
      <c r="N190" s="6">
        <v>1.2962962962962963E-2</v>
      </c>
      <c r="O190" s="1" t="s">
        <v>497</v>
      </c>
      <c r="P190">
        <v>-16286807</v>
      </c>
      <c r="Q190" s="2">
        <v>44893.575694444444</v>
      </c>
      <c r="R190">
        <v>2312</v>
      </c>
      <c r="S190">
        <v>1</v>
      </c>
      <c r="T190">
        <v>0.6</v>
      </c>
      <c r="U190">
        <v>0.75</v>
      </c>
      <c r="V190" s="1">
        <f>COUNTIF(experiment_log[Experiment ID],experiment_log[[#This Row],[Experiment ID]])</f>
        <v>1</v>
      </c>
      <c r="W190" s="1">
        <f>IFERROR(VLOOKUP(experiment_log[[#This Row],[Experiment ID]],reevaluated_log[],10,0),0)</f>
        <v>1</v>
      </c>
      <c r="X190" s="1">
        <f>IFERROR(VLOOKUP(experiment_log[[#This Row],[Experiment ID]],reevaluated_log[],11,0),0)</f>
        <v>0.60194174757281549</v>
      </c>
      <c r="Y190" s="1">
        <f>IFERROR(VLOOKUP(experiment_log[[#This Row],[Experiment ID]],reevaluated_log[],12,0),0)</f>
        <v>0.75151515151515147</v>
      </c>
    </row>
    <row r="191" spans="1:25" x14ac:dyDescent="0.25">
      <c r="A191" s="1" t="s">
        <v>367</v>
      </c>
      <c r="B191" s="1" t="s">
        <v>147</v>
      </c>
      <c r="C191" s="1" t="s">
        <v>292</v>
      </c>
      <c r="D191">
        <v>19</v>
      </c>
      <c r="E191">
        <v>0.875</v>
      </c>
      <c r="F191">
        <v>10</v>
      </c>
      <c r="G191">
        <v>0.98823529399999999</v>
      </c>
      <c r="H191">
        <v>0.39069767399999999</v>
      </c>
      <c r="I191">
        <v>0.56000000000000005</v>
      </c>
      <c r="J191">
        <v>0.93181818199999999</v>
      </c>
      <c r="K191">
        <v>0.58571428599999997</v>
      </c>
      <c r="L191">
        <v>0.71929824600000003</v>
      </c>
      <c r="M191">
        <v>2973</v>
      </c>
      <c r="N191" s="6">
        <v>3.1134259259259257E-3</v>
      </c>
      <c r="O191" s="1" t="s">
        <v>350</v>
      </c>
      <c r="P191">
        <v>6316297</v>
      </c>
      <c r="Q191" s="2">
        <v>44893.842361111114</v>
      </c>
      <c r="R191">
        <v>1390</v>
      </c>
      <c r="S191">
        <v>1</v>
      </c>
      <c r="T191">
        <v>0.34285714299999998</v>
      </c>
      <c r="U191">
        <v>0.51063829800000005</v>
      </c>
      <c r="V191" s="1">
        <f>COUNTIF(experiment_log[Experiment ID],experiment_log[[#This Row],[Experiment ID]])</f>
        <v>1</v>
      </c>
      <c r="W191" s="1">
        <f>IFERROR(VLOOKUP(experiment_log[[#This Row],[Experiment ID]],reevaluated_log[],10,0),0)</f>
        <v>1</v>
      </c>
      <c r="X191" s="1">
        <f>IFERROR(VLOOKUP(experiment_log[[#This Row],[Experiment ID]],reevaluated_log[],11,0),0)</f>
        <v>0.34285714285714286</v>
      </c>
      <c r="Y191" s="1">
        <f>IFERROR(VLOOKUP(experiment_log[[#This Row],[Experiment ID]],reevaluated_log[],12,0),0)</f>
        <v>0.51063829787234039</v>
      </c>
    </row>
    <row r="192" spans="1:25" x14ac:dyDescent="0.25">
      <c r="A192" s="1" t="s">
        <v>601</v>
      </c>
      <c r="B192" s="1" t="s">
        <v>147</v>
      </c>
      <c r="C192" s="1" t="s">
        <v>292</v>
      </c>
      <c r="D192">
        <v>9</v>
      </c>
      <c r="E192">
        <v>0.875</v>
      </c>
      <c r="F192">
        <v>10</v>
      </c>
      <c r="G192">
        <v>0.984375</v>
      </c>
      <c r="H192">
        <v>0.29302325600000001</v>
      </c>
      <c r="I192">
        <v>0.45161290300000001</v>
      </c>
      <c r="J192">
        <v>0.94117647100000001</v>
      </c>
      <c r="K192">
        <v>0.45714285700000001</v>
      </c>
      <c r="L192">
        <v>0.61538461499999997</v>
      </c>
      <c r="M192">
        <v>1967</v>
      </c>
      <c r="N192" s="6">
        <v>2.7777777777777779E-3</v>
      </c>
      <c r="O192" s="1" t="s">
        <v>350</v>
      </c>
      <c r="P192">
        <v>6316297</v>
      </c>
      <c r="Q192" s="2">
        <v>44893.825694444444</v>
      </c>
      <c r="R192">
        <v>1194</v>
      </c>
      <c r="S192">
        <v>1</v>
      </c>
      <c r="T192">
        <v>0.27142857100000001</v>
      </c>
      <c r="U192">
        <v>0.42696629200000003</v>
      </c>
      <c r="V192" s="1">
        <f>COUNTIF(experiment_log[Experiment ID],experiment_log[[#This Row],[Experiment ID]])</f>
        <v>1</v>
      </c>
      <c r="W192" s="1">
        <f>IFERROR(VLOOKUP(experiment_log[[#This Row],[Experiment ID]],reevaluated_log[],10,0),0)</f>
        <v>1</v>
      </c>
      <c r="X192" s="1">
        <f>IFERROR(VLOOKUP(experiment_log[[#This Row],[Experiment ID]],reevaluated_log[],11,0),0)</f>
        <v>0.27142857142857141</v>
      </c>
      <c r="Y192" s="1">
        <f>IFERROR(VLOOKUP(experiment_log[[#This Row],[Experiment ID]],reevaluated_log[],12,0),0)</f>
        <v>0.42696629213483145</v>
      </c>
    </row>
    <row r="193" spans="1:25" hidden="1" x14ac:dyDescent="0.25">
      <c r="A193" s="1" t="s">
        <v>89</v>
      </c>
      <c r="B193" s="1" t="s">
        <v>22</v>
      </c>
      <c r="C193" s="1" t="s">
        <v>82</v>
      </c>
      <c r="D193">
        <v>17</v>
      </c>
      <c r="E193">
        <v>0.7</v>
      </c>
      <c r="F193">
        <v>10</v>
      </c>
      <c r="G193">
        <v>0.95789473700000005</v>
      </c>
      <c r="H193">
        <v>0.45049505000000001</v>
      </c>
      <c r="I193">
        <v>0.61279461300000004</v>
      </c>
      <c r="J193">
        <v>0.686046512</v>
      </c>
      <c r="K193">
        <v>0.96721311499999996</v>
      </c>
      <c r="L193">
        <v>0.80272108799999997</v>
      </c>
      <c r="M193">
        <v>43260</v>
      </c>
      <c r="N193" s="6">
        <v>1.1111111111111112E-2</v>
      </c>
      <c r="O193" s="1" t="s">
        <v>83</v>
      </c>
      <c r="P193">
        <v>284531</v>
      </c>
      <c r="Q193" s="2">
        <v>44887.606944444444</v>
      </c>
      <c r="R193">
        <v>4103</v>
      </c>
      <c r="S193">
        <v>0.95121951199999999</v>
      </c>
      <c r="T193">
        <v>0.63934426200000005</v>
      </c>
      <c r="U193">
        <v>0.764705882</v>
      </c>
      <c r="V193" s="1">
        <f>COUNTIF(experiment_log[Experiment ID],experiment_log[[#This Row],[Experiment ID]])</f>
        <v>1</v>
      </c>
      <c r="W193" s="1">
        <f>IFERROR(VLOOKUP(experiment_log[[#This Row],[Experiment ID]],reevaluated_log[],10,0),0)</f>
        <v>0</v>
      </c>
      <c r="X193" s="1">
        <f>IFERROR(VLOOKUP(experiment_log[[#This Row],[Experiment ID]],reevaluated_log[],11,0),0)</f>
        <v>0</v>
      </c>
      <c r="Y193" s="1">
        <f>IFERROR(VLOOKUP(experiment_log[[#This Row],[Experiment ID]],reevaluated_log[],12,0),0)</f>
        <v>0</v>
      </c>
    </row>
    <row r="194" spans="1:25" hidden="1" x14ac:dyDescent="0.25">
      <c r="A194" s="1" t="s">
        <v>232</v>
      </c>
      <c r="B194" s="1" t="s">
        <v>22</v>
      </c>
      <c r="C194" s="1" t="s">
        <v>147</v>
      </c>
      <c r="D194">
        <v>12</v>
      </c>
      <c r="E194">
        <v>0.8</v>
      </c>
      <c r="F194">
        <v>11</v>
      </c>
      <c r="G194">
        <v>0.95283018900000005</v>
      </c>
      <c r="H194">
        <v>0.56741573000000001</v>
      </c>
      <c r="I194">
        <v>0.71126760600000005</v>
      </c>
      <c r="J194">
        <v>0.88709677399999998</v>
      </c>
      <c r="K194">
        <v>0.859375</v>
      </c>
      <c r="L194">
        <v>0.87301587300000005</v>
      </c>
      <c r="M194">
        <v>717</v>
      </c>
      <c r="N194" s="6">
        <v>4.0509259259259258E-4</v>
      </c>
      <c r="O194" s="1" t="s">
        <v>148</v>
      </c>
      <c r="P194">
        <v>360154</v>
      </c>
      <c r="Q194" s="2">
        <v>44888.517361111109</v>
      </c>
      <c r="R194">
        <v>542</v>
      </c>
      <c r="S194">
        <v>0.918367347</v>
      </c>
      <c r="T194">
        <v>0.703125</v>
      </c>
      <c r="U194">
        <v>0.79646017700000005</v>
      </c>
      <c r="V194" s="1">
        <f>COUNTIF(experiment_log[Experiment ID],experiment_log[[#This Row],[Experiment ID]])</f>
        <v>1</v>
      </c>
      <c r="W194" s="1">
        <f>IFERROR(VLOOKUP(experiment_log[[#This Row],[Experiment ID]],reevaluated_log[],10,0),0)</f>
        <v>0</v>
      </c>
      <c r="X194" s="1">
        <f>IFERROR(VLOOKUP(experiment_log[[#This Row],[Experiment ID]],reevaluated_log[],11,0),0)</f>
        <v>0</v>
      </c>
      <c r="Y194" s="1">
        <f>IFERROR(VLOOKUP(experiment_log[[#This Row],[Experiment ID]],reevaluated_log[],12,0),0)</f>
        <v>0</v>
      </c>
    </row>
    <row r="195" spans="1:25" hidden="1" x14ac:dyDescent="0.25">
      <c r="A195" s="1" t="s">
        <v>394</v>
      </c>
      <c r="B195" s="1" t="s">
        <v>23</v>
      </c>
      <c r="C195" s="1" t="s">
        <v>292</v>
      </c>
      <c r="D195">
        <v>6</v>
      </c>
      <c r="E195">
        <v>0.7</v>
      </c>
      <c r="F195">
        <v>10</v>
      </c>
      <c r="G195">
        <v>0.93877551000000004</v>
      </c>
      <c r="H195">
        <v>0.47179487199999998</v>
      </c>
      <c r="I195">
        <v>0.62798634799999997</v>
      </c>
      <c r="J195">
        <v>0.79487179500000005</v>
      </c>
      <c r="K195">
        <v>0.89855072499999999</v>
      </c>
      <c r="L195">
        <v>0.84353741500000001</v>
      </c>
      <c r="M195">
        <v>5726</v>
      </c>
      <c r="N195" s="6">
        <v>2.4189814814814816E-3</v>
      </c>
      <c r="O195" s="1" t="s">
        <v>351</v>
      </c>
      <c r="P195">
        <v>5622217</v>
      </c>
      <c r="Q195" s="2">
        <v>44890.847916666666</v>
      </c>
      <c r="R195">
        <v>1574</v>
      </c>
      <c r="S195">
        <v>0.96296296299999995</v>
      </c>
      <c r="T195">
        <v>0.37681159400000003</v>
      </c>
      <c r="U195">
        <v>0.54166666699999999</v>
      </c>
      <c r="V195" s="1">
        <f>COUNTIF(experiment_log[Experiment ID],experiment_log[[#This Row],[Experiment ID]])</f>
        <v>1</v>
      </c>
      <c r="W195" s="1">
        <f>IFERROR(VLOOKUP(experiment_log[[#This Row],[Experiment ID]],reevaluated_log[],10,0),0)</f>
        <v>0.88888888888888884</v>
      </c>
      <c r="X195" s="1">
        <f>IFERROR(VLOOKUP(experiment_log[[#This Row],[Experiment ID]],reevaluated_log[],11,0),0)</f>
        <v>0.44444444444444442</v>
      </c>
      <c r="Y195" s="1">
        <f>IFERROR(VLOOKUP(experiment_log[[#This Row],[Experiment ID]],reevaluated_log[],12,0),0)</f>
        <v>0.59259259259259256</v>
      </c>
    </row>
    <row r="196" spans="1:25" hidden="1" x14ac:dyDescent="0.25">
      <c r="A196" s="1" t="s">
        <v>307</v>
      </c>
      <c r="B196" s="1" t="s">
        <v>22</v>
      </c>
      <c r="C196" s="1" t="s">
        <v>292</v>
      </c>
      <c r="D196">
        <v>1</v>
      </c>
      <c r="E196">
        <v>0.85</v>
      </c>
      <c r="F196">
        <v>10</v>
      </c>
      <c r="G196">
        <v>0.97959183699999997</v>
      </c>
      <c r="H196">
        <v>0.52459016400000003</v>
      </c>
      <c r="I196">
        <v>0.68327402100000001</v>
      </c>
      <c r="J196">
        <v>0.93333333299999999</v>
      </c>
      <c r="K196">
        <v>0.81159420299999996</v>
      </c>
      <c r="L196">
        <v>0.86821705400000004</v>
      </c>
      <c r="M196">
        <v>8370</v>
      </c>
      <c r="N196" s="6">
        <v>4.5138888888888885E-3</v>
      </c>
      <c r="O196" s="1" t="s">
        <v>294</v>
      </c>
      <c r="P196">
        <v>-12144415</v>
      </c>
      <c r="Q196" s="2">
        <v>44889.829861111109</v>
      </c>
      <c r="R196">
        <v>2675</v>
      </c>
      <c r="S196">
        <v>0.97368421100000002</v>
      </c>
      <c r="T196">
        <v>0.53623188399999999</v>
      </c>
      <c r="U196">
        <v>0.69158878499999998</v>
      </c>
      <c r="V196" s="1">
        <f>COUNTIF(experiment_log[Experiment ID],experiment_log[[#This Row],[Experiment ID]])</f>
        <v>1</v>
      </c>
      <c r="W196" s="1">
        <f>IFERROR(VLOOKUP(experiment_log[[#This Row],[Experiment ID]],reevaluated_log[],10,0),0)</f>
        <v>1</v>
      </c>
      <c r="X196" s="1">
        <f>IFERROR(VLOOKUP(experiment_log[[#This Row],[Experiment ID]],reevaluated_log[],11,0),0)</f>
        <v>0.60194174757281549</v>
      </c>
      <c r="Y196" s="1">
        <f>IFERROR(VLOOKUP(experiment_log[[#This Row],[Experiment ID]],reevaluated_log[],12,0),0)</f>
        <v>0.75151515151515147</v>
      </c>
    </row>
    <row r="197" spans="1:25" hidden="1" x14ac:dyDescent="0.25">
      <c r="A197" s="1" t="s">
        <v>282</v>
      </c>
      <c r="B197" s="1" t="s">
        <v>22</v>
      </c>
      <c r="C197" s="1" t="s">
        <v>23</v>
      </c>
      <c r="D197">
        <v>22</v>
      </c>
      <c r="E197">
        <v>0.9</v>
      </c>
      <c r="F197">
        <v>11</v>
      </c>
      <c r="G197">
        <v>0.99431818199999999</v>
      </c>
      <c r="H197">
        <v>0.60553633200000001</v>
      </c>
      <c r="I197">
        <v>0.75268817200000004</v>
      </c>
      <c r="J197">
        <v>0.97402597400000002</v>
      </c>
      <c r="K197">
        <v>0.74257425700000002</v>
      </c>
      <c r="L197">
        <v>0.84269662899999997</v>
      </c>
      <c r="M197">
        <v>554</v>
      </c>
      <c r="N197" s="6">
        <v>2.0833333333333335E-4</v>
      </c>
      <c r="O197" s="1" t="s">
        <v>24</v>
      </c>
      <c r="P197">
        <v>336055</v>
      </c>
      <c r="Q197" s="2">
        <v>44888.540277777778</v>
      </c>
      <c r="R197">
        <v>437</v>
      </c>
      <c r="S197">
        <v>0.98333333300000003</v>
      </c>
      <c r="T197">
        <v>0.58415841599999996</v>
      </c>
      <c r="U197">
        <v>0.73291925499999999</v>
      </c>
      <c r="V197" s="1">
        <f>COUNTIF(experiment_log[Experiment ID],experiment_log[[#This Row],[Experiment ID]])</f>
        <v>1</v>
      </c>
      <c r="W197" s="1">
        <f>IFERROR(VLOOKUP(experiment_log[[#This Row],[Experiment ID]],reevaluated_log[],10,0),0)</f>
        <v>0</v>
      </c>
      <c r="X197" s="1">
        <f>IFERROR(VLOOKUP(experiment_log[[#This Row],[Experiment ID]],reevaluated_log[],11,0),0)</f>
        <v>0</v>
      </c>
      <c r="Y197" s="1">
        <f>IFERROR(VLOOKUP(experiment_log[[#This Row],[Experiment ID]],reevaluated_log[],12,0),0)</f>
        <v>0</v>
      </c>
    </row>
    <row r="198" spans="1:25" hidden="1" x14ac:dyDescent="0.25">
      <c r="A198" s="1" t="s">
        <v>432</v>
      </c>
      <c r="B198" s="1" t="s">
        <v>23</v>
      </c>
      <c r="C198" s="1" t="s">
        <v>292</v>
      </c>
      <c r="D198">
        <v>14</v>
      </c>
      <c r="E198">
        <v>0.7</v>
      </c>
      <c r="F198">
        <v>10</v>
      </c>
      <c r="G198">
        <v>0.93877551000000004</v>
      </c>
      <c r="H198">
        <v>0.47179487199999998</v>
      </c>
      <c r="I198">
        <v>0.62798634799999997</v>
      </c>
      <c r="J198">
        <v>0.77108433700000001</v>
      </c>
      <c r="K198">
        <v>0.92753623200000002</v>
      </c>
      <c r="L198">
        <v>0.84210526299999999</v>
      </c>
      <c r="M198">
        <v>6196</v>
      </c>
      <c r="N198" s="6">
        <v>3.9583333333333337E-3</v>
      </c>
      <c r="O198" s="1" t="s">
        <v>351</v>
      </c>
      <c r="P198">
        <v>5622217</v>
      </c>
      <c r="Q198" s="2">
        <v>44890.916666666664</v>
      </c>
      <c r="R198">
        <v>1572</v>
      </c>
      <c r="S198">
        <v>0.96296296299999995</v>
      </c>
      <c r="T198">
        <v>0.37681159400000003</v>
      </c>
      <c r="U198">
        <v>0.54166666699999999</v>
      </c>
      <c r="V198" s="1">
        <f>COUNTIF(experiment_log[Experiment ID],experiment_log[[#This Row],[Experiment ID]])</f>
        <v>1</v>
      </c>
      <c r="W198" s="1">
        <f>IFERROR(VLOOKUP(experiment_log[[#This Row],[Experiment ID]],reevaluated_log[],10,0),0)</f>
        <v>0.88888888888888884</v>
      </c>
      <c r="X198" s="1">
        <f>IFERROR(VLOOKUP(experiment_log[[#This Row],[Experiment ID]],reevaluated_log[],11,0),0)</f>
        <v>0.44444444444444442</v>
      </c>
      <c r="Y198" s="1">
        <f>IFERROR(VLOOKUP(experiment_log[[#This Row],[Experiment ID]],reevaluated_log[],12,0),0)</f>
        <v>0.59259259259259256</v>
      </c>
    </row>
    <row r="199" spans="1:25" hidden="1" x14ac:dyDescent="0.25">
      <c r="A199" s="1" t="s">
        <v>438</v>
      </c>
      <c r="B199" s="1" t="s">
        <v>23</v>
      </c>
      <c r="C199" s="1" t="s">
        <v>292</v>
      </c>
      <c r="D199">
        <v>15</v>
      </c>
      <c r="E199">
        <v>0.8</v>
      </c>
      <c r="F199">
        <v>10</v>
      </c>
      <c r="G199">
        <v>1</v>
      </c>
      <c r="H199">
        <v>0.32820512800000001</v>
      </c>
      <c r="I199">
        <v>0.494208494</v>
      </c>
      <c r="J199">
        <v>0.97058823500000002</v>
      </c>
      <c r="K199">
        <v>0.47826087</v>
      </c>
      <c r="L199">
        <v>0.64077669900000001</v>
      </c>
      <c r="M199">
        <v>1923</v>
      </c>
      <c r="N199" s="6">
        <v>3.0902777777777777E-3</v>
      </c>
      <c r="O199" s="1" t="s">
        <v>351</v>
      </c>
      <c r="P199">
        <v>5622217</v>
      </c>
      <c r="Q199" s="2">
        <v>44890.92083333333</v>
      </c>
      <c r="R199">
        <v>1160</v>
      </c>
      <c r="S199">
        <v>1</v>
      </c>
      <c r="T199">
        <v>0.231884058</v>
      </c>
      <c r="U199">
        <v>0.37647058799999999</v>
      </c>
      <c r="V199" s="1">
        <f>COUNTIF(experiment_log[Experiment ID],experiment_log[[#This Row],[Experiment ID]])</f>
        <v>1</v>
      </c>
      <c r="W199" s="1">
        <f>IFERROR(VLOOKUP(experiment_log[[#This Row],[Experiment ID]],reevaluated_log[],10,0),0)</f>
        <v>1</v>
      </c>
      <c r="X199" s="1">
        <f>IFERROR(VLOOKUP(experiment_log[[#This Row],[Experiment ID]],reevaluated_log[],11,0),0)</f>
        <v>0.37777777777777777</v>
      </c>
      <c r="Y199" s="1">
        <f>IFERROR(VLOOKUP(experiment_log[[#This Row],[Experiment ID]],reevaluated_log[],12,0),0)</f>
        <v>0.54838709677419351</v>
      </c>
    </row>
    <row r="200" spans="1:25" hidden="1" x14ac:dyDescent="0.25">
      <c r="A200" s="1" t="s">
        <v>110</v>
      </c>
      <c r="B200" s="1" t="s">
        <v>22</v>
      </c>
      <c r="C200" s="1" t="s">
        <v>82</v>
      </c>
      <c r="D200">
        <v>23</v>
      </c>
      <c r="E200">
        <v>0.85</v>
      </c>
      <c r="F200">
        <v>13</v>
      </c>
      <c r="G200">
        <v>1</v>
      </c>
      <c r="H200">
        <v>9.4059405999999998E-2</v>
      </c>
      <c r="I200">
        <v>0.17194570100000001</v>
      </c>
      <c r="J200">
        <v>1</v>
      </c>
      <c r="K200">
        <v>6.5573770000000003E-2</v>
      </c>
      <c r="L200">
        <v>0.123076923</v>
      </c>
      <c r="M200">
        <v>896</v>
      </c>
      <c r="N200" s="6">
        <v>6.018518518518519E-4</v>
      </c>
      <c r="O200" s="1" t="s">
        <v>108</v>
      </c>
      <c r="P200">
        <v>8469</v>
      </c>
      <c r="Q200" s="2">
        <v>44887.701388888891</v>
      </c>
      <c r="R200">
        <v>600</v>
      </c>
      <c r="S200">
        <v>1</v>
      </c>
      <c r="T200">
        <v>4.9180328000000002E-2</v>
      </c>
      <c r="U200">
        <v>9.375E-2</v>
      </c>
      <c r="V200" s="1">
        <f>COUNTIF(experiment_log[Experiment ID],experiment_log[[#This Row],[Experiment ID]])</f>
        <v>1</v>
      </c>
      <c r="W200" s="1">
        <f>IFERROR(VLOOKUP(experiment_log[[#This Row],[Experiment ID]],reevaluated_log[],10,0),0)</f>
        <v>0</v>
      </c>
      <c r="X200" s="1">
        <f>IFERROR(VLOOKUP(experiment_log[[#This Row],[Experiment ID]],reevaluated_log[],11,0),0)</f>
        <v>0</v>
      </c>
      <c r="Y200" s="1">
        <f>IFERROR(VLOOKUP(experiment_log[[#This Row],[Experiment ID]],reevaluated_log[],12,0),0)</f>
        <v>0</v>
      </c>
    </row>
    <row r="201" spans="1:25" hidden="1" x14ac:dyDescent="0.25">
      <c r="A201" s="1" t="s">
        <v>484</v>
      </c>
      <c r="B201" s="1" t="s">
        <v>22</v>
      </c>
      <c r="C201" s="1" t="s">
        <v>292</v>
      </c>
      <c r="D201">
        <v>21</v>
      </c>
      <c r="E201">
        <v>0.85</v>
      </c>
      <c r="F201">
        <v>13</v>
      </c>
      <c r="G201">
        <v>0.95238095199999995</v>
      </c>
      <c r="H201">
        <v>0.10928961700000001</v>
      </c>
      <c r="I201">
        <v>0.196078431</v>
      </c>
      <c r="J201">
        <v>1</v>
      </c>
      <c r="K201">
        <v>0.21428571399999999</v>
      </c>
      <c r="L201">
        <v>0.35294117600000002</v>
      </c>
      <c r="M201">
        <v>839</v>
      </c>
      <c r="N201" s="6">
        <v>5.5555555555555556E-4</v>
      </c>
      <c r="O201" s="1" t="s">
        <v>482</v>
      </c>
      <c r="P201">
        <v>-602991</v>
      </c>
      <c r="Q201" s="2">
        <v>44893.531944444447</v>
      </c>
      <c r="R201">
        <v>540</v>
      </c>
      <c r="S201">
        <v>1</v>
      </c>
      <c r="T201">
        <v>0.18571428600000001</v>
      </c>
      <c r="U201">
        <v>0.313253012</v>
      </c>
      <c r="V201" s="1">
        <f>COUNTIF(experiment_log[Experiment ID],experiment_log[[#This Row],[Experiment ID]])</f>
        <v>1</v>
      </c>
      <c r="W201" s="1">
        <f>IFERROR(VLOOKUP(experiment_log[[#This Row],[Experiment ID]],reevaluated_log[],10,0),0)</f>
        <v>1</v>
      </c>
      <c r="X201" s="1">
        <f>IFERROR(VLOOKUP(experiment_log[[#This Row],[Experiment ID]],reevaluated_log[],11,0),0)</f>
        <v>0.13592233009708737</v>
      </c>
      <c r="Y201" s="1">
        <f>IFERROR(VLOOKUP(experiment_log[[#This Row],[Experiment ID]],reevaluated_log[],12,0),0)</f>
        <v>0.23931623931623933</v>
      </c>
    </row>
    <row r="202" spans="1:25" hidden="1" x14ac:dyDescent="0.25">
      <c r="A202" s="1" t="s">
        <v>264</v>
      </c>
      <c r="B202" s="1" t="s">
        <v>22</v>
      </c>
      <c r="C202" s="1" t="s">
        <v>23</v>
      </c>
      <c r="D202">
        <v>10</v>
      </c>
      <c r="E202">
        <v>0.9</v>
      </c>
      <c r="F202">
        <v>11</v>
      </c>
      <c r="G202">
        <v>1</v>
      </c>
      <c r="H202">
        <v>0.53633218000000005</v>
      </c>
      <c r="I202">
        <v>0.69819819800000005</v>
      </c>
      <c r="J202">
        <v>1</v>
      </c>
      <c r="K202">
        <v>0.67326732700000003</v>
      </c>
      <c r="L202">
        <v>0.80473372799999998</v>
      </c>
      <c r="M202">
        <v>520</v>
      </c>
      <c r="N202" s="6">
        <v>1.5046296296296297E-4</v>
      </c>
      <c r="O202" s="1" t="s">
        <v>24</v>
      </c>
      <c r="P202">
        <v>336055</v>
      </c>
      <c r="Q202" s="2">
        <v>44888.536111111112</v>
      </c>
      <c r="R202">
        <v>411</v>
      </c>
      <c r="S202">
        <v>1</v>
      </c>
      <c r="T202">
        <v>0.514851485</v>
      </c>
      <c r="U202">
        <v>0.67973856200000005</v>
      </c>
      <c r="V202" s="1">
        <f>COUNTIF(experiment_log[Experiment ID],experiment_log[[#This Row],[Experiment ID]])</f>
        <v>1</v>
      </c>
      <c r="W202" s="1">
        <f>IFERROR(VLOOKUP(experiment_log[[#This Row],[Experiment ID]],reevaluated_log[],10,0),0)</f>
        <v>0</v>
      </c>
      <c r="X202" s="1">
        <f>IFERROR(VLOOKUP(experiment_log[[#This Row],[Experiment ID]],reevaluated_log[],11,0),0)</f>
        <v>0</v>
      </c>
      <c r="Y202" s="1">
        <f>IFERROR(VLOOKUP(experiment_log[[#This Row],[Experiment ID]],reevaluated_log[],12,0),0)</f>
        <v>0</v>
      </c>
    </row>
    <row r="203" spans="1:25" hidden="1" x14ac:dyDescent="0.25">
      <c r="A203" s="1" t="s">
        <v>343</v>
      </c>
      <c r="B203" s="1" t="s">
        <v>22</v>
      </c>
      <c r="C203" s="1" t="s">
        <v>292</v>
      </c>
      <c r="D203">
        <v>23</v>
      </c>
      <c r="E203">
        <v>0.8</v>
      </c>
      <c r="F203">
        <v>10</v>
      </c>
      <c r="G203">
        <v>0.98214285700000004</v>
      </c>
      <c r="H203">
        <v>0.60109289600000004</v>
      </c>
      <c r="I203">
        <v>0.74576271199999999</v>
      </c>
      <c r="J203">
        <v>0.91428571400000003</v>
      </c>
      <c r="K203">
        <v>0.92753623200000002</v>
      </c>
      <c r="L203">
        <v>0.92086330900000002</v>
      </c>
      <c r="M203">
        <v>5834</v>
      </c>
      <c r="N203" s="6">
        <v>9.9074074074074082E-3</v>
      </c>
      <c r="O203" s="1" t="s">
        <v>294</v>
      </c>
      <c r="P203">
        <v>-12144415</v>
      </c>
      <c r="Q203" s="2">
        <v>44890.456944444442</v>
      </c>
      <c r="R203">
        <v>2634</v>
      </c>
      <c r="S203">
        <v>0.95833333300000001</v>
      </c>
      <c r="T203">
        <v>0.66666666699999999</v>
      </c>
      <c r="U203">
        <v>0.786324786</v>
      </c>
      <c r="V203" s="1">
        <f>COUNTIF(experiment_log[Experiment ID],experiment_log[[#This Row],[Experiment ID]])</f>
        <v>1</v>
      </c>
      <c r="W203" s="1">
        <f>IFERROR(VLOOKUP(experiment_log[[#This Row],[Experiment ID]],reevaluated_log[],10,0),0)</f>
        <v>1</v>
      </c>
      <c r="X203" s="1">
        <f>IFERROR(VLOOKUP(experiment_log[[#This Row],[Experiment ID]],reevaluated_log[],11,0),0)</f>
        <v>0.64077669902912626</v>
      </c>
      <c r="Y203" s="1">
        <f>IFERROR(VLOOKUP(experiment_log[[#This Row],[Experiment ID]],reevaluated_log[],12,0),0)</f>
        <v>0.78106508875739644</v>
      </c>
    </row>
    <row r="204" spans="1:25" hidden="1" x14ac:dyDescent="0.25">
      <c r="A204" s="1" t="s">
        <v>27</v>
      </c>
      <c r="B204" s="1" t="s">
        <v>22</v>
      </c>
      <c r="C204" s="1" t="s">
        <v>23</v>
      </c>
      <c r="D204">
        <v>9</v>
      </c>
      <c r="E204">
        <v>0.8</v>
      </c>
      <c r="F204">
        <v>11</v>
      </c>
      <c r="G204">
        <v>0.98333333300000003</v>
      </c>
      <c r="H204">
        <v>0.61245674699999997</v>
      </c>
      <c r="I204">
        <v>0.75479744100000001</v>
      </c>
      <c r="J204">
        <v>0.95</v>
      </c>
      <c r="K204">
        <v>0.75247524799999999</v>
      </c>
      <c r="L204">
        <v>0.83977900599999999</v>
      </c>
      <c r="M204">
        <v>655</v>
      </c>
      <c r="N204" s="6">
        <v>1.1574074074074075E-4</v>
      </c>
      <c r="O204" s="1" t="s">
        <v>24</v>
      </c>
      <c r="P204">
        <v>336055</v>
      </c>
      <c r="Q204" s="2">
        <v>44886.98333333333</v>
      </c>
      <c r="R204">
        <v>495</v>
      </c>
      <c r="S204">
        <v>0.982758621</v>
      </c>
      <c r="T204">
        <v>0.56435643599999996</v>
      </c>
      <c r="U204">
        <v>0.71698113200000002</v>
      </c>
      <c r="V204" s="1">
        <f>COUNTIF(experiment_log[Experiment ID],experiment_log[[#This Row],[Experiment ID]])</f>
        <v>1</v>
      </c>
      <c r="W204" s="1">
        <f>IFERROR(VLOOKUP(experiment_log[[#This Row],[Experiment ID]],reevaluated_log[],10,0),0)</f>
        <v>0</v>
      </c>
      <c r="X204" s="1">
        <f>IFERROR(VLOOKUP(experiment_log[[#This Row],[Experiment ID]],reevaluated_log[],11,0),0)</f>
        <v>0</v>
      </c>
      <c r="Y204" s="1">
        <f>IFERROR(VLOOKUP(experiment_log[[#This Row],[Experiment ID]],reevaluated_log[],12,0),0)</f>
        <v>0</v>
      </c>
    </row>
    <row r="205" spans="1:25" hidden="1" x14ac:dyDescent="0.25">
      <c r="A205" s="1" t="s">
        <v>498</v>
      </c>
      <c r="B205" s="1" t="s">
        <v>22</v>
      </c>
      <c r="C205" s="1" t="s">
        <v>292</v>
      </c>
      <c r="D205">
        <v>21</v>
      </c>
      <c r="E205">
        <v>0.8</v>
      </c>
      <c r="F205">
        <v>12</v>
      </c>
      <c r="G205">
        <v>0.95652173900000004</v>
      </c>
      <c r="H205">
        <v>0.60109289600000004</v>
      </c>
      <c r="I205">
        <v>0.73825503400000003</v>
      </c>
      <c r="J205">
        <v>0.91549295799999997</v>
      </c>
      <c r="K205">
        <v>0.928571429</v>
      </c>
      <c r="L205">
        <v>0.92198581599999996</v>
      </c>
      <c r="M205">
        <v>6750</v>
      </c>
      <c r="N205" s="6">
        <v>1.2962962962962963E-2</v>
      </c>
      <c r="O205" s="1" t="s">
        <v>497</v>
      </c>
      <c r="P205">
        <v>-16286807</v>
      </c>
      <c r="Q205" s="2">
        <v>44893.575694444444</v>
      </c>
      <c r="R205">
        <v>2634</v>
      </c>
      <c r="S205">
        <v>0.97872340400000002</v>
      </c>
      <c r="T205">
        <v>0.65714285699999997</v>
      </c>
      <c r="U205">
        <v>0.786324786</v>
      </c>
      <c r="V205" s="1">
        <f>COUNTIF(experiment_log[Experiment ID],experiment_log[[#This Row],[Experiment ID]])</f>
        <v>1</v>
      </c>
      <c r="W205" s="1">
        <f>IFERROR(VLOOKUP(experiment_log[[#This Row],[Experiment ID]],reevaluated_log[],10,0),0)</f>
        <v>1</v>
      </c>
      <c r="X205" s="1">
        <f>IFERROR(VLOOKUP(experiment_log[[#This Row],[Experiment ID]],reevaluated_log[],11,0),0)</f>
        <v>0.62135922330097082</v>
      </c>
      <c r="Y205" s="1">
        <f>IFERROR(VLOOKUP(experiment_log[[#This Row],[Experiment ID]],reevaluated_log[],12,0),0)</f>
        <v>0.76646706586826341</v>
      </c>
    </row>
    <row r="206" spans="1:25" hidden="1" x14ac:dyDescent="0.25">
      <c r="A206" s="1" t="s">
        <v>250</v>
      </c>
      <c r="B206" s="1" t="s">
        <v>22</v>
      </c>
      <c r="C206" s="1" t="s">
        <v>147</v>
      </c>
      <c r="D206">
        <v>25</v>
      </c>
      <c r="E206">
        <v>0.8</v>
      </c>
      <c r="F206">
        <v>11</v>
      </c>
      <c r="G206">
        <v>0.96938775499999996</v>
      </c>
      <c r="H206">
        <v>0.533707865</v>
      </c>
      <c r="I206">
        <v>0.68840579700000004</v>
      </c>
      <c r="J206">
        <v>0.89655172400000005</v>
      </c>
      <c r="K206">
        <v>0.8125</v>
      </c>
      <c r="L206">
        <v>0.85245901599999996</v>
      </c>
      <c r="M206">
        <v>680</v>
      </c>
      <c r="N206" s="6">
        <v>5.0925925925925921E-4</v>
      </c>
      <c r="O206" s="1" t="s">
        <v>148</v>
      </c>
      <c r="P206">
        <v>360154</v>
      </c>
      <c r="Q206" s="2">
        <v>44888.527083333334</v>
      </c>
      <c r="R206">
        <v>520</v>
      </c>
      <c r="S206">
        <v>0.93333333299999999</v>
      </c>
      <c r="T206">
        <v>0.65625</v>
      </c>
      <c r="U206">
        <v>0.770642202</v>
      </c>
      <c r="V206" s="1">
        <f>COUNTIF(experiment_log[Experiment ID],experiment_log[[#This Row],[Experiment ID]])</f>
        <v>1</v>
      </c>
      <c r="W206" s="1">
        <f>IFERROR(VLOOKUP(experiment_log[[#This Row],[Experiment ID]],reevaluated_log[],10,0),0)</f>
        <v>0</v>
      </c>
      <c r="X206" s="1">
        <f>IFERROR(VLOOKUP(experiment_log[[#This Row],[Experiment ID]],reevaluated_log[],11,0),0)</f>
        <v>0</v>
      </c>
      <c r="Y206" s="1">
        <f>IFERROR(VLOOKUP(experiment_log[[#This Row],[Experiment ID]],reevaluated_log[],12,0),0)</f>
        <v>0</v>
      </c>
    </row>
    <row r="207" spans="1:25" hidden="1" x14ac:dyDescent="0.25">
      <c r="A207" s="1" t="s">
        <v>314</v>
      </c>
      <c r="B207" s="1" t="s">
        <v>22</v>
      </c>
      <c r="C207" s="1" t="s">
        <v>292</v>
      </c>
      <c r="D207">
        <v>5</v>
      </c>
      <c r="E207">
        <v>0.8</v>
      </c>
      <c r="F207">
        <v>10</v>
      </c>
      <c r="G207">
        <v>0.92173912999999996</v>
      </c>
      <c r="H207">
        <v>0.57923497300000004</v>
      </c>
      <c r="I207">
        <v>0.71140939599999997</v>
      </c>
      <c r="J207">
        <v>0.71739130399999995</v>
      </c>
      <c r="K207">
        <v>0.95652173900000004</v>
      </c>
      <c r="L207">
        <v>0.81987577599999995</v>
      </c>
      <c r="M207">
        <v>18761</v>
      </c>
      <c r="N207" s="6">
        <v>6.9097222222222225E-3</v>
      </c>
      <c r="O207" s="1" t="s">
        <v>294</v>
      </c>
      <c r="P207">
        <v>-12144415</v>
      </c>
      <c r="Q207" s="2">
        <v>44889.847916666666</v>
      </c>
      <c r="R207">
        <v>3248</v>
      </c>
      <c r="S207">
        <v>0.95555555599999997</v>
      </c>
      <c r="T207">
        <v>0.62318840600000003</v>
      </c>
      <c r="U207">
        <v>0.75438596499999999</v>
      </c>
      <c r="V207" s="1">
        <f>COUNTIF(experiment_log[Experiment ID],experiment_log[[#This Row],[Experiment ID]])</f>
        <v>1</v>
      </c>
      <c r="W207" s="1">
        <f>IFERROR(VLOOKUP(experiment_log[[#This Row],[Experiment ID]],reevaluated_log[],10,0),0)</f>
        <v>1</v>
      </c>
      <c r="X207" s="1">
        <f>IFERROR(VLOOKUP(experiment_log[[#This Row],[Experiment ID]],reevaluated_log[],11,0),0)</f>
        <v>0.60194174757281549</v>
      </c>
      <c r="Y207" s="1">
        <f>IFERROR(VLOOKUP(experiment_log[[#This Row],[Experiment ID]],reevaluated_log[],12,0),0)</f>
        <v>0.75151515151515147</v>
      </c>
    </row>
    <row r="208" spans="1:25" hidden="1" x14ac:dyDescent="0.25">
      <c r="A208" s="1" t="s">
        <v>332</v>
      </c>
      <c r="B208" s="1" t="s">
        <v>22</v>
      </c>
      <c r="C208" s="1" t="s">
        <v>292</v>
      </c>
      <c r="D208">
        <v>19</v>
      </c>
      <c r="E208">
        <v>0.85</v>
      </c>
      <c r="F208">
        <v>10</v>
      </c>
      <c r="G208">
        <v>1</v>
      </c>
      <c r="H208">
        <v>0.47540983599999997</v>
      </c>
      <c r="I208">
        <v>0.64444444400000001</v>
      </c>
      <c r="J208">
        <v>0.96078431399999997</v>
      </c>
      <c r="K208">
        <v>0.71014492799999995</v>
      </c>
      <c r="L208">
        <v>0.81666666700000001</v>
      </c>
      <c r="M208">
        <v>4589</v>
      </c>
      <c r="N208" s="6">
        <v>7.5347222222222222E-3</v>
      </c>
      <c r="O208" s="1" t="s">
        <v>294</v>
      </c>
      <c r="P208">
        <v>-12144415</v>
      </c>
      <c r="Q208" s="2">
        <v>44889.917361111111</v>
      </c>
      <c r="R208">
        <v>2284</v>
      </c>
      <c r="S208">
        <v>0.97297297299999996</v>
      </c>
      <c r="T208">
        <v>0.52173913000000005</v>
      </c>
      <c r="U208">
        <v>0.67924528299999998</v>
      </c>
      <c r="V208" s="1">
        <f>COUNTIF(experiment_log[Experiment ID],experiment_log[[#This Row],[Experiment ID]])</f>
        <v>1</v>
      </c>
      <c r="W208" s="1">
        <f>IFERROR(VLOOKUP(experiment_log[[#This Row],[Experiment ID]],reevaluated_log[],10,0),0)</f>
        <v>1</v>
      </c>
      <c r="X208" s="1">
        <f>IFERROR(VLOOKUP(experiment_log[[#This Row],[Experiment ID]],reevaluated_log[],11,0),0)</f>
        <v>0.57281553398058249</v>
      </c>
      <c r="Y208" s="1">
        <f>IFERROR(VLOOKUP(experiment_log[[#This Row],[Experiment ID]],reevaluated_log[],12,0),0)</f>
        <v>0.72839506172839508</v>
      </c>
    </row>
    <row r="209" spans="1:25" hidden="1" x14ac:dyDescent="0.25">
      <c r="A209" s="1" t="s">
        <v>93</v>
      </c>
      <c r="B209" s="1" t="s">
        <v>22</v>
      </c>
      <c r="C209" s="1" t="s">
        <v>82</v>
      </c>
      <c r="D209">
        <v>17</v>
      </c>
      <c r="E209">
        <v>0.9</v>
      </c>
      <c r="F209">
        <v>10</v>
      </c>
      <c r="G209">
        <v>0.97468354400000001</v>
      </c>
      <c r="H209">
        <v>0.38118811899999999</v>
      </c>
      <c r="I209">
        <v>0.54804270499999996</v>
      </c>
      <c r="J209">
        <v>0.93478260899999999</v>
      </c>
      <c r="K209">
        <v>0.704918033</v>
      </c>
      <c r="L209">
        <v>0.80373831799999995</v>
      </c>
      <c r="M209">
        <v>6852</v>
      </c>
      <c r="N209" s="6">
        <v>1.1111111111111112E-2</v>
      </c>
      <c r="O209" s="1" t="s">
        <v>83</v>
      </c>
      <c r="P209">
        <v>284531</v>
      </c>
      <c r="Q209" s="2">
        <v>44887.606944444444</v>
      </c>
      <c r="R209">
        <v>2976</v>
      </c>
      <c r="S209">
        <v>1</v>
      </c>
      <c r="T209">
        <v>0.49180327899999998</v>
      </c>
      <c r="U209">
        <v>0.65934065900000005</v>
      </c>
      <c r="V209" s="1">
        <f>COUNTIF(experiment_log[Experiment ID],experiment_log[[#This Row],[Experiment ID]])</f>
        <v>1</v>
      </c>
      <c r="W209" s="1">
        <f>IFERROR(VLOOKUP(experiment_log[[#This Row],[Experiment ID]],reevaluated_log[],10,0),0)</f>
        <v>0</v>
      </c>
      <c r="X209" s="1">
        <f>IFERROR(VLOOKUP(experiment_log[[#This Row],[Experiment ID]],reevaluated_log[],11,0),0)</f>
        <v>0</v>
      </c>
      <c r="Y209" s="1">
        <f>IFERROR(VLOOKUP(experiment_log[[#This Row],[Experiment ID]],reevaluated_log[],12,0),0)</f>
        <v>0</v>
      </c>
    </row>
    <row r="210" spans="1:25" x14ac:dyDescent="0.25">
      <c r="A210" s="1" t="s">
        <v>362</v>
      </c>
      <c r="B210" s="1" t="s">
        <v>147</v>
      </c>
      <c r="C210" s="1" t="s">
        <v>292</v>
      </c>
      <c r="D210">
        <v>6</v>
      </c>
      <c r="E210">
        <v>0.875</v>
      </c>
      <c r="F210">
        <v>10</v>
      </c>
      <c r="G210">
        <v>0.984375</v>
      </c>
      <c r="H210">
        <v>0.29302325600000001</v>
      </c>
      <c r="I210">
        <v>0.45161290300000001</v>
      </c>
      <c r="J210">
        <v>0.94117647100000001</v>
      </c>
      <c r="K210">
        <v>0.45714285700000001</v>
      </c>
      <c r="L210">
        <v>0.61538461499999997</v>
      </c>
      <c r="M210">
        <v>1967</v>
      </c>
      <c r="N210" s="6">
        <v>2.8703703703703703E-3</v>
      </c>
      <c r="O210" s="1" t="s">
        <v>350</v>
      </c>
      <c r="P210">
        <v>6316297</v>
      </c>
      <c r="Q210" s="2">
        <v>44893.822916666664</v>
      </c>
      <c r="R210">
        <v>1194</v>
      </c>
      <c r="S210">
        <v>1</v>
      </c>
      <c r="T210">
        <v>0.27142857100000001</v>
      </c>
      <c r="U210">
        <v>0.42696629200000003</v>
      </c>
      <c r="V210" s="1">
        <f>COUNTIF(experiment_log[Experiment ID],experiment_log[[#This Row],[Experiment ID]])</f>
        <v>1</v>
      </c>
      <c r="W210" s="1">
        <f>IFERROR(VLOOKUP(experiment_log[[#This Row],[Experiment ID]],reevaluated_log[],10,0),0)</f>
        <v>1</v>
      </c>
      <c r="X210" s="1">
        <f>IFERROR(VLOOKUP(experiment_log[[#This Row],[Experiment ID]],reevaluated_log[],11,0),0)</f>
        <v>0.27142857142857141</v>
      </c>
      <c r="Y210" s="1">
        <f>IFERROR(VLOOKUP(experiment_log[[#This Row],[Experiment ID]],reevaluated_log[],12,0),0)</f>
        <v>0.42696629213483145</v>
      </c>
    </row>
    <row r="211" spans="1:25" hidden="1" x14ac:dyDescent="0.25">
      <c r="A211" s="1" t="s">
        <v>199</v>
      </c>
      <c r="B211" s="1" t="s">
        <v>22</v>
      </c>
      <c r="C211" s="1" t="s">
        <v>147</v>
      </c>
      <c r="D211">
        <v>23</v>
      </c>
      <c r="E211">
        <v>0.85</v>
      </c>
      <c r="F211">
        <v>11</v>
      </c>
      <c r="G211">
        <v>0.98888888900000005</v>
      </c>
      <c r="H211">
        <v>0.5</v>
      </c>
      <c r="I211">
        <v>0.66417910400000002</v>
      </c>
      <c r="J211">
        <v>0.92307692299999999</v>
      </c>
      <c r="K211">
        <v>0.75</v>
      </c>
      <c r="L211">
        <v>0.82758620699999996</v>
      </c>
      <c r="M211">
        <v>649</v>
      </c>
      <c r="N211" s="6">
        <v>1.6203703703703703E-4</v>
      </c>
      <c r="O211" s="1" t="s">
        <v>148</v>
      </c>
      <c r="P211">
        <v>360154</v>
      </c>
      <c r="Q211" s="2">
        <v>44887.881944444445</v>
      </c>
      <c r="R211">
        <v>500</v>
      </c>
      <c r="S211">
        <v>0.93023255800000004</v>
      </c>
      <c r="T211">
        <v>0.625</v>
      </c>
      <c r="U211">
        <v>0.74766355100000004</v>
      </c>
      <c r="V211" s="1">
        <f>COUNTIF(experiment_log[Experiment ID],experiment_log[[#This Row],[Experiment ID]])</f>
        <v>1</v>
      </c>
      <c r="W211" s="1">
        <f>IFERROR(VLOOKUP(experiment_log[[#This Row],[Experiment ID]],reevaluated_log[],10,0),0)</f>
        <v>0</v>
      </c>
      <c r="X211" s="1">
        <f>IFERROR(VLOOKUP(experiment_log[[#This Row],[Experiment ID]],reevaluated_log[],11,0),0)</f>
        <v>0</v>
      </c>
      <c r="Y211" s="1">
        <f>IFERROR(VLOOKUP(experiment_log[[#This Row],[Experiment ID]],reevaluated_log[],12,0),0)</f>
        <v>0</v>
      </c>
    </row>
    <row r="212" spans="1:25" hidden="1" x14ac:dyDescent="0.25">
      <c r="A212" s="1" t="s">
        <v>252</v>
      </c>
      <c r="B212" s="1" t="s">
        <v>22</v>
      </c>
      <c r="C212" s="1" t="s">
        <v>147</v>
      </c>
      <c r="D212">
        <v>25</v>
      </c>
      <c r="E212">
        <v>0.9</v>
      </c>
      <c r="F212">
        <v>11</v>
      </c>
      <c r="G212">
        <v>0.98850574700000005</v>
      </c>
      <c r="H212">
        <v>0.48314606700000001</v>
      </c>
      <c r="I212">
        <v>0.64905660399999998</v>
      </c>
      <c r="J212">
        <v>0.95744680900000001</v>
      </c>
      <c r="K212">
        <v>0.703125</v>
      </c>
      <c r="L212">
        <v>0.81081081099999996</v>
      </c>
      <c r="M212">
        <v>618</v>
      </c>
      <c r="N212" s="6">
        <v>5.7870370370370367E-4</v>
      </c>
      <c r="O212" s="1" t="s">
        <v>148</v>
      </c>
      <c r="P212">
        <v>360154</v>
      </c>
      <c r="Q212" s="2">
        <v>44888.52847222222</v>
      </c>
      <c r="R212">
        <v>479</v>
      </c>
      <c r="S212">
        <v>0.95</v>
      </c>
      <c r="T212">
        <v>0.59375</v>
      </c>
      <c r="U212">
        <v>0.73076923100000002</v>
      </c>
      <c r="V212" s="1">
        <f>COUNTIF(experiment_log[Experiment ID],experiment_log[[#This Row],[Experiment ID]])</f>
        <v>1</v>
      </c>
      <c r="W212" s="1">
        <f>IFERROR(VLOOKUP(experiment_log[[#This Row],[Experiment ID]],reevaluated_log[],10,0),0)</f>
        <v>0</v>
      </c>
      <c r="X212" s="1">
        <f>IFERROR(VLOOKUP(experiment_log[[#This Row],[Experiment ID]],reevaluated_log[],11,0),0)</f>
        <v>0</v>
      </c>
      <c r="Y212" s="1">
        <f>IFERROR(VLOOKUP(experiment_log[[#This Row],[Experiment ID]],reevaluated_log[],12,0),0)</f>
        <v>0</v>
      </c>
    </row>
    <row r="213" spans="1:25" hidden="1" x14ac:dyDescent="0.25">
      <c r="A213" s="1" t="s">
        <v>127</v>
      </c>
      <c r="B213" s="1" t="s">
        <v>22</v>
      </c>
      <c r="C213" s="1" t="s">
        <v>82</v>
      </c>
      <c r="D213">
        <v>23</v>
      </c>
      <c r="E213">
        <v>0.7</v>
      </c>
      <c r="F213">
        <v>16</v>
      </c>
      <c r="G213">
        <v>0.94</v>
      </c>
      <c r="H213">
        <v>0.23267326699999999</v>
      </c>
      <c r="I213">
        <v>0.373015873</v>
      </c>
      <c r="J213">
        <v>0.77777777800000003</v>
      </c>
      <c r="K213">
        <v>0.344262295</v>
      </c>
      <c r="L213">
        <v>0.47727272700000001</v>
      </c>
      <c r="M213">
        <v>6208</v>
      </c>
      <c r="N213" s="6">
        <v>2.0601851851851853E-3</v>
      </c>
      <c r="O213" s="1" t="s">
        <v>128</v>
      </c>
      <c r="P213">
        <v>44130</v>
      </c>
      <c r="Q213" s="2">
        <v>44887.709027777775</v>
      </c>
      <c r="R213">
        <v>2277</v>
      </c>
      <c r="S213">
        <v>0.94117647100000001</v>
      </c>
      <c r="T213">
        <v>0.26229508200000001</v>
      </c>
      <c r="U213">
        <v>0.41025641000000002</v>
      </c>
      <c r="V213" s="1">
        <f>COUNTIF(experiment_log[Experiment ID],experiment_log[[#This Row],[Experiment ID]])</f>
        <v>1</v>
      </c>
      <c r="W213" s="1">
        <f>IFERROR(VLOOKUP(experiment_log[[#This Row],[Experiment ID]],reevaluated_log[],10,0),0)</f>
        <v>0</v>
      </c>
      <c r="X213" s="1">
        <f>IFERROR(VLOOKUP(experiment_log[[#This Row],[Experiment ID]],reevaluated_log[],11,0),0)</f>
        <v>0</v>
      </c>
      <c r="Y213" s="1">
        <f>IFERROR(VLOOKUP(experiment_log[[#This Row],[Experiment ID]],reevaluated_log[],12,0),0)</f>
        <v>0</v>
      </c>
    </row>
    <row r="214" spans="1:25" hidden="1" x14ac:dyDescent="0.25">
      <c r="A214" s="1" t="s">
        <v>198</v>
      </c>
      <c r="B214" s="1" t="s">
        <v>22</v>
      </c>
      <c r="C214" s="1" t="s">
        <v>147</v>
      </c>
      <c r="D214">
        <v>23</v>
      </c>
      <c r="E214">
        <v>0.8</v>
      </c>
      <c r="F214">
        <v>11</v>
      </c>
      <c r="G214">
        <v>0.95495495500000005</v>
      </c>
      <c r="H214">
        <v>0.59550561800000001</v>
      </c>
      <c r="I214">
        <v>0.73356401400000004</v>
      </c>
      <c r="J214">
        <v>0.90163934400000001</v>
      </c>
      <c r="K214">
        <v>0.859375</v>
      </c>
      <c r="L214">
        <v>0.88</v>
      </c>
      <c r="M214">
        <v>732</v>
      </c>
      <c r="N214" s="6">
        <v>1.6203703703703703E-4</v>
      </c>
      <c r="O214" s="1" t="s">
        <v>148</v>
      </c>
      <c r="P214">
        <v>360154</v>
      </c>
      <c r="Q214" s="2">
        <v>44887.881944444445</v>
      </c>
      <c r="R214">
        <v>553</v>
      </c>
      <c r="S214">
        <v>0.93617021300000003</v>
      </c>
      <c r="T214">
        <v>0.6875</v>
      </c>
      <c r="U214">
        <v>0.79279279300000005</v>
      </c>
      <c r="V214" s="1">
        <f>COUNTIF(experiment_log[Experiment ID],experiment_log[[#This Row],[Experiment ID]])</f>
        <v>1</v>
      </c>
      <c r="W214" s="1">
        <f>IFERROR(VLOOKUP(experiment_log[[#This Row],[Experiment ID]],reevaluated_log[],10,0),0)</f>
        <v>0</v>
      </c>
      <c r="X214" s="1">
        <f>IFERROR(VLOOKUP(experiment_log[[#This Row],[Experiment ID]],reevaluated_log[],11,0),0)</f>
        <v>0</v>
      </c>
      <c r="Y214" s="1">
        <f>IFERROR(VLOOKUP(experiment_log[[#This Row],[Experiment ID]],reevaluated_log[],12,0),0)</f>
        <v>0</v>
      </c>
    </row>
    <row r="215" spans="1:25" hidden="1" x14ac:dyDescent="0.25">
      <c r="A215" s="1" t="s">
        <v>293</v>
      </c>
      <c r="B215" s="1" t="s">
        <v>22</v>
      </c>
      <c r="C215" s="1" t="s">
        <v>292</v>
      </c>
      <c r="D215">
        <v>1</v>
      </c>
      <c r="E215">
        <v>0.7</v>
      </c>
      <c r="F215">
        <v>10</v>
      </c>
      <c r="G215">
        <v>0.928571429</v>
      </c>
      <c r="H215">
        <v>0.568306011</v>
      </c>
      <c r="I215">
        <v>0.70508474600000004</v>
      </c>
      <c r="J215">
        <v>0.85526315799999997</v>
      </c>
      <c r="K215">
        <v>0.94202898599999996</v>
      </c>
      <c r="L215">
        <v>0.89655172400000005</v>
      </c>
      <c r="M215">
        <v>11135</v>
      </c>
      <c r="N215" s="6">
        <v>4.5138888888888885E-3</v>
      </c>
      <c r="O215" s="1" t="s">
        <v>294</v>
      </c>
      <c r="P215">
        <v>-12144415</v>
      </c>
      <c r="Q215" s="2">
        <v>44889.829861111109</v>
      </c>
      <c r="R215">
        <v>2905</v>
      </c>
      <c r="S215">
        <v>0.97727272700000001</v>
      </c>
      <c r="T215">
        <v>0.62318840600000003</v>
      </c>
      <c r="U215">
        <v>0.76106194699999996</v>
      </c>
      <c r="V215" s="1">
        <f>COUNTIF(experiment_log[Experiment ID],experiment_log[[#This Row],[Experiment ID]])</f>
        <v>1</v>
      </c>
      <c r="W215" s="1">
        <f>IFERROR(VLOOKUP(experiment_log[[#This Row],[Experiment ID]],reevaluated_log[],10,0),0)</f>
        <v>0.984375</v>
      </c>
      <c r="X215" s="1">
        <f>IFERROR(VLOOKUP(experiment_log[[#This Row],[Experiment ID]],reevaluated_log[],11,0),0)</f>
        <v>0.61165048543689315</v>
      </c>
      <c r="Y215" s="1">
        <f>IFERROR(VLOOKUP(experiment_log[[#This Row],[Experiment ID]],reevaluated_log[],12,0),0)</f>
        <v>0.75449101796407192</v>
      </c>
    </row>
    <row r="216" spans="1:25" hidden="1" x14ac:dyDescent="0.25">
      <c r="A216" s="1" t="s">
        <v>192</v>
      </c>
      <c r="B216" s="1" t="s">
        <v>22</v>
      </c>
      <c r="C216" s="1" t="s">
        <v>147</v>
      </c>
      <c r="D216">
        <v>21</v>
      </c>
      <c r="E216">
        <v>0.8</v>
      </c>
      <c r="F216">
        <v>11</v>
      </c>
      <c r="G216">
        <v>0.94214876000000003</v>
      </c>
      <c r="H216">
        <v>0.64044943799999998</v>
      </c>
      <c r="I216">
        <v>0.76254180599999999</v>
      </c>
      <c r="J216">
        <v>0.83333333300000001</v>
      </c>
      <c r="K216">
        <v>0.9375</v>
      </c>
      <c r="L216">
        <v>0.88235294099999995</v>
      </c>
      <c r="M216">
        <v>800</v>
      </c>
      <c r="N216" s="6">
        <v>1.6203703703703703E-4</v>
      </c>
      <c r="O216" s="1" t="s">
        <v>148</v>
      </c>
      <c r="P216">
        <v>360154</v>
      </c>
      <c r="Q216" s="2">
        <v>44887.881249999999</v>
      </c>
      <c r="R216">
        <v>580</v>
      </c>
      <c r="S216">
        <v>0.85185185200000002</v>
      </c>
      <c r="T216">
        <v>0.71875</v>
      </c>
      <c r="U216">
        <v>0.77966101700000001</v>
      </c>
      <c r="V216" s="1">
        <f>COUNTIF(experiment_log[Experiment ID],experiment_log[[#This Row],[Experiment ID]])</f>
        <v>1</v>
      </c>
      <c r="W216" s="1">
        <f>IFERROR(VLOOKUP(experiment_log[[#This Row],[Experiment ID]],reevaluated_log[],10,0),0)</f>
        <v>0</v>
      </c>
      <c r="X216" s="1">
        <f>IFERROR(VLOOKUP(experiment_log[[#This Row],[Experiment ID]],reevaluated_log[],11,0),0)</f>
        <v>0</v>
      </c>
      <c r="Y216" s="1">
        <f>IFERROR(VLOOKUP(experiment_log[[#This Row],[Experiment ID]],reevaluated_log[],12,0),0)</f>
        <v>0</v>
      </c>
    </row>
    <row r="217" spans="1:25" hidden="1" x14ac:dyDescent="0.25">
      <c r="A217" s="1" t="s">
        <v>405</v>
      </c>
      <c r="B217" s="1" t="s">
        <v>23</v>
      </c>
      <c r="C217" s="1" t="s">
        <v>292</v>
      </c>
      <c r="D217">
        <v>21</v>
      </c>
      <c r="E217">
        <v>0.7</v>
      </c>
      <c r="F217">
        <v>10</v>
      </c>
      <c r="G217">
        <v>0.93617021300000003</v>
      </c>
      <c r="H217">
        <v>0.45128205100000002</v>
      </c>
      <c r="I217">
        <v>0.60899654000000003</v>
      </c>
      <c r="J217">
        <v>0.77011494300000005</v>
      </c>
      <c r="K217">
        <v>0.97101449299999998</v>
      </c>
      <c r="L217">
        <v>0.85897435899999997</v>
      </c>
      <c r="M217">
        <v>9499</v>
      </c>
      <c r="N217" s="6">
        <v>3.1944444444444446E-3</v>
      </c>
      <c r="O217" s="1" t="s">
        <v>351</v>
      </c>
      <c r="P217">
        <v>5622217</v>
      </c>
      <c r="Q217" s="2">
        <v>44890.85833333333</v>
      </c>
      <c r="R217">
        <v>1666</v>
      </c>
      <c r="S217">
        <v>0.9375</v>
      </c>
      <c r="T217">
        <v>0.43478260899999999</v>
      </c>
      <c r="U217">
        <v>0.59405940599999996</v>
      </c>
      <c r="V217" s="1">
        <f>COUNTIF(experiment_log[Experiment ID],experiment_log[[#This Row],[Experiment ID]])</f>
        <v>1</v>
      </c>
      <c r="W217" s="1">
        <f>IFERROR(VLOOKUP(experiment_log[[#This Row],[Experiment ID]],reevaluated_log[],10,0),0)</f>
        <v>0.91111111111111109</v>
      </c>
      <c r="X217" s="1">
        <f>IFERROR(VLOOKUP(experiment_log[[#This Row],[Experiment ID]],reevaluated_log[],11,0),0)</f>
        <v>0.45555555555555555</v>
      </c>
      <c r="Y217" s="1">
        <f>IFERROR(VLOOKUP(experiment_log[[#This Row],[Experiment ID]],reevaluated_log[],12,0),0)</f>
        <v>0.6074074074074074</v>
      </c>
    </row>
    <row r="218" spans="1:25" x14ac:dyDescent="0.25">
      <c r="A218" s="1" t="s">
        <v>715</v>
      </c>
      <c r="B218" s="1" t="s">
        <v>147</v>
      </c>
      <c r="C218" s="1" t="s">
        <v>292</v>
      </c>
      <c r="D218">
        <v>30</v>
      </c>
      <c r="E218">
        <v>0.875</v>
      </c>
      <c r="F218">
        <v>10</v>
      </c>
      <c r="G218">
        <v>0.94117647058823528</v>
      </c>
      <c r="H218">
        <v>0.14883720930232558</v>
      </c>
      <c r="I218">
        <v>0.25702811244979917</v>
      </c>
      <c r="J218">
        <v>0.78260869565217395</v>
      </c>
      <c r="K218">
        <v>0.25714285714285712</v>
      </c>
      <c r="L218">
        <v>0.38709677419354838</v>
      </c>
      <c r="M218">
        <v>1806</v>
      </c>
      <c r="N218" s="6">
        <v>3.0509837962962964E-3</v>
      </c>
      <c r="O218" s="1" t="s">
        <v>350</v>
      </c>
      <c r="P218">
        <v>6316297</v>
      </c>
      <c r="Q218" s="2">
        <v>44896.635223287034</v>
      </c>
      <c r="R218">
        <v>1083</v>
      </c>
      <c r="S218">
        <v>1</v>
      </c>
      <c r="T218">
        <v>0.12857142857142856</v>
      </c>
      <c r="U218">
        <v>0.22784810126582278</v>
      </c>
      <c r="V218" s="1">
        <f>COUNTIF(experiment_log[Experiment ID],experiment_log[[#This Row],[Experiment ID]])</f>
        <v>1</v>
      </c>
      <c r="W218" s="1">
        <f>IFERROR(VLOOKUP(experiment_log[[#This Row],[Experiment ID]],reevaluated_log[],10,0),0)</f>
        <v>1</v>
      </c>
      <c r="X218" s="1">
        <f>IFERROR(VLOOKUP(experiment_log[[#This Row],[Experiment ID]],reevaluated_log[],11,0),0)</f>
        <v>0.12857142857142856</v>
      </c>
      <c r="Y218" s="1">
        <f>IFERROR(VLOOKUP(experiment_log[[#This Row],[Experiment ID]],reevaluated_log[],12,0),0)</f>
        <v>0.22784810126582278</v>
      </c>
    </row>
    <row r="219" spans="1:25" hidden="1" x14ac:dyDescent="0.25">
      <c r="A219" s="1" t="s">
        <v>45</v>
      </c>
      <c r="B219" s="1" t="s">
        <v>22</v>
      </c>
      <c r="C219" s="1" t="s">
        <v>23</v>
      </c>
      <c r="D219">
        <v>16</v>
      </c>
      <c r="E219">
        <v>0.85</v>
      </c>
      <c r="F219">
        <v>11</v>
      </c>
      <c r="G219">
        <v>0.98395721899999999</v>
      </c>
      <c r="H219">
        <v>0.63667820100000005</v>
      </c>
      <c r="I219">
        <v>0.77310924400000003</v>
      </c>
      <c r="J219">
        <v>0.95402298900000004</v>
      </c>
      <c r="K219">
        <v>0.82178217799999997</v>
      </c>
      <c r="L219">
        <v>0.88297872300000002</v>
      </c>
      <c r="M219">
        <v>673</v>
      </c>
      <c r="N219" s="6">
        <v>2.3148148148148149E-4</v>
      </c>
      <c r="O219" s="1" t="s">
        <v>24</v>
      </c>
      <c r="P219">
        <v>336055</v>
      </c>
      <c r="Q219" s="2">
        <v>44886.984722222223</v>
      </c>
      <c r="R219">
        <v>507</v>
      </c>
      <c r="S219">
        <v>0.98387096799999996</v>
      </c>
      <c r="T219">
        <v>0.60396039599999995</v>
      </c>
      <c r="U219">
        <v>0.748466258</v>
      </c>
      <c r="V219" s="1">
        <f>COUNTIF(experiment_log[Experiment ID],experiment_log[[#This Row],[Experiment ID]])</f>
        <v>1</v>
      </c>
      <c r="W219" s="1">
        <f>IFERROR(VLOOKUP(experiment_log[[#This Row],[Experiment ID]],reevaluated_log[],10,0),0)</f>
        <v>0</v>
      </c>
      <c r="X219" s="1">
        <f>IFERROR(VLOOKUP(experiment_log[[#This Row],[Experiment ID]],reevaluated_log[],11,0),0)</f>
        <v>0</v>
      </c>
      <c r="Y219" s="1">
        <f>IFERROR(VLOOKUP(experiment_log[[#This Row],[Experiment ID]],reevaluated_log[],12,0),0)</f>
        <v>0</v>
      </c>
    </row>
    <row r="220" spans="1:25" hidden="1" x14ac:dyDescent="0.25">
      <c r="A220" s="1" t="s">
        <v>205</v>
      </c>
      <c r="B220" s="1" t="s">
        <v>22</v>
      </c>
      <c r="C220" s="1" t="s">
        <v>147</v>
      </c>
      <c r="D220">
        <v>27</v>
      </c>
      <c r="E220">
        <v>0.7</v>
      </c>
      <c r="F220">
        <v>11</v>
      </c>
      <c r="G220">
        <v>0.859259259</v>
      </c>
      <c r="H220">
        <v>0.65168539299999995</v>
      </c>
      <c r="I220">
        <v>0.74121405799999995</v>
      </c>
      <c r="J220">
        <v>0.72619047599999997</v>
      </c>
      <c r="K220">
        <v>0.953125</v>
      </c>
      <c r="L220">
        <v>0.824324324</v>
      </c>
      <c r="M220">
        <v>1437</v>
      </c>
      <c r="N220" s="6">
        <v>1.6203703703703703E-4</v>
      </c>
      <c r="O220" s="1" t="s">
        <v>148</v>
      </c>
      <c r="P220">
        <v>360154</v>
      </c>
      <c r="Q220" s="2">
        <v>44887.882638888892</v>
      </c>
      <c r="R220">
        <v>711</v>
      </c>
      <c r="S220">
        <v>0.79310344799999999</v>
      </c>
      <c r="T220">
        <v>0.71875</v>
      </c>
      <c r="U220">
        <v>0.75409836100000005</v>
      </c>
      <c r="V220" s="1">
        <f>COUNTIF(experiment_log[Experiment ID],experiment_log[[#This Row],[Experiment ID]])</f>
        <v>1</v>
      </c>
      <c r="W220" s="1">
        <f>IFERROR(VLOOKUP(experiment_log[[#This Row],[Experiment ID]],reevaluated_log[],10,0),0)</f>
        <v>0</v>
      </c>
      <c r="X220" s="1">
        <f>IFERROR(VLOOKUP(experiment_log[[#This Row],[Experiment ID]],reevaluated_log[],11,0),0)</f>
        <v>0</v>
      </c>
      <c r="Y220" s="1">
        <f>IFERROR(VLOOKUP(experiment_log[[#This Row],[Experiment ID]],reevaluated_log[],12,0),0)</f>
        <v>0</v>
      </c>
    </row>
    <row r="221" spans="1:25" x14ac:dyDescent="0.25">
      <c r="A221" s="1" t="s">
        <v>465</v>
      </c>
      <c r="B221" s="1" t="s">
        <v>147</v>
      </c>
      <c r="C221" s="1" t="s">
        <v>292</v>
      </c>
      <c r="D221">
        <v>15</v>
      </c>
      <c r="E221">
        <v>0.875</v>
      </c>
      <c r="F221">
        <v>10</v>
      </c>
      <c r="G221">
        <v>0.95833333300000001</v>
      </c>
      <c r="H221">
        <v>0.106976744</v>
      </c>
      <c r="I221">
        <v>0.19246861900000001</v>
      </c>
      <c r="J221">
        <v>0.909090909</v>
      </c>
      <c r="K221">
        <v>0.14285714299999999</v>
      </c>
      <c r="L221">
        <v>0.24691357999999999</v>
      </c>
      <c r="M221">
        <v>1647</v>
      </c>
      <c r="N221" s="6">
        <v>3.2754629629629631E-3</v>
      </c>
      <c r="O221" s="1" t="s">
        <v>350</v>
      </c>
      <c r="P221">
        <v>6316297</v>
      </c>
      <c r="Q221" s="2">
        <v>44893.832638888889</v>
      </c>
      <c r="R221">
        <v>1032</v>
      </c>
      <c r="S221">
        <v>1</v>
      </c>
      <c r="T221">
        <v>0.114285714</v>
      </c>
      <c r="U221">
        <v>0.20512820500000001</v>
      </c>
      <c r="V221" s="1">
        <f>COUNTIF(experiment_log[Experiment ID],experiment_log[[#This Row],[Experiment ID]])</f>
        <v>1</v>
      </c>
      <c r="W221" s="1">
        <f>IFERROR(VLOOKUP(experiment_log[[#This Row],[Experiment ID]],reevaluated_log[],10,0),0)</f>
        <v>1</v>
      </c>
      <c r="X221" s="1">
        <f>IFERROR(VLOOKUP(experiment_log[[#This Row],[Experiment ID]],reevaluated_log[],11,0),0)</f>
        <v>0.11428571428571428</v>
      </c>
      <c r="Y221" s="1">
        <f>IFERROR(VLOOKUP(experiment_log[[#This Row],[Experiment ID]],reevaluated_log[],12,0),0)</f>
        <v>0.20512820512820512</v>
      </c>
    </row>
    <row r="222" spans="1:25" hidden="1" x14ac:dyDescent="0.25">
      <c r="A222" s="1" t="s">
        <v>389</v>
      </c>
      <c r="B222" s="1" t="s">
        <v>23</v>
      </c>
      <c r="C222" s="1" t="s">
        <v>292</v>
      </c>
      <c r="D222">
        <v>5</v>
      </c>
      <c r="E222">
        <v>0.7</v>
      </c>
      <c r="F222">
        <v>10</v>
      </c>
      <c r="G222">
        <v>0.93814432999999997</v>
      </c>
      <c r="H222">
        <v>0.46666666699999998</v>
      </c>
      <c r="I222">
        <v>0.62328767100000004</v>
      </c>
      <c r="J222">
        <v>0.66019417499999999</v>
      </c>
      <c r="K222">
        <v>0.98550724599999995</v>
      </c>
      <c r="L222">
        <v>0.79069767400000002</v>
      </c>
      <c r="M222">
        <v>52621</v>
      </c>
      <c r="N222" s="6">
        <v>2.3148148148148147E-3</v>
      </c>
      <c r="O222" s="1" t="s">
        <v>351</v>
      </c>
      <c r="P222">
        <v>5622217</v>
      </c>
      <c r="Q222" s="2">
        <v>44890.845138888886</v>
      </c>
      <c r="R222">
        <v>1839</v>
      </c>
      <c r="S222">
        <v>0.95454545499999999</v>
      </c>
      <c r="T222">
        <v>0.30434782599999999</v>
      </c>
      <c r="U222">
        <v>0.46153846199999998</v>
      </c>
      <c r="V222" s="1">
        <f>COUNTIF(experiment_log[Experiment ID],experiment_log[[#This Row],[Experiment ID]])</f>
        <v>1</v>
      </c>
      <c r="W222" s="1">
        <f>IFERROR(VLOOKUP(experiment_log[[#This Row],[Experiment ID]],reevaluated_log[],10,0),0)</f>
        <v>0.82857142857142863</v>
      </c>
      <c r="X222" s="1">
        <f>IFERROR(VLOOKUP(experiment_log[[#This Row],[Experiment ID]],reevaluated_log[],11,0),0)</f>
        <v>0.32222222222222224</v>
      </c>
      <c r="Y222" s="1">
        <f>IFERROR(VLOOKUP(experiment_log[[#This Row],[Experiment ID]],reevaluated_log[],12,0),0)</f>
        <v>0.46400000000000008</v>
      </c>
    </row>
    <row r="223" spans="1:25" hidden="1" x14ac:dyDescent="0.25">
      <c r="A223" s="1" t="s">
        <v>151</v>
      </c>
      <c r="B223" s="1" t="s">
        <v>22</v>
      </c>
      <c r="C223" s="1" t="s">
        <v>147</v>
      </c>
      <c r="D223">
        <v>1</v>
      </c>
      <c r="E223">
        <v>0.875</v>
      </c>
      <c r="F223">
        <v>11</v>
      </c>
      <c r="G223">
        <v>0.92105263199999998</v>
      </c>
      <c r="H223">
        <v>0.58988764000000005</v>
      </c>
      <c r="I223">
        <v>0.719178082</v>
      </c>
      <c r="J223">
        <v>0.82089552200000004</v>
      </c>
      <c r="K223">
        <v>0.859375</v>
      </c>
      <c r="L223">
        <v>0.83969465600000004</v>
      </c>
      <c r="M223">
        <v>776</v>
      </c>
      <c r="N223" s="6">
        <v>8.1018518518518516E-5</v>
      </c>
      <c r="O223" s="1" t="s">
        <v>148</v>
      </c>
      <c r="P223">
        <v>360154</v>
      </c>
      <c r="Q223" s="2">
        <v>44887.878472222219</v>
      </c>
      <c r="R223">
        <v>571</v>
      </c>
      <c r="S223">
        <v>0.88</v>
      </c>
      <c r="T223">
        <v>0.6875</v>
      </c>
      <c r="U223">
        <v>0.77192982499999996</v>
      </c>
      <c r="V223" s="1">
        <f>COUNTIF(experiment_log[Experiment ID],experiment_log[[#This Row],[Experiment ID]])</f>
        <v>1</v>
      </c>
      <c r="W223" s="1">
        <f>IFERROR(VLOOKUP(experiment_log[[#This Row],[Experiment ID]],reevaluated_log[],10,0),0)</f>
        <v>0</v>
      </c>
      <c r="X223" s="1">
        <f>IFERROR(VLOOKUP(experiment_log[[#This Row],[Experiment ID]],reevaluated_log[],11,0),0)</f>
        <v>0</v>
      </c>
      <c r="Y223" s="1">
        <f>IFERROR(VLOOKUP(experiment_log[[#This Row],[Experiment ID]],reevaluated_log[],12,0),0)</f>
        <v>0</v>
      </c>
    </row>
    <row r="224" spans="1:25" hidden="1" x14ac:dyDescent="0.25">
      <c r="A224" s="1" t="s">
        <v>489</v>
      </c>
      <c r="B224" s="1" t="s">
        <v>22</v>
      </c>
      <c r="C224" s="1" t="s">
        <v>292</v>
      </c>
      <c r="D224">
        <v>21</v>
      </c>
      <c r="E224">
        <v>0.8</v>
      </c>
      <c r="F224">
        <v>16</v>
      </c>
      <c r="G224">
        <v>0.96875</v>
      </c>
      <c r="H224">
        <v>0.33879781399999997</v>
      </c>
      <c r="I224">
        <v>0.50202429100000001</v>
      </c>
      <c r="J224">
        <v>0.97222222199999997</v>
      </c>
      <c r="K224">
        <v>0.5</v>
      </c>
      <c r="L224">
        <v>0.66037735799999997</v>
      </c>
      <c r="M224">
        <v>2764</v>
      </c>
      <c r="N224" s="6">
        <v>2.7430555555555554E-3</v>
      </c>
      <c r="O224" s="1" t="s">
        <v>488</v>
      </c>
      <c r="P224">
        <v>-3141902</v>
      </c>
      <c r="Q224" s="2">
        <v>44893.533333333333</v>
      </c>
      <c r="R224">
        <v>1467</v>
      </c>
      <c r="S224">
        <v>1</v>
      </c>
      <c r="T224">
        <v>0.4</v>
      </c>
      <c r="U224">
        <v>0.571428571</v>
      </c>
      <c r="V224" s="1">
        <f>COUNTIF(experiment_log[Experiment ID],experiment_log[[#This Row],[Experiment ID]])</f>
        <v>1</v>
      </c>
      <c r="W224" s="1">
        <f>IFERROR(VLOOKUP(experiment_log[[#This Row],[Experiment ID]],reevaluated_log[],10,0),0)</f>
        <v>1</v>
      </c>
      <c r="X224" s="1">
        <f>IFERROR(VLOOKUP(experiment_log[[#This Row],[Experiment ID]],reevaluated_log[],11,0),0)</f>
        <v>0.33980582524271846</v>
      </c>
      <c r="Y224" s="1">
        <f>IFERROR(VLOOKUP(experiment_log[[#This Row],[Experiment ID]],reevaluated_log[],12,0),0)</f>
        <v>0.50724637681159424</v>
      </c>
    </row>
    <row r="225" spans="1:25" x14ac:dyDescent="0.25">
      <c r="A225" s="1" t="s">
        <v>592</v>
      </c>
      <c r="B225" s="1" t="s">
        <v>147</v>
      </c>
      <c r="C225" s="1" t="s">
        <v>292</v>
      </c>
      <c r="D225">
        <v>8</v>
      </c>
      <c r="E225">
        <v>0.85</v>
      </c>
      <c r="F225">
        <v>10</v>
      </c>
      <c r="G225">
        <v>0.98581560300000004</v>
      </c>
      <c r="H225">
        <v>0.64651162799999995</v>
      </c>
      <c r="I225">
        <v>0.78089887599999996</v>
      </c>
      <c r="J225">
        <v>0.9</v>
      </c>
      <c r="K225">
        <v>0.77142857099999995</v>
      </c>
      <c r="L225">
        <v>0.830769231</v>
      </c>
      <c r="M225">
        <v>1734</v>
      </c>
      <c r="N225" s="6">
        <v>1.0439814814814815E-2</v>
      </c>
      <c r="O225" s="1" t="s">
        <v>350</v>
      </c>
      <c r="P225">
        <v>6316297</v>
      </c>
      <c r="Q225" s="2">
        <v>44893.750694444447</v>
      </c>
      <c r="R225">
        <v>875</v>
      </c>
      <c r="S225">
        <v>0.928571429</v>
      </c>
      <c r="T225">
        <v>0.55714285699999999</v>
      </c>
      <c r="U225">
        <v>0.696428571</v>
      </c>
      <c r="V225" s="1">
        <f>COUNTIF(experiment_log[Experiment ID],experiment_log[[#This Row],[Experiment ID]])</f>
        <v>1</v>
      </c>
      <c r="W225" s="1">
        <f>IFERROR(VLOOKUP(experiment_log[[#This Row],[Experiment ID]],reevaluated_log[],10,0),0)</f>
        <v>0.9285714285714286</v>
      </c>
      <c r="X225" s="1">
        <f>IFERROR(VLOOKUP(experiment_log[[#This Row],[Experiment ID]],reevaluated_log[],11,0),0)</f>
        <v>0.55714285714285716</v>
      </c>
      <c r="Y225" s="1">
        <f>IFERROR(VLOOKUP(experiment_log[[#This Row],[Experiment ID]],reevaluated_log[],12,0),0)</f>
        <v>0.6964285714285714</v>
      </c>
    </row>
    <row r="226" spans="1:25" hidden="1" x14ac:dyDescent="0.25">
      <c r="A226" s="1" t="s">
        <v>73</v>
      </c>
      <c r="B226" s="1" t="s">
        <v>22</v>
      </c>
      <c r="C226" s="1" t="s">
        <v>23</v>
      </c>
      <c r="D226">
        <v>24</v>
      </c>
      <c r="E226">
        <v>0.85</v>
      </c>
      <c r="F226">
        <v>11</v>
      </c>
      <c r="G226">
        <v>0.98029556699999998</v>
      </c>
      <c r="H226">
        <v>0.68858131499999997</v>
      </c>
      <c r="I226">
        <v>0.808943089</v>
      </c>
      <c r="J226">
        <v>0.97826086999999995</v>
      </c>
      <c r="K226">
        <v>0.89108910900000005</v>
      </c>
      <c r="L226">
        <v>0.93264248699999996</v>
      </c>
      <c r="M226">
        <v>651</v>
      </c>
      <c r="N226" s="6">
        <v>1.8518518518518518E-4</v>
      </c>
      <c r="O226" s="1" t="s">
        <v>24</v>
      </c>
      <c r="P226">
        <v>336055</v>
      </c>
      <c r="Q226" s="2">
        <v>44886.98541666667</v>
      </c>
      <c r="R226">
        <v>483</v>
      </c>
      <c r="S226">
        <v>0.984848485</v>
      </c>
      <c r="T226">
        <v>0.64356435599999995</v>
      </c>
      <c r="U226">
        <v>0.77844311399999999</v>
      </c>
      <c r="V226" s="1">
        <f>COUNTIF(experiment_log[Experiment ID],experiment_log[[#This Row],[Experiment ID]])</f>
        <v>1</v>
      </c>
      <c r="W226" s="1">
        <f>IFERROR(VLOOKUP(experiment_log[[#This Row],[Experiment ID]],reevaluated_log[],10,0),0)</f>
        <v>0</v>
      </c>
      <c r="X226" s="1">
        <f>IFERROR(VLOOKUP(experiment_log[[#This Row],[Experiment ID]],reevaluated_log[],11,0),0)</f>
        <v>0</v>
      </c>
      <c r="Y226" s="1">
        <f>IFERROR(VLOOKUP(experiment_log[[#This Row],[Experiment ID]],reevaluated_log[],12,0),0)</f>
        <v>0</v>
      </c>
    </row>
    <row r="227" spans="1:25" hidden="1" x14ac:dyDescent="0.25">
      <c r="A227" s="1" t="s">
        <v>162</v>
      </c>
      <c r="B227" s="1" t="s">
        <v>22</v>
      </c>
      <c r="C227" s="1" t="s">
        <v>147</v>
      </c>
      <c r="D227">
        <v>12</v>
      </c>
      <c r="E227">
        <v>0.85</v>
      </c>
      <c r="F227">
        <v>11</v>
      </c>
      <c r="G227">
        <v>0.95192307700000001</v>
      </c>
      <c r="H227">
        <v>0.55617977500000004</v>
      </c>
      <c r="I227">
        <v>0.70212766000000004</v>
      </c>
      <c r="J227">
        <v>0.88524590199999997</v>
      </c>
      <c r="K227">
        <v>0.84375</v>
      </c>
      <c r="L227">
        <v>0.86399999999999999</v>
      </c>
      <c r="M227">
        <v>712</v>
      </c>
      <c r="N227" s="6">
        <v>1.5046296296296297E-4</v>
      </c>
      <c r="O227" s="1" t="s">
        <v>148</v>
      </c>
      <c r="P227">
        <v>360154</v>
      </c>
      <c r="Q227" s="2">
        <v>44887.879861111112</v>
      </c>
      <c r="R227">
        <v>539</v>
      </c>
      <c r="S227">
        <v>0.918367347</v>
      </c>
      <c r="T227">
        <v>0.703125</v>
      </c>
      <c r="U227">
        <v>0.79646017700000005</v>
      </c>
      <c r="V227" s="1">
        <f>COUNTIF(experiment_log[Experiment ID],experiment_log[[#This Row],[Experiment ID]])</f>
        <v>1</v>
      </c>
      <c r="W227" s="1">
        <f>IFERROR(VLOOKUP(experiment_log[[#This Row],[Experiment ID]],reevaluated_log[],10,0),0)</f>
        <v>0</v>
      </c>
      <c r="X227" s="1">
        <f>IFERROR(VLOOKUP(experiment_log[[#This Row],[Experiment ID]],reevaluated_log[],11,0),0)</f>
        <v>0</v>
      </c>
      <c r="Y227" s="1">
        <f>IFERROR(VLOOKUP(experiment_log[[#This Row],[Experiment ID]],reevaluated_log[],12,0),0)</f>
        <v>0</v>
      </c>
    </row>
    <row r="228" spans="1:25" hidden="1" x14ac:dyDescent="0.25">
      <c r="A228" s="1" t="s">
        <v>200</v>
      </c>
      <c r="B228" s="1" t="s">
        <v>22</v>
      </c>
      <c r="C228" s="1" t="s">
        <v>147</v>
      </c>
      <c r="D228">
        <v>23</v>
      </c>
      <c r="E228">
        <v>0.875</v>
      </c>
      <c r="F228">
        <v>11</v>
      </c>
      <c r="G228">
        <v>1</v>
      </c>
      <c r="H228">
        <v>0.47191011199999999</v>
      </c>
      <c r="I228">
        <v>0.64122137400000001</v>
      </c>
      <c r="J228">
        <v>0.97727272700000001</v>
      </c>
      <c r="K228">
        <v>0.671875</v>
      </c>
      <c r="L228">
        <v>0.79629629599999996</v>
      </c>
      <c r="M228">
        <v>597</v>
      </c>
      <c r="N228" s="6">
        <v>1.6203703703703703E-4</v>
      </c>
      <c r="O228" s="1" t="s">
        <v>148</v>
      </c>
      <c r="P228">
        <v>360154</v>
      </c>
      <c r="Q228" s="2">
        <v>44887.881944444445</v>
      </c>
      <c r="R228">
        <v>466</v>
      </c>
      <c r="S228">
        <v>0.97297297299999996</v>
      </c>
      <c r="T228">
        <v>0.5625</v>
      </c>
      <c r="U228">
        <v>0.71287128700000002</v>
      </c>
      <c r="V228" s="1">
        <f>COUNTIF(experiment_log[Experiment ID],experiment_log[[#This Row],[Experiment ID]])</f>
        <v>1</v>
      </c>
      <c r="W228" s="1">
        <f>IFERROR(VLOOKUP(experiment_log[[#This Row],[Experiment ID]],reevaluated_log[],10,0),0)</f>
        <v>0</v>
      </c>
      <c r="X228" s="1">
        <f>IFERROR(VLOOKUP(experiment_log[[#This Row],[Experiment ID]],reevaluated_log[],11,0),0)</f>
        <v>0</v>
      </c>
      <c r="Y228" s="1">
        <f>IFERROR(VLOOKUP(experiment_log[[#This Row],[Experiment ID]],reevaluated_log[],12,0),0)</f>
        <v>0</v>
      </c>
    </row>
    <row r="229" spans="1:25" x14ac:dyDescent="0.25">
      <c r="A229" s="1" t="s">
        <v>381</v>
      </c>
      <c r="B229" s="1" t="s">
        <v>147</v>
      </c>
      <c r="C229" s="1" t="s">
        <v>292</v>
      </c>
      <c r="D229">
        <v>24</v>
      </c>
      <c r="E229">
        <v>0.85</v>
      </c>
      <c r="F229">
        <v>10</v>
      </c>
      <c r="G229">
        <v>0.96825396799999996</v>
      </c>
      <c r="H229">
        <v>0.56744185999999996</v>
      </c>
      <c r="I229">
        <v>0.71554252200000001</v>
      </c>
      <c r="J229">
        <v>0.9375</v>
      </c>
      <c r="K229">
        <v>0.85714285700000004</v>
      </c>
      <c r="L229">
        <v>0.89552238799999995</v>
      </c>
      <c r="M229">
        <v>3254</v>
      </c>
      <c r="N229" s="6">
        <v>4.5138888888888885E-3</v>
      </c>
      <c r="O229" s="1" t="s">
        <v>350</v>
      </c>
      <c r="P229">
        <v>6316297</v>
      </c>
      <c r="Q229" s="2">
        <v>44894.520138888889</v>
      </c>
      <c r="R229">
        <v>1475</v>
      </c>
      <c r="S229">
        <v>0.95</v>
      </c>
      <c r="T229">
        <v>0.54285714299999999</v>
      </c>
      <c r="U229">
        <v>0.69090909099999998</v>
      </c>
      <c r="V229" s="1">
        <f>COUNTIF(experiment_log[Experiment ID],experiment_log[[#This Row],[Experiment ID]])</f>
        <v>1</v>
      </c>
      <c r="W229" s="1">
        <f>IFERROR(VLOOKUP(experiment_log[[#This Row],[Experiment ID]],reevaluated_log[],10,0),0)</f>
        <v>0.95</v>
      </c>
      <c r="X229" s="1">
        <f>IFERROR(VLOOKUP(experiment_log[[#This Row],[Experiment ID]],reevaluated_log[],11,0),0)</f>
        <v>0.54285714285714282</v>
      </c>
      <c r="Y229" s="1">
        <f>IFERROR(VLOOKUP(experiment_log[[#This Row],[Experiment ID]],reevaluated_log[],12,0),0)</f>
        <v>0.69090909090909081</v>
      </c>
    </row>
    <row r="230" spans="1:25" hidden="1" x14ac:dyDescent="0.25">
      <c r="A230" s="1" t="s">
        <v>396</v>
      </c>
      <c r="B230" s="1" t="s">
        <v>23</v>
      </c>
      <c r="C230" s="1" t="s">
        <v>292</v>
      </c>
      <c r="D230">
        <v>6</v>
      </c>
      <c r="E230">
        <v>0.85</v>
      </c>
      <c r="F230">
        <v>10</v>
      </c>
      <c r="G230">
        <v>1</v>
      </c>
      <c r="H230">
        <v>0.32820512800000001</v>
      </c>
      <c r="I230">
        <v>0.494208494</v>
      </c>
      <c r="J230">
        <v>1</v>
      </c>
      <c r="K230">
        <v>0.49275362299999997</v>
      </c>
      <c r="L230">
        <v>0.66019417499999999</v>
      </c>
      <c r="M230">
        <v>1908</v>
      </c>
      <c r="N230" s="6">
        <v>2.4189814814814816E-3</v>
      </c>
      <c r="O230" s="1" t="s">
        <v>351</v>
      </c>
      <c r="P230">
        <v>5622217</v>
      </c>
      <c r="Q230" s="2">
        <v>44890.847916666666</v>
      </c>
      <c r="R230">
        <v>1159</v>
      </c>
      <c r="S230">
        <v>1</v>
      </c>
      <c r="T230">
        <v>0.246376812</v>
      </c>
      <c r="U230">
        <v>0.39534883700000001</v>
      </c>
      <c r="V230" s="1">
        <f>COUNTIF(experiment_log[Experiment ID],experiment_log[[#This Row],[Experiment ID]])</f>
        <v>1</v>
      </c>
      <c r="W230" s="1">
        <f>IFERROR(VLOOKUP(experiment_log[[#This Row],[Experiment ID]],reevaluated_log[],10,0),0)</f>
        <v>1</v>
      </c>
      <c r="X230" s="1">
        <f>IFERROR(VLOOKUP(experiment_log[[#This Row],[Experiment ID]],reevaluated_log[],11,0),0)</f>
        <v>0.3888888888888889</v>
      </c>
      <c r="Y230" s="1">
        <f>IFERROR(VLOOKUP(experiment_log[[#This Row],[Experiment ID]],reevaluated_log[],12,0),0)</f>
        <v>0.56000000000000005</v>
      </c>
    </row>
    <row r="231" spans="1:25" hidden="1" x14ac:dyDescent="0.25">
      <c r="A231" s="1" t="s">
        <v>473</v>
      </c>
      <c r="B231" s="1" t="s">
        <v>23</v>
      </c>
      <c r="C231" s="1" t="s">
        <v>292</v>
      </c>
      <c r="D231">
        <v>10</v>
      </c>
      <c r="E231">
        <v>0.8</v>
      </c>
      <c r="F231">
        <v>10</v>
      </c>
      <c r="G231">
        <v>0.95454545499999999</v>
      </c>
      <c r="H231">
        <v>0.43076923099999997</v>
      </c>
      <c r="I231">
        <v>0.59363957599999995</v>
      </c>
      <c r="J231">
        <v>0.92</v>
      </c>
      <c r="K231">
        <v>0.66666666699999999</v>
      </c>
      <c r="L231">
        <v>0.77310924400000003</v>
      </c>
      <c r="M231">
        <v>3019</v>
      </c>
      <c r="N231" s="6">
        <v>2.8703703703703703E-3</v>
      </c>
      <c r="O231" s="1" t="s">
        <v>351</v>
      </c>
      <c r="P231">
        <v>5622217</v>
      </c>
      <c r="Q231" s="2">
        <v>44891.6875</v>
      </c>
      <c r="R231">
        <v>1385</v>
      </c>
      <c r="S231">
        <v>1</v>
      </c>
      <c r="T231">
        <v>0.27536231900000002</v>
      </c>
      <c r="U231">
        <v>0.43181818199999999</v>
      </c>
      <c r="V231" s="1">
        <f>COUNTIF(experiment_log[Experiment ID],experiment_log[[#This Row],[Experiment ID]])</f>
        <v>1</v>
      </c>
      <c r="W231" s="1">
        <f>IFERROR(VLOOKUP(experiment_log[[#This Row],[Experiment ID]],reevaluated_log[],10,0),0)</f>
        <v>0.90697674418604646</v>
      </c>
      <c r="X231" s="1">
        <f>IFERROR(VLOOKUP(experiment_log[[#This Row],[Experiment ID]],reevaluated_log[],11,0),0)</f>
        <v>0.43333333333333335</v>
      </c>
      <c r="Y231" s="1">
        <f>IFERROR(VLOOKUP(experiment_log[[#This Row],[Experiment ID]],reevaluated_log[],12,0),0)</f>
        <v>0.5864661654135338</v>
      </c>
    </row>
    <row r="232" spans="1:25" hidden="1" x14ac:dyDescent="0.25">
      <c r="A232" s="1" t="s">
        <v>77</v>
      </c>
      <c r="B232" s="1" t="s">
        <v>22</v>
      </c>
      <c r="C232" s="1" t="s">
        <v>23</v>
      </c>
      <c r="D232">
        <v>27</v>
      </c>
      <c r="E232">
        <v>0.8</v>
      </c>
      <c r="F232">
        <v>11</v>
      </c>
      <c r="G232">
        <v>0.97101449299999998</v>
      </c>
      <c r="H232">
        <v>0.69550173000000004</v>
      </c>
      <c r="I232">
        <v>0.81048387099999997</v>
      </c>
      <c r="J232">
        <v>0.93877551000000004</v>
      </c>
      <c r="K232">
        <v>0.91089108900000004</v>
      </c>
      <c r="L232">
        <v>0.92462311600000002</v>
      </c>
      <c r="M232">
        <v>812</v>
      </c>
      <c r="N232" s="6">
        <v>3.7037037037037035E-4</v>
      </c>
      <c r="O232" s="1" t="s">
        <v>24</v>
      </c>
      <c r="P232">
        <v>336055</v>
      </c>
      <c r="Q232" s="2">
        <v>44887.52847222222</v>
      </c>
      <c r="R232">
        <v>565</v>
      </c>
      <c r="S232">
        <v>0.984848485</v>
      </c>
      <c r="T232">
        <v>0.64356435599999995</v>
      </c>
      <c r="U232">
        <v>0.77844311399999999</v>
      </c>
      <c r="V232" s="1">
        <f>COUNTIF(experiment_log[Experiment ID],experiment_log[[#This Row],[Experiment ID]])</f>
        <v>1</v>
      </c>
      <c r="W232" s="1">
        <f>IFERROR(VLOOKUP(experiment_log[[#This Row],[Experiment ID]],reevaluated_log[],10,0),0)</f>
        <v>0</v>
      </c>
      <c r="X232" s="1">
        <f>IFERROR(VLOOKUP(experiment_log[[#This Row],[Experiment ID]],reevaluated_log[],11,0),0)</f>
        <v>0</v>
      </c>
      <c r="Y232" s="1">
        <f>IFERROR(VLOOKUP(experiment_log[[#This Row],[Experiment ID]],reevaluated_log[],12,0),0)</f>
        <v>0</v>
      </c>
    </row>
    <row r="233" spans="1:25" hidden="1" x14ac:dyDescent="0.25">
      <c r="A233" s="1" t="s">
        <v>283</v>
      </c>
      <c r="B233" s="1" t="s">
        <v>22</v>
      </c>
      <c r="C233" s="1" t="s">
        <v>23</v>
      </c>
      <c r="D233">
        <v>24</v>
      </c>
      <c r="E233">
        <v>0.8</v>
      </c>
      <c r="F233">
        <v>11</v>
      </c>
      <c r="G233">
        <v>0.98067632900000001</v>
      </c>
      <c r="H233">
        <v>0.702422145</v>
      </c>
      <c r="I233">
        <v>0.81854838699999999</v>
      </c>
      <c r="J233">
        <v>0.96774193500000005</v>
      </c>
      <c r="K233">
        <v>0.89108910900000005</v>
      </c>
      <c r="L233">
        <v>0.92783505200000005</v>
      </c>
      <c r="M233">
        <v>744</v>
      </c>
      <c r="N233" s="6">
        <v>2.0833333333333335E-4</v>
      </c>
      <c r="O233" s="1" t="s">
        <v>24</v>
      </c>
      <c r="P233">
        <v>336055</v>
      </c>
      <c r="Q233" s="2">
        <v>44888.540277777778</v>
      </c>
      <c r="R233">
        <v>540</v>
      </c>
      <c r="S233">
        <v>0.98387096799999996</v>
      </c>
      <c r="T233">
        <v>0.60396039599999995</v>
      </c>
      <c r="U233">
        <v>0.748466258</v>
      </c>
      <c r="V233" s="1">
        <f>COUNTIF(experiment_log[Experiment ID],experiment_log[[#This Row],[Experiment ID]])</f>
        <v>1</v>
      </c>
      <c r="W233" s="1">
        <f>IFERROR(VLOOKUP(experiment_log[[#This Row],[Experiment ID]],reevaluated_log[],10,0),0)</f>
        <v>0</v>
      </c>
      <c r="X233" s="1">
        <f>IFERROR(VLOOKUP(experiment_log[[#This Row],[Experiment ID]],reevaluated_log[],11,0),0)</f>
        <v>0</v>
      </c>
      <c r="Y233" s="1">
        <f>IFERROR(VLOOKUP(experiment_log[[#This Row],[Experiment ID]],reevaluated_log[],12,0),0)</f>
        <v>0</v>
      </c>
    </row>
    <row r="234" spans="1:25" hidden="1" x14ac:dyDescent="0.25">
      <c r="A234" s="1" t="s">
        <v>481</v>
      </c>
      <c r="B234" s="1" t="s">
        <v>22</v>
      </c>
      <c r="C234" s="1" t="s">
        <v>292</v>
      </c>
      <c r="D234">
        <v>21</v>
      </c>
      <c r="E234">
        <v>0.7</v>
      </c>
      <c r="F234">
        <v>13</v>
      </c>
      <c r="G234">
        <v>0.95454545499999999</v>
      </c>
      <c r="H234">
        <v>0.114754098</v>
      </c>
      <c r="I234">
        <v>0.20487804900000001</v>
      </c>
      <c r="J234">
        <v>0.88235294099999995</v>
      </c>
      <c r="K234">
        <v>0.21428571399999999</v>
      </c>
      <c r="L234">
        <v>0.34482758600000002</v>
      </c>
      <c r="M234">
        <v>1378</v>
      </c>
      <c r="N234" s="6">
        <v>5.5555555555555556E-4</v>
      </c>
      <c r="O234" s="1" t="s">
        <v>482</v>
      </c>
      <c r="P234">
        <v>-602991</v>
      </c>
      <c r="Q234" s="2">
        <v>44893.531944444447</v>
      </c>
      <c r="R234">
        <v>779</v>
      </c>
      <c r="S234">
        <v>0.86666666699999995</v>
      </c>
      <c r="T234">
        <v>0.18571428600000001</v>
      </c>
      <c r="U234">
        <v>0.305882353</v>
      </c>
      <c r="V234" s="1">
        <f>COUNTIF(experiment_log[Experiment ID],experiment_log[[#This Row],[Experiment ID]])</f>
        <v>1</v>
      </c>
      <c r="W234" s="1">
        <f>IFERROR(VLOOKUP(experiment_log[[#This Row],[Experiment ID]],reevaluated_log[],10,0),0)</f>
        <v>0.93333333333333335</v>
      </c>
      <c r="X234" s="1">
        <f>IFERROR(VLOOKUP(experiment_log[[#This Row],[Experiment ID]],reevaluated_log[],11,0),0)</f>
        <v>0.13592233009708737</v>
      </c>
      <c r="Y234" s="1">
        <f>IFERROR(VLOOKUP(experiment_log[[#This Row],[Experiment ID]],reevaluated_log[],12,0),0)</f>
        <v>0.23728813559322035</v>
      </c>
    </row>
    <row r="235" spans="1:25" hidden="1" x14ac:dyDescent="0.25">
      <c r="A235" s="1" t="s">
        <v>28</v>
      </c>
      <c r="B235" s="1" t="s">
        <v>22</v>
      </c>
      <c r="C235" s="1" t="s">
        <v>23</v>
      </c>
      <c r="D235">
        <v>9</v>
      </c>
      <c r="E235">
        <v>0.85</v>
      </c>
      <c r="F235">
        <v>11</v>
      </c>
      <c r="G235">
        <v>1</v>
      </c>
      <c r="H235">
        <v>0.53633218000000005</v>
      </c>
      <c r="I235">
        <v>0.69819819800000005</v>
      </c>
      <c r="J235">
        <v>1</v>
      </c>
      <c r="K235">
        <v>0.67326732700000003</v>
      </c>
      <c r="L235">
        <v>0.80473372799999998</v>
      </c>
      <c r="M235">
        <v>520</v>
      </c>
      <c r="N235" s="6">
        <v>1.1574074074074075E-4</v>
      </c>
      <c r="O235" s="1" t="s">
        <v>24</v>
      </c>
      <c r="P235">
        <v>336055</v>
      </c>
      <c r="Q235" s="2">
        <v>44886.98333333333</v>
      </c>
      <c r="R235">
        <v>411</v>
      </c>
      <c r="S235">
        <v>1</v>
      </c>
      <c r="T235">
        <v>0.514851485</v>
      </c>
      <c r="U235">
        <v>0.67973856200000005</v>
      </c>
      <c r="V235" s="1">
        <f>COUNTIF(experiment_log[Experiment ID],experiment_log[[#This Row],[Experiment ID]])</f>
        <v>1</v>
      </c>
      <c r="W235" s="1">
        <f>IFERROR(VLOOKUP(experiment_log[[#This Row],[Experiment ID]],reevaluated_log[],10,0),0)</f>
        <v>0</v>
      </c>
      <c r="X235" s="1">
        <f>IFERROR(VLOOKUP(experiment_log[[#This Row],[Experiment ID]],reevaluated_log[],11,0),0)</f>
        <v>0</v>
      </c>
      <c r="Y235" s="1">
        <f>IFERROR(VLOOKUP(experiment_log[[#This Row],[Experiment ID]],reevaluated_log[],12,0),0)</f>
        <v>0</v>
      </c>
    </row>
    <row r="236" spans="1:25" hidden="1" x14ac:dyDescent="0.25">
      <c r="A236" s="1" t="s">
        <v>289</v>
      </c>
      <c r="B236" s="1" t="s">
        <v>22</v>
      </c>
      <c r="C236" s="1" t="s">
        <v>23</v>
      </c>
      <c r="D236">
        <v>26</v>
      </c>
      <c r="E236">
        <v>0.8</v>
      </c>
      <c r="F236">
        <v>11</v>
      </c>
      <c r="G236">
        <v>0.98477157400000004</v>
      </c>
      <c r="H236">
        <v>0.67128027700000004</v>
      </c>
      <c r="I236">
        <v>0.79835390900000003</v>
      </c>
      <c r="J236">
        <v>0.96703296699999997</v>
      </c>
      <c r="K236">
        <v>0.87128712900000005</v>
      </c>
      <c r="L236">
        <v>0.91666666699999999</v>
      </c>
      <c r="M236">
        <v>632</v>
      </c>
      <c r="N236" s="6">
        <v>2.0833333333333335E-4</v>
      </c>
      <c r="O236" s="1" t="s">
        <v>24</v>
      </c>
      <c r="P236">
        <v>336055</v>
      </c>
      <c r="Q236" s="2">
        <v>44888.541666666664</v>
      </c>
      <c r="R236">
        <v>477</v>
      </c>
      <c r="S236">
        <v>0.96875</v>
      </c>
      <c r="T236">
        <v>0.61386138599999995</v>
      </c>
      <c r="U236">
        <v>0.75151515199999996</v>
      </c>
      <c r="V236" s="1">
        <f>COUNTIF(experiment_log[Experiment ID],experiment_log[[#This Row],[Experiment ID]])</f>
        <v>1</v>
      </c>
      <c r="W236" s="1">
        <f>IFERROR(VLOOKUP(experiment_log[[#This Row],[Experiment ID]],reevaluated_log[],10,0),0)</f>
        <v>0</v>
      </c>
      <c r="X236" s="1">
        <f>IFERROR(VLOOKUP(experiment_log[[#This Row],[Experiment ID]],reevaluated_log[],11,0),0)</f>
        <v>0</v>
      </c>
      <c r="Y236" s="1">
        <f>IFERROR(VLOOKUP(experiment_log[[#This Row],[Experiment ID]],reevaluated_log[],12,0),0)</f>
        <v>0</v>
      </c>
    </row>
    <row r="237" spans="1:25" hidden="1" x14ac:dyDescent="0.25">
      <c r="A237" s="1" t="s">
        <v>106</v>
      </c>
      <c r="B237" s="1" t="s">
        <v>22</v>
      </c>
      <c r="C237" s="1" t="s">
        <v>82</v>
      </c>
      <c r="D237">
        <v>22</v>
      </c>
      <c r="E237">
        <v>0.85</v>
      </c>
      <c r="F237">
        <v>10</v>
      </c>
      <c r="G237">
        <v>0.98809523799999999</v>
      </c>
      <c r="H237">
        <v>0.41089108899999999</v>
      </c>
      <c r="I237">
        <v>0.58041958000000005</v>
      </c>
      <c r="J237">
        <v>1</v>
      </c>
      <c r="K237">
        <v>0.68852458999999999</v>
      </c>
      <c r="L237">
        <v>0.81553398099999996</v>
      </c>
      <c r="M237">
        <v>3868</v>
      </c>
      <c r="N237" s="6">
        <v>1.576388888888889E-2</v>
      </c>
      <c r="O237" s="1" t="s">
        <v>83</v>
      </c>
      <c r="P237">
        <v>284531</v>
      </c>
      <c r="Q237" s="2">
        <v>44887.68472222222</v>
      </c>
      <c r="R237">
        <v>2435</v>
      </c>
      <c r="S237">
        <v>1</v>
      </c>
      <c r="T237">
        <v>0.49180327899999998</v>
      </c>
      <c r="U237">
        <v>0.65934065900000005</v>
      </c>
      <c r="V237" s="1">
        <f>COUNTIF(experiment_log[Experiment ID],experiment_log[[#This Row],[Experiment ID]])</f>
        <v>1</v>
      </c>
      <c r="W237" s="1">
        <f>IFERROR(VLOOKUP(experiment_log[[#This Row],[Experiment ID]],reevaluated_log[],10,0),0)</f>
        <v>0</v>
      </c>
      <c r="X237" s="1">
        <f>IFERROR(VLOOKUP(experiment_log[[#This Row],[Experiment ID]],reevaluated_log[],11,0),0)</f>
        <v>0</v>
      </c>
      <c r="Y237" s="1">
        <f>IFERROR(VLOOKUP(experiment_log[[#This Row],[Experiment ID]],reevaluated_log[],12,0),0)</f>
        <v>0</v>
      </c>
    </row>
    <row r="238" spans="1:25" hidden="1" x14ac:dyDescent="0.25">
      <c r="A238" s="1" t="s">
        <v>263</v>
      </c>
      <c r="B238" s="1" t="s">
        <v>22</v>
      </c>
      <c r="C238" s="1" t="s">
        <v>23</v>
      </c>
      <c r="D238">
        <v>10</v>
      </c>
      <c r="E238">
        <v>0.875</v>
      </c>
      <c r="F238">
        <v>11</v>
      </c>
      <c r="G238">
        <v>0.988826816</v>
      </c>
      <c r="H238">
        <v>0.61245674699999997</v>
      </c>
      <c r="I238">
        <v>0.756410256</v>
      </c>
      <c r="J238">
        <v>0.94871794899999995</v>
      </c>
      <c r="K238">
        <v>0.73267326700000002</v>
      </c>
      <c r="L238">
        <v>0.82681564200000002</v>
      </c>
      <c r="M238">
        <v>650</v>
      </c>
      <c r="N238" s="6">
        <v>1.3888888888888889E-4</v>
      </c>
      <c r="O238" s="1" t="s">
        <v>24</v>
      </c>
      <c r="P238">
        <v>336055</v>
      </c>
      <c r="Q238" s="2">
        <v>44888.536111111112</v>
      </c>
      <c r="R238">
        <v>492</v>
      </c>
      <c r="S238">
        <v>0.98245614000000003</v>
      </c>
      <c r="T238">
        <v>0.55445544599999996</v>
      </c>
      <c r="U238">
        <v>0.70886075900000001</v>
      </c>
      <c r="V238" s="1">
        <f>COUNTIF(experiment_log[Experiment ID],experiment_log[[#This Row],[Experiment ID]])</f>
        <v>1</v>
      </c>
      <c r="W238" s="1">
        <f>IFERROR(VLOOKUP(experiment_log[[#This Row],[Experiment ID]],reevaluated_log[],10,0),0)</f>
        <v>0</v>
      </c>
      <c r="X238" s="1">
        <f>IFERROR(VLOOKUP(experiment_log[[#This Row],[Experiment ID]],reevaluated_log[],11,0),0)</f>
        <v>0</v>
      </c>
      <c r="Y238" s="1">
        <f>IFERROR(VLOOKUP(experiment_log[[#This Row],[Experiment ID]],reevaluated_log[],12,0),0)</f>
        <v>0</v>
      </c>
    </row>
    <row r="239" spans="1:25" hidden="1" x14ac:dyDescent="0.25">
      <c r="A239" s="1" t="s">
        <v>486</v>
      </c>
      <c r="B239" s="1" t="s">
        <v>22</v>
      </c>
      <c r="C239" s="1" t="s">
        <v>292</v>
      </c>
      <c r="D239">
        <v>21</v>
      </c>
      <c r="E239">
        <v>0.9</v>
      </c>
      <c r="F239">
        <v>13</v>
      </c>
      <c r="G239">
        <v>1</v>
      </c>
      <c r="H239">
        <v>9.8360656000000005E-2</v>
      </c>
      <c r="I239">
        <v>0.17910447800000001</v>
      </c>
      <c r="J239">
        <v>1</v>
      </c>
      <c r="K239">
        <v>0.18571428600000001</v>
      </c>
      <c r="L239">
        <v>0.313253012</v>
      </c>
      <c r="M239">
        <v>623</v>
      </c>
      <c r="N239" s="6">
        <v>5.5555555555555556E-4</v>
      </c>
      <c r="O239" s="1" t="s">
        <v>482</v>
      </c>
      <c r="P239">
        <v>-602991</v>
      </c>
      <c r="Q239" s="2">
        <v>44893.531944444447</v>
      </c>
      <c r="R239">
        <v>438</v>
      </c>
      <c r="S239">
        <v>1</v>
      </c>
      <c r="T239">
        <v>0.157142857</v>
      </c>
      <c r="U239">
        <v>0.27160493800000002</v>
      </c>
      <c r="V239" s="1">
        <f>COUNTIF(experiment_log[Experiment ID],experiment_log[[#This Row],[Experiment ID]])</f>
        <v>1</v>
      </c>
      <c r="W239" s="1">
        <f>IFERROR(VLOOKUP(experiment_log[[#This Row],[Experiment ID]],reevaluated_log[],10,0),0)</f>
        <v>1</v>
      </c>
      <c r="X239" s="1">
        <f>IFERROR(VLOOKUP(experiment_log[[#This Row],[Experiment ID]],reevaluated_log[],11,0),0)</f>
        <v>0.12621359223300971</v>
      </c>
      <c r="Y239" s="1">
        <f>IFERROR(VLOOKUP(experiment_log[[#This Row],[Experiment ID]],reevaluated_log[],12,0),0)</f>
        <v>0.22413793103448276</v>
      </c>
    </row>
    <row r="240" spans="1:25" hidden="1" x14ac:dyDescent="0.25">
      <c r="A240" s="1" t="s">
        <v>231</v>
      </c>
      <c r="B240" s="1" t="s">
        <v>22</v>
      </c>
      <c r="C240" s="1" t="s">
        <v>147</v>
      </c>
      <c r="D240">
        <v>11</v>
      </c>
      <c r="E240">
        <v>0.9</v>
      </c>
      <c r="F240">
        <v>11</v>
      </c>
      <c r="G240">
        <v>1</v>
      </c>
      <c r="H240">
        <v>0.44382022500000001</v>
      </c>
      <c r="I240">
        <v>0.61478599199999995</v>
      </c>
      <c r="J240">
        <v>0.97619047599999997</v>
      </c>
      <c r="K240">
        <v>0.640625</v>
      </c>
      <c r="L240">
        <v>0.77358490599999996</v>
      </c>
      <c r="M240">
        <v>575</v>
      </c>
      <c r="N240" s="6">
        <v>3.7037037037037035E-4</v>
      </c>
      <c r="O240" s="1" t="s">
        <v>148</v>
      </c>
      <c r="P240">
        <v>360154</v>
      </c>
      <c r="Q240" s="2">
        <v>44888.51666666667</v>
      </c>
      <c r="R240">
        <v>447</v>
      </c>
      <c r="S240">
        <v>0.97142857100000002</v>
      </c>
      <c r="T240">
        <v>0.53125</v>
      </c>
      <c r="U240">
        <v>0.68686868700000003</v>
      </c>
      <c r="V240" s="1">
        <f>COUNTIF(experiment_log[Experiment ID],experiment_log[[#This Row],[Experiment ID]])</f>
        <v>1</v>
      </c>
      <c r="W240" s="1">
        <f>IFERROR(VLOOKUP(experiment_log[[#This Row],[Experiment ID]],reevaluated_log[],10,0),0)</f>
        <v>0</v>
      </c>
      <c r="X240" s="1">
        <f>IFERROR(VLOOKUP(experiment_log[[#This Row],[Experiment ID]],reevaluated_log[],11,0),0)</f>
        <v>0</v>
      </c>
      <c r="Y240" s="1">
        <f>IFERROR(VLOOKUP(experiment_log[[#This Row],[Experiment ID]],reevaluated_log[],12,0),0)</f>
        <v>0</v>
      </c>
    </row>
    <row r="241" spans="1:25" hidden="1" x14ac:dyDescent="0.25">
      <c r="A241" s="1" t="s">
        <v>426</v>
      </c>
      <c r="B241" s="1" t="s">
        <v>23</v>
      </c>
      <c r="C241" s="1" t="s">
        <v>292</v>
      </c>
      <c r="D241">
        <v>9</v>
      </c>
      <c r="E241">
        <v>0.85</v>
      </c>
      <c r="F241">
        <v>10</v>
      </c>
      <c r="G241">
        <v>1</v>
      </c>
      <c r="H241">
        <v>0.32820512800000001</v>
      </c>
      <c r="I241">
        <v>0.494208494</v>
      </c>
      <c r="J241">
        <v>1</v>
      </c>
      <c r="K241">
        <v>0.49275362299999997</v>
      </c>
      <c r="L241">
        <v>0.66019417499999999</v>
      </c>
      <c r="M241">
        <v>1908</v>
      </c>
      <c r="N241" s="6">
        <v>2.476851851851852E-3</v>
      </c>
      <c r="O241" s="1" t="s">
        <v>351</v>
      </c>
      <c r="P241">
        <v>5622217</v>
      </c>
      <c r="Q241" s="2">
        <v>44890.902083333334</v>
      </c>
      <c r="R241">
        <v>1159</v>
      </c>
      <c r="S241">
        <v>1</v>
      </c>
      <c r="T241">
        <v>0.246376812</v>
      </c>
      <c r="U241">
        <v>0.39534883700000001</v>
      </c>
      <c r="V241" s="1">
        <f>COUNTIF(experiment_log[Experiment ID],experiment_log[[#This Row],[Experiment ID]])</f>
        <v>1</v>
      </c>
      <c r="W241" s="1">
        <f>IFERROR(VLOOKUP(experiment_log[[#This Row],[Experiment ID]],reevaluated_log[],10,0),0)</f>
        <v>1</v>
      </c>
      <c r="X241" s="1">
        <f>IFERROR(VLOOKUP(experiment_log[[#This Row],[Experiment ID]],reevaluated_log[],11,0),0)</f>
        <v>0.3888888888888889</v>
      </c>
      <c r="Y241" s="1">
        <f>IFERROR(VLOOKUP(experiment_log[[#This Row],[Experiment ID]],reevaluated_log[],12,0),0)</f>
        <v>0.56000000000000005</v>
      </c>
    </row>
    <row r="242" spans="1:25" hidden="1" x14ac:dyDescent="0.25">
      <c r="A242" s="1" t="s">
        <v>186</v>
      </c>
      <c r="B242" s="1" t="s">
        <v>22</v>
      </c>
      <c r="C242" s="1" t="s">
        <v>147</v>
      </c>
      <c r="D242">
        <v>19</v>
      </c>
      <c r="E242">
        <v>0.8</v>
      </c>
      <c r="F242">
        <v>11</v>
      </c>
      <c r="G242">
        <v>0.95283018900000005</v>
      </c>
      <c r="H242">
        <v>0.56741573000000001</v>
      </c>
      <c r="I242">
        <v>0.71126760600000005</v>
      </c>
      <c r="J242">
        <v>0.9</v>
      </c>
      <c r="K242">
        <v>0.84375</v>
      </c>
      <c r="L242">
        <v>0.87096774200000004</v>
      </c>
      <c r="M242">
        <v>719</v>
      </c>
      <c r="N242" s="6">
        <v>9.2592592592592588E-5</v>
      </c>
      <c r="O242" s="1" t="s">
        <v>148</v>
      </c>
      <c r="P242">
        <v>360154</v>
      </c>
      <c r="Q242" s="2">
        <v>44887.881249999999</v>
      </c>
      <c r="R242">
        <v>543</v>
      </c>
      <c r="S242">
        <v>0.9375</v>
      </c>
      <c r="T242">
        <v>0.703125</v>
      </c>
      <c r="U242">
        <v>0.803571429</v>
      </c>
      <c r="V242" s="1">
        <f>COUNTIF(experiment_log[Experiment ID],experiment_log[[#This Row],[Experiment ID]])</f>
        <v>1</v>
      </c>
      <c r="W242" s="1">
        <f>IFERROR(VLOOKUP(experiment_log[[#This Row],[Experiment ID]],reevaluated_log[],10,0),0)</f>
        <v>0</v>
      </c>
      <c r="X242" s="1">
        <f>IFERROR(VLOOKUP(experiment_log[[#This Row],[Experiment ID]],reevaluated_log[],11,0),0)</f>
        <v>0</v>
      </c>
      <c r="Y242" s="1">
        <f>IFERROR(VLOOKUP(experiment_log[[#This Row],[Experiment ID]],reevaluated_log[],12,0),0)</f>
        <v>0</v>
      </c>
    </row>
    <row r="243" spans="1:25" hidden="1" x14ac:dyDescent="0.25">
      <c r="A243" s="1" t="s">
        <v>318</v>
      </c>
      <c r="B243" s="1" t="s">
        <v>22</v>
      </c>
      <c r="C243" s="1" t="s">
        <v>292</v>
      </c>
      <c r="D243">
        <v>6</v>
      </c>
      <c r="E243">
        <v>0.7</v>
      </c>
      <c r="F243">
        <v>10</v>
      </c>
      <c r="G243">
        <v>0.94827586200000002</v>
      </c>
      <c r="H243">
        <v>0.60109289600000004</v>
      </c>
      <c r="I243">
        <v>0.73578595300000005</v>
      </c>
      <c r="J243">
        <v>0.86842105300000005</v>
      </c>
      <c r="K243">
        <v>0.95652173900000004</v>
      </c>
      <c r="L243">
        <v>0.91034482800000005</v>
      </c>
      <c r="M243">
        <v>9445</v>
      </c>
      <c r="N243" s="6">
        <v>7.4189814814814813E-3</v>
      </c>
      <c r="O243" s="1" t="s">
        <v>294</v>
      </c>
      <c r="P243">
        <v>-12144415</v>
      </c>
      <c r="Q243" s="2">
        <v>44889.855555555558</v>
      </c>
      <c r="R243">
        <v>2908</v>
      </c>
      <c r="S243">
        <v>0.95918367299999996</v>
      </c>
      <c r="T243">
        <v>0.68115941999999996</v>
      </c>
      <c r="U243">
        <v>0.79661016900000003</v>
      </c>
      <c r="V243" s="1">
        <f>COUNTIF(experiment_log[Experiment ID],experiment_log[[#This Row],[Experiment ID]])</f>
        <v>1</v>
      </c>
      <c r="W243" s="1">
        <f>IFERROR(VLOOKUP(experiment_log[[#This Row],[Experiment ID]],reevaluated_log[],10,0),0)</f>
        <v>1</v>
      </c>
      <c r="X243" s="1">
        <f>IFERROR(VLOOKUP(experiment_log[[#This Row],[Experiment ID]],reevaluated_log[],11,0),0)</f>
        <v>0.64077669902912626</v>
      </c>
      <c r="Y243" s="1">
        <f>IFERROR(VLOOKUP(experiment_log[[#This Row],[Experiment ID]],reevaluated_log[],12,0),0)</f>
        <v>0.78106508875739644</v>
      </c>
    </row>
    <row r="244" spans="1:25" x14ac:dyDescent="0.25">
      <c r="A244" s="1" t="s">
        <v>383</v>
      </c>
      <c r="B244" s="1" t="s">
        <v>147</v>
      </c>
      <c r="C244" s="1" t="s">
        <v>292</v>
      </c>
      <c r="D244">
        <v>26</v>
      </c>
      <c r="E244">
        <v>0.85</v>
      </c>
      <c r="F244">
        <v>10</v>
      </c>
      <c r="G244">
        <v>0.96666666700000003</v>
      </c>
      <c r="H244">
        <v>0.53953488400000005</v>
      </c>
      <c r="I244">
        <v>0.69253731299999999</v>
      </c>
      <c r="J244">
        <v>0.93220338999999997</v>
      </c>
      <c r="K244">
        <v>0.78571428600000004</v>
      </c>
      <c r="L244">
        <v>0.85271317800000002</v>
      </c>
      <c r="M244">
        <v>2493</v>
      </c>
      <c r="N244" s="6">
        <v>5.3587962962962964E-3</v>
      </c>
      <c r="O244" s="1" t="s">
        <v>350</v>
      </c>
      <c r="P244">
        <v>6316297</v>
      </c>
      <c r="Q244" s="2">
        <v>44894.509027777778</v>
      </c>
      <c r="R244">
        <v>1341</v>
      </c>
      <c r="S244">
        <v>0.94736842099999996</v>
      </c>
      <c r="T244">
        <v>0.514285714</v>
      </c>
      <c r="U244">
        <v>0.66666666699999999</v>
      </c>
      <c r="V244" s="1">
        <f>COUNTIF(experiment_log[Experiment ID],experiment_log[[#This Row],[Experiment ID]])</f>
        <v>1</v>
      </c>
      <c r="W244" s="1">
        <f>IFERROR(VLOOKUP(experiment_log[[#This Row],[Experiment ID]],reevaluated_log[],10,0),0)</f>
        <v>0.94736842105263153</v>
      </c>
      <c r="X244" s="1">
        <f>IFERROR(VLOOKUP(experiment_log[[#This Row],[Experiment ID]],reevaluated_log[],11,0),0)</f>
        <v>0.51428571428571423</v>
      </c>
      <c r="Y244" s="1">
        <f>IFERROR(VLOOKUP(experiment_log[[#This Row],[Experiment ID]],reevaluated_log[],12,0),0)</f>
        <v>0.66666666666666663</v>
      </c>
    </row>
    <row r="245" spans="1:25" hidden="1" x14ac:dyDescent="0.25">
      <c r="A245" s="1" t="s">
        <v>53</v>
      </c>
      <c r="B245" s="1" t="s">
        <v>22</v>
      </c>
      <c r="C245" s="1" t="s">
        <v>23</v>
      </c>
      <c r="D245">
        <v>18</v>
      </c>
      <c r="E245">
        <v>0.85</v>
      </c>
      <c r="F245">
        <v>11</v>
      </c>
      <c r="G245">
        <v>0.98342541400000005</v>
      </c>
      <c r="H245">
        <v>0.61591695499999999</v>
      </c>
      <c r="I245">
        <v>0.75744680900000005</v>
      </c>
      <c r="J245">
        <v>0.95121951199999999</v>
      </c>
      <c r="K245">
        <v>0.77227722799999998</v>
      </c>
      <c r="L245">
        <v>0.85245901599999996</v>
      </c>
      <c r="M245">
        <v>672</v>
      </c>
      <c r="N245" s="6">
        <v>1.273148148148148E-4</v>
      </c>
      <c r="O245" s="1" t="s">
        <v>24</v>
      </c>
      <c r="P245">
        <v>336055</v>
      </c>
      <c r="Q245" s="2">
        <v>44886.984722222223</v>
      </c>
      <c r="R245">
        <v>504</v>
      </c>
      <c r="S245">
        <v>0.98305084700000001</v>
      </c>
      <c r="T245">
        <v>0.57425742599999996</v>
      </c>
      <c r="U245">
        <v>0.72499999999999998</v>
      </c>
      <c r="V245" s="1">
        <f>COUNTIF(experiment_log[Experiment ID],experiment_log[[#This Row],[Experiment ID]])</f>
        <v>1</v>
      </c>
      <c r="W245" s="1">
        <f>IFERROR(VLOOKUP(experiment_log[[#This Row],[Experiment ID]],reevaluated_log[],10,0),0)</f>
        <v>0</v>
      </c>
      <c r="X245" s="1">
        <f>IFERROR(VLOOKUP(experiment_log[[#This Row],[Experiment ID]],reevaluated_log[],11,0),0)</f>
        <v>0</v>
      </c>
      <c r="Y245" s="1">
        <f>IFERROR(VLOOKUP(experiment_log[[#This Row],[Experiment ID]],reevaluated_log[],12,0),0)</f>
        <v>0</v>
      </c>
    </row>
    <row r="246" spans="1:25" hidden="1" x14ac:dyDescent="0.25">
      <c r="A246" s="1" t="s">
        <v>349</v>
      </c>
      <c r="B246" s="1" t="s">
        <v>22</v>
      </c>
      <c r="C246" s="1" t="s">
        <v>292</v>
      </c>
      <c r="D246">
        <v>26</v>
      </c>
      <c r="E246">
        <v>0.85</v>
      </c>
      <c r="F246">
        <v>10</v>
      </c>
      <c r="G246">
        <v>0.99056603799999998</v>
      </c>
      <c r="H246">
        <v>0.57377049199999997</v>
      </c>
      <c r="I246">
        <v>0.72664359899999997</v>
      </c>
      <c r="J246">
        <v>0.96610169499999998</v>
      </c>
      <c r="K246">
        <v>0.82608695700000001</v>
      </c>
      <c r="L246">
        <v>0.890625</v>
      </c>
      <c r="M246">
        <v>5412</v>
      </c>
      <c r="N246" s="6">
        <v>1.4178240740740741E-2</v>
      </c>
      <c r="O246" s="1" t="s">
        <v>294</v>
      </c>
      <c r="P246">
        <v>-12144415</v>
      </c>
      <c r="Q246" s="2">
        <v>44890.490972222222</v>
      </c>
      <c r="R246">
        <v>2523</v>
      </c>
      <c r="S246">
        <v>0.97297297299999996</v>
      </c>
      <c r="T246">
        <v>0.52173913000000005</v>
      </c>
      <c r="U246">
        <v>0.67924528299999998</v>
      </c>
      <c r="V246" s="1">
        <f>COUNTIF(experiment_log[Experiment ID],experiment_log[[#This Row],[Experiment ID]])</f>
        <v>1</v>
      </c>
      <c r="W246" s="1">
        <f>IFERROR(VLOOKUP(experiment_log[[#This Row],[Experiment ID]],reevaluated_log[],10,0),0)</f>
        <v>1</v>
      </c>
      <c r="X246" s="1">
        <f>IFERROR(VLOOKUP(experiment_log[[#This Row],[Experiment ID]],reevaluated_log[],11,0),0)</f>
        <v>0.59223300970873782</v>
      </c>
      <c r="Y246" s="1">
        <f>IFERROR(VLOOKUP(experiment_log[[#This Row],[Experiment ID]],reevaluated_log[],12,0),0)</f>
        <v>0.74390243902439024</v>
      </c>
    </row>
    <row r="247" spans="1:25" hidden="1" x14ac:dyDescent="0.25">
      <c r="A247" s="1" t="s">
        <v>448</v>
      </c>
      <c r="B247" s="1" t="s">
        <v>22</v>
      </c>
      <c r="C247" s="1" t="s">
        <v>292</v>
      </c>
      <c r="D247">
        <v>10</v>
      </c>
      <c r="E247">
        <v>0.875</v>
      </c>
      <c r="F247">
        <v>10</v>
      </c>
      <c r="G247">
        <v>1</v>
      </c>
      <c r="H247">
        <v>0.47540983599999997</v>
      </c>
      <c r="I247">
        <v>0.64444444400000001</v>
      </c>
      <c r="J247">
        <v>0.95918367299999996</v>
      </c>
      <c r="K247">
        <v>0.68115941999999996</v>
      </c>
      <c r="L247">
        <v>0.79661016900000003</v>
      </c>
      <c r="M247">
        <v>2987</v>
      </c>
      <c r="N247" s="6">
        <v>7.8819444444444449E-3</v>
      </c>
      <c r="O247" s="1" t="s">
        <v>294</v>
      </c>
      <c r="P247">
        <v>-12144415</v>
      </c>
      <c r="Q247" s="2">
        <v>44891.671527777777</v>
      </c>
      <c r="R247">
        <v>1925</v>
      </c>
      <c r="S247">
        <v>0.94736842099999996</v>
      </c>
      <c r="T247">
        <v>0.52173913000000005</v>
      </c>
      <c r="U247">
        <v>0.67289719599999998</v>
      </c>
      <c r="V247" s="1">
        <f>COUNTIF(experiment_log[Experiment ID],experiment_log[[#This Row],[Experiment ID]])</f>
        <v>1</v>
      </c>
      <c r="W247" s="1">
        <f>IFERROR(VLOOKUP(experiment_log[[#This Row],[Experiment ID]],reevaluated_log[],10,0),0)</f>
        <v>1</v>
      </c>
      <c r="X247" s="1">
        <f>IFERROR(VLOOKUP(experiment_log[[#This Row],[Experiment ID]],reevaluated_log[],11,0),0)</f>
        <v>0.5436893203883495</v>
      </c>
      <c r="Y247" s="1">
        <f>IFERROR(VLOOKUP(experiment_log[[#This Row],[Experiment ID]],reevaluated_log[],12,0),0)</f>
        <v>0.70440251572327039</v>
      </c>
    </row>
    <row r="248" spans="1:25" hidden="1" x14ac:dyDescent="0.25">
      <c r="A248" s="1" t="s">
        <v>310</v>
      </c>
      <c r="B248" s="1" t="s">
        <v>22</v>
      </c>
      <c r="C248" s="1" t="s">
        <v>292</v>
      </c>
      <c r="D248">
        <v>2</v>
      </c>
      <c r="E248">
        <v>0.85</v>
      </c>
      <c r="F248">
        <v>10</v>
      </c>
      <c r="G248">
        <v>0.96875</v>
      </c>
      <c r="H248">
        <v>0.33879781399999997</v>
      </c>
      <c r="I248">
        <v>0.50202429100000001</v>
      </c>
      <c r="J248">
        <v>1</v>
      </c>
      <c r="K248">
        <v>0.46376811600000001</v>
      </c>
      <c r="L248">
        <v>0.63366336599999995</v>
      </c>
      <c r="M248">
        <v>2549</v>
      </c>
      <c r="N248" s="6">
        <v>3.5879629629629629E-3</v>
      </c>
      <c r="O248" s="1" t="s">
        <v>294</v>
      </c>
      <c r="P248">
        <v>-12144415</v>
      </c>
      <c r="Q248" s="2">
        <v>44889.834722222222</v>
      </c>
      <c r="R248">
        <v>1626</v>
      </c>
      <c r="S248">
        <v>1</v>
      </c>
      <c r="T248">
        <v>0.34782608700000001</v>
      </c>
      <c r="U248">
        <v>0.51612903200000004</v>
      </c>
      <c r="V248" s="1">
        <f>COUNTIF(experiment_log[Experiment ID],experiment_log[[#This Row],[Experiment ID]])</f>
        <v>1</v>
      </c>
      <c r="W248" s="1">
        <f>IFERROR(VLOOKUP(experiment_log[[#This Row],[Experiment ID]],reevaluated_log[],10,0),0)</f>
        <v>1</v>
      </c>
      <c r="X248" s="1">
        <f>IFERROR(VLOOKUP(experiment_log[[#This Row],[Experiment ID]],reevaluated_log[],11,0),0)</f>
        <v>0.38834951456310679</v>
      </c>
      <c r="Y248" s="1">
        <f>IFERROR(VLOOKUP(experiment_log[[#This Row],[Experiment ID]],reevaluated_log[],12,0),0)</f>
        <v>0.55944055944055937</v>
      </c>
    </row>
    <row r="249" spans="1:25" hidden="1" x14ac:dyDescent="0.25">
      <c r="A249" s="1" t="s">
        <v>158</v>
      </c>
      <c r="B249" s="1" t="s">
        <v>22</v>
      </c>
      <c r="C249" s="1" t="s">
        <v>147</v>
      </c>
      <c r="D249">
        <v>9</v>
      </c>
      <c r="E249">
        <v>0.875</v>
      </c>
      <c r="F249">
        <v>11</v>
      </c>
      <c r="G249">
        <v>1</v>
      </c>
      <c r="H249">
        <v>0.44382022500000001</v>
      </c>
      <c r="I249">
        <v>0.61478599199999995</v>
      </c>
      <c r="J249">
        <v>0.97560975599999999</v>
      </c>
      <c r="K249">
        <v>0.625</v>
      </c>
      <c r="L249">
        <v>0.76190476200000001</v>
      </c>
      <c r="M249">
        <v>573</v>
      </c>
      <c r="N249" s="6">
        <v>1.1574074074074075E-4</v>
      </c>
      <c r="O249" s="1" t="s">
        <v>148</v>
      </c>
      <c r="P249">
        <v>360154</v>
      </c>
      <c r="Q249" s="2">
        <v>44887.879861111112</v>
      </c>
      <c r="R249">
        <v>445</v>
      </c>
      <c r="S249">
        <v>0.97058823500000002</v>
      </c>
      <c r="T249">
        <v>0.515625</v>
      </c>
      <c r="U249">
        <v>0.673469388</v>
      </c>
      <c r="V249" s="1">
        <f>COUNTIF(experiment_log[Experiment ID],experiment_log[[#This Row],[Experiment ID]])</f>
        <v>1</v>
      </c>
      <c r="W249" s="1">
        <f>IFERROR(VLOOKUP(experiment_log[[#This Row],[Experiment ID]],reevaluated_log[],10,0),0)</f>
        <v>0</v>
      </c>
      <c r="X249" s="1">
        <f>IFERROR(VLOOKUP(experiment_log[[#This Row],[Experiment ID]],reevaluated_log[],11,0),0)</f>
        <v>0</v>
      </c>
      <c r="Y249" s="1">
        <f>IFERROR(VLOOKUP(experiment_log[[#This Row],[Experiment ID]],reevaluated_log[],12,0),0)</f>
        <v>0</v>
      </c>
    </row>
    <row r="250" spans="1:25" x14ac:dyDescent="0.25">
      <c r="A250" s="1" t="s">
        <v>372</v>
      </c>
      <c r="B250" s="1" t="s">
        <v>147</v>
      </c>
      <c r="C250" s="1" t="s">
        <v>292</v>
      </c>
      <c r="D250">
        <v>21</v>
      </c>
      <c r="E250">
        <v>0.85</v>
      </c>
      <c r="F250">
        <v>10</v>
      </c>
      <c r="G250">
        <v>0.97321428600000004</v>
      </c>
      <c r="H250">
        <v>0.50697674400000003</v>
      </c>
      <c r="I250">
        <v>0.66666666699999999</v>
      </c>
      <c r="J250">
        <v>0.84931506800000001</v>
      </c>
      <c r="K250">
        <v>0.88571428600000002</v>
      </c>
      <c r="L250">
        <v>0.86713286700000003</v>
      </c>
      <c r="M250">
        <v>3830</v>
      </c>
      <c r="N250" s="6">
        <v>3.6574074074074074E-3</v>
      </c>
      <c r="O250" s="1" t="s">
        <v>350</v>
      </c>
      <c r="P250">
        <v>6316297</v>
      </c>
      <c r="Q250" s="2">
        <v>44893.845138888886</v>
      </c>
      <c r="R250">
        <v>1534</v>
      </c>
      <c r="S250">
        <v>1</v>
      </c>
      <c r="T250">
        <v>0.44285714300000001</v>
      </c>
      <c r="U250">
        <v>0.61386138599999995</v>
      </c>
      <c r="V250" s="1">
        <f>COUNTIF(experiment_log[Experiment ID],experiment_log[[#This Row],[Experiment ID]])</f>
        <v>1</v>
      </c>
      <c r="W250" s="1">
        <f>IFERROR(VLOOKUP(experiment_log[[#This Row],[Experiment ID]],reevaluated_log[],10,0),0)</f>
        <v>1</v>
      </c>
      <c r="X250" s="1">
        <f>IFERROR(VLOOKUP(experiment_log[[#This Row],[Experiment ID]],reevaluated_log[],11,0),0)</f>
        <v>0.44285714285714284</v>
      </c>
      <c r="Y250" s="1">
        <f>IFERROR(VLOOKUP(experiment_log[[#This Row],[Experiment ID]],reevaluated_log[],12,0),0)</f>
        <v>0.61386138613861385</v>
      </c>
    </row>
    <row r="251" spans="1:25" x14ac:dyDescent="0.25">
      <c r="A251" s="1" t="s">
        <v>709</v>
      </c>
      <c r="B251" s="1" t="s">
        <v>147</v>
      </c>
      <c r="C251" s="1" t="s">
        <v>292</v>
      </c>
      <c r="D251">
        <v>29</v>
      </c>
      <c r="E251">
        <v>0.85</v>
      </c>
      <c r="F251">
        <v>10</v>
      </c>
      <c r="G251">
        <v>0.97272727272727277</v>
      </c>
      <c r="H251">
        <v>0.49767441860465117</v>
      </c>
      <c r="I251">
        <v>0.65846153846153843</v>
      </c>
      <c r="J251">
        <v>0.84722222222222221</v>
      </c>
      <c r="K251">
        <v>0.87142857142857144</v>
      </c>
      <c r="L251">
        <v>0.85915492957746475</v>
      </c>
      <c r="M251">
        <v>3048</v>
      </c>
      <c r="N251" s="6">
        <v>4.9928935185185189E-3</v>
      </c>
      <c r="O251" s="1" t="s">
        <v>350</v>
      </c>
      <c r="P251">
        <v>6316297</v>
      </c>
      <c r="Q251" s="2">
        <v>44896.630008460648</v>
      </c>
      <c r="R251">
        <v>1425</v>
      </c>
      <c r="S251">
        <v>1</v>
      </c>
      <c r="T251">
        <v>0.44285714285714284</v>
      </c>
      <c r="U251">
        <v>0.61386138613861385</v>
      </c>
      <c r="V251" s="1">
        <f>COUNTIF(experiment_log[Experiment ID],experiment_log[[#This Row],[Experiment ID]])</f>
        <v>1</v>
      </c>
      <c r="W251" s="1">
        <f>IFERROR(VLOOKUP(experiment_log[[#This Row],[Experiment ID]],reevaluated_log[],10,0),0)</f>
        <v>1</v>
      </c>
      <c r="X251" s="1">
        <f>IFERROR(VLOOKUP(experiment_log[[#This Row],[Experiment ID]],reevaluated_log[],11,0),0)</f>
        <v>0.44285714285714284</v>
      </c>
      <c r="Y251" s="1">
        <f>IFERROR(VLOOKUP(experiment_log[[#This Row],[Experiment ID]],reevaluated_log[],12,0),0)</f>
        <v>0.61386138613861385</v>
      </c>
    </row>
    <row r="252" spans="1:25" hidden="1" x14ac:dyDescent="0.25">
      <c r="A252" s="1" t="s">
        <v>428</v>
      </c>
      <c r="B252" s="1" t="s">
        <v>23</v>
      </c>
      <c r="C252" s="1" t="s">
        <v>292</v>
      </c>
      <c r="D252">
        <v>9</v>
      </c>
      <c r="E252">
        <v>0.9</v>
      </c>
      <c r="F252">
        <v>10</v>
      </c>
      <c r="G252">
        <v>1</v>
      </c>
      <c r="H252">
        <v>7.1794871999999996E-2</v>
      </c>
      <c r="I252">
        <v>0.13397129199999999</v>
      </c>
      <c r="J252">
        <v>1</v>
      </c>
      <c r="K252">
        <v>0.115942029</v>
      </c>
      <c r="L252">
        <v>0.20779220800000001</v>
      </c>
      <c r="M252">
        <v>1569</v>
      </c>
      <c r="N252" s="6">
        <v>2.476851851851852E-3</v>
      </c>
      <c r="O252" s="1" t="s">
        <v>351</v>
      </c>
      <c r="P252">
        <v>5622217</v>
      </c>
      <c r="Q252" s="2">
        <v>44890.902083333334</v>
      </c>
      <c r="R252">
        <v>973</v>
      </c>
      <c r="S252">
        <v>1</v>
      </c>
      <c r="T252">
        <v>5.7971014000000001E-2</v>
      </c>
      <c r="U252">
        <v>0.109589041</v>
      </c>
      <c r="V252" s="1">
        <f>COUNTIF(experiment_log[Experiment ID],experiment_log[[#This Row],[Experiment ID]])</f>
        <v>1</v>
      </c>
      <c r="W252" s="1">
        <f>IFERROR(VLOOKUP(experiment_log[[#This Row],[Experiment ID]],reevaluated_log[],10,0),0)</f>
        <v>1</v>
      </c>
      <c r="X252" s="1">
        <f>IFERROR(VLOOKUP(experiment_log[[#This Row],[Experiment ID]],reevaluated_log[],11,0),0)</f>
        <v>0.22222222222222221</v>
      </c>
      <c r="Y252" s="1">
        <f>IFERROR(VLOOKUP(experiment_log[[#This Row],[Experiment ID]],reevaluated_log[],12,0),0)</f>
        <v>0.36363636363636359</v>
      </c>
    </row>
    <row r="253" spans="1:25" hidden="1" x14ac:dyDescent="0.25">
      <c r="A253" s="1" t="s">
        <v>223</v>
      </c>
      <c r="B253" s="1" t="s">
        <v>22</v>
      </c>
      <c r="C253" s="1" t="s">
        <v>147</v>
      </c>
      <c r="D253">
        <v>8</v>
      </c>
      <c r="E253">
        <v>0.8</v>
      </c>
      <c r="F253">
        <v>11</v>
      </c>
      <c r="G253">
        <v>1</v>
      </c>
      <c r="H253">
        <v>0.533707865</v>
      </c>
      <c r="I253">
        <v>0.69597069600000006</v>
      </c>
      <c r="J253">
        <v>0.98039215700000004</v>
      </c>
      <c r="K253">
        <v>0.78125</v>
      </c>
      <c r="L253">
        <v>0.869565217</v>
      </c>
      <c r="M253">
        <v>640</v>
      </c>
      <c r="N253" s="6">
        <v>1.0300925925925926E-3</v>
      </c>
      <c r="O253" s="1" t="s">
        <v>148</v>
      </c>
      <c r="P253">
        <v>360154</v>
      </c>
      <c r="Q253" s="2">
        <v>44888.511805555558</v>
      </c>
      <c r="R253">
        <v>488</v>
      </c>
      <c r="S253">
        <v>0.97560975599999999</v>
      </c>
      <c r="T253">
        <v>0.625</v>
      </c>
      <c r="U253">
        <v>0.76190476200000001</v>
      </c>
      <c r="V253" s="1">
        <f>COUNTIF(experiment_log[Experiment ID],experiment_log[[#This Row],[Experiment ID]])</f>
        <v>1</v>
      </c>
      <c r="W253" s="1">
        <f>IFERROR(VLOOKUP(experiment_log[[#This Row],[Experiment ID]],reevaluated_log[],10,0),0)</f>
        <v>0</v>
      </c>
      <c r="X253" s="1">
        <f>IFERROR(VLOOKUP(experiment_log[[#This Row],[Experiment ID]],reevaluated_log[],11,0),0)</f>
        <v>0</v>
      </c>
      <c r="Y253" s="1">
        <f>IFERROR(VLOOKUP(experiment_log[[#This Row],[Experiment ID]],reevaluated_log[],12,0),0)</f>
        <v>0</v>
      </c>
    </row>
    <row r="254" spans="1:25" x14ac:dyDescent="0.25">
      <c r="A254" s="1" t="s">
        <v>356</v>
      </c>
      <c r="B254" s="1" t="s">
        <v>147</v>
      </c>
      <c r="C254" s="1" t="s">
        <v>292</v>
      </c>
      <c r="D254">
        <v>5</v>
      </c>
      <c r="E254">
        <v>0.85</v>
      </c>
      <c r="F254">
        <v>10</v>
      </c>
      <c r="G254">
        <v>0.96330275200000004</v>
      </c>
      <c r="H254">
        <v>0.48837209300000001</v>
      </c>
      <c r="I254">
        <v>0.64814814799999998</v>
      </c>
      <c r="J254">
        <v>0.60909090899999996</v>
      </c>
      <c r="K254">
        <v>0.95714285700000001</v>
      </c>
      <c r="L254">
        <v>0.74444444399999998</v>
      </c>
      <c r="M254">
        <v>6736</v>
      </c>
      <c r="N254" s="6">
        <v>2.7546296296296294E-3</v>
      </c>
      <c r="O254" s="1" t="s">
        <v>350</v>
      </c>
      <c r="P254">
        <v>6316297</v>
      </c>
      <c r="Q254" s="2">
        <v>44893.819444444445</v>
      </c>
      <c r="R254">
        <v>1624</v>
      </c>
      <c r="S254">
        <v>0.93939393900000001</v>
      </c>
      <c r="T254">
        <v>0.44285714300000001</v>
      </c>
      <c r="U254">
        <v>0.601941748</v>
      </c>
      <c r="V254" s="1">
        <f>COUNTIF(experiment_log[Experiment ID],experiment_log[[#This Row],[Experiment ID]])</f>
        <v>1</v>
      </c>
      <c r="W254" s="1">
        <f>IFERROR(VLOOKUP(experiment_log[[#This Row],[Experiment ID]],reevaluated_log[],10,0),0)</f>
        <v>0.93939393939393945</v>
      </c>
      <c r="X254" s="1">
        <f>IFERROR(VLOOKUP(experiment_log[[#This Row],[Experiment ID]],reevaluated_log[],11,0),0)</f>
        <v>0.44285714285714284</v>
      </c>
      <c r="Y254" s="1">
        <f>IFERROR(VLOOKUP(experiment_log[[#This Row],[Experiment ID]],reevaluated_log[],12,0),0)</f>
        <v>0.60194174757281549</v>
      </c>
    </row>
    <row r="255" spans="1:25" hidden="1" x14ac:dyDescent="0.25">
      <c r="A255" s="1" t="s">
        <v>46</v>
      </c>
      <c r="B255" s="1" t="s">
        <v>22</v>
      </c>
      <c r="C255" s="1" t="s">
        <v>23</v>
      </c>
      <c r="D255">
        <v>17</v>
      </c>
      <c r="E255">
        <v>0.7</v>
      </c>
      <c r="F255">
        <v>11</v>
      </c>
      <c r="G255">
        <v>0.96634615400000001</v>
      </c>
      <c r="H255">
        <v>0.69550173000000004</v>
      </c>
      <c r="I255">
        <v>0.80885311900000001</v>
      </c>
      <c r="J255">
        <v>0.92079207900000004</v>
      </c>
      <c r="K255">
        <v>0.92079207900000004</v>
      </c>
      <c r="L255">
        <v>0.92079207900000004</v>
      </c>
      <c r="M255">
        <v>920</v>
      </c>
      <c r="N255" s="6">
        <v>1.273148148148148E-4</v>
      </c>
      <c r="O255" s="1" t="s">
        <v>24</v>
      </c>
      <c r="P255">
        <v>336055</v>
      </c>
      <c r="Q255" s="2">
        <v>44886.984722222223</v>
      </c>
      <c r="R255">
        <v>603</v>
      </c>
      <c r="S255">
        <v>0.98461538500000001</v>
      </c>
      <c r="T255">
        <v>0.63366336599999995</v>
      </c>
      <c r="U255">
        <v>0.77108433700000001</v>
      </c>
      <c r="V255" s="1">
        <f>COUNTIF(experiment_log[Experiment ID],experiment_log[[#This Row],[Experiment ID]])</f>
        <v>1</v>
      </c>
      <c r="W255" s="1">
        <f>IFERROR(VLOOKUP(experiment_log[[#This Row],[Experiment ID]],reevaluated_log[],10,0),0)</f>
        <v>0</v>
      </c>
      <c r="X255" s="1">
        <f>IFERROR(VLOOKUP(experiment_log[[#This Row],[Experiment ID]],reevaluated_log[],11,0),0)</f>
        <v>0</v>
      </c>
      <c r="Y255" s="1">
        <f>IFERROR(VLOOKUP(experiment_log[[#This Row],[Experiment ID]],reevaluated_log[],12,0),0)</f>
        <v>0</v>
      </c>
    </row>
    <row r="256" spans="1:25" hidden="1" x14ac:dyDescent="0.25">
      <c r="A256" s="1" t="s">
        <v>288</v>
      </c>
      <c r="B256" s="1" t="s">
        <v>22</v>
      </c>
      <c r="C256" s="1" t="s">
        <v>23</v>
      </c>
      <c r="D256">
        <v>25</v>
      </c>
      <c r="E256">
        <v>0.9</v>
      </c>
      <c r="F256">
        <v>11</v>
      </c>
      <c r="G256">
        <v>1</v>
      </c>
      <c r="H256">
        <v>0.55363321799999998</v>
      </c>
      <c r="I256">
        <v>0.71269487799999998</v>
      </c>
      <c r="J256">
        <v>1</v>
      </c>
      <c r="K256">
        <v>0.67326732700000003</v>
      </c>
      <c r="L256">
        <v>0.80473372799999998</v>
      </c>
      <c r="M256">
        <v>521</v>
      </c>
      <c r="N256" s="6">
        <v>2.0833333333333335E-4</v>
      </c>
      <c r="O256" s="1" t="s">
        <v>24</v>
      </c>
      <c r="P256">
        <v>336055</v>
      </c>
      <c r="Q256" s="2">
        <v>44888.541666666664</v>
      </c>
      <c r="R256">
        <v>411</v>
      </c>
      <c r="S256">
        <v>1</v>
      </c>
      <c r="T256">
        <v>0.524752475</v>
      </c>
      <c r="U256">
        <v>0.68831168799999998</v>
      </c>
      <c r="V256" s="1">
        <f>COUNTIF(experiment_log[Experiment ID],experiment_log[[#This Row],[Experiment ID]])</f>
        <v>1</v>
      </c>
      <c r="W256" s="1">
        <f>IFERROR(VLOOKUP(experiment_log[[#This Row],[Experiment ID]],reevaluated_log[],10,0),0)</f>
        <v>0</v>
      </c>
      <c r="X256" s="1">
        <f>IFERROR(VLOOKUP(experiment_log[[#This Row],[Experiment ID]],reevaluated_log[],11,0),0)</f>
        <v>0</v>
      </c>
      <c r="Y256" s="1">
        <f>IFERROR(VLOOKUP(experiment_log[[#This Row],[Experiment ID]],reevaluated_log[],12,0),0)</f>
        <v>0</v>
      </c>
    </row>
    <row r="257" spans="1:25" hidden="1" x14ac:dyDescent="0.25">
      <c r="A257" s="1" t="s">
        <v>42</v>
      </c>
      <c r="B257" s="1" t="s">
        <v>22</v>
      </c>
      <c r="C257" s="1" t="s">
        <v>23</v>
      </c>
      <c r="D257">
        <v>15</v>
      </c>
      <c r="E257">
        <v>0.85</v>
      </c>
      <c r="F257">
        <v>11</v>
      </c>
      <c r="G257">
        <v>1</v>
      </c>
      <c r="H257">
        <v>0.456747405</v>
      </c>
      <c r="I257">
        <v>0.62707838500000002</v>
      </c>
      <c r="J257">
        <v>1</v>
      </c>
      <c r="K257">
        <v>0.57425742599999996</v>
      </c>
      <c r="L257">
        <v>0.72955974800000001</v>
      </c>
      <c r="M257">
        <v>474</v>
      </c>
      <c r="N257" s="6">
        <v>1.1574074074074075E-4</v>
      </c>
      <c r="O257" s="1" t="s">
        <v>24</v>
      </c>
      <c r="P257">
        <v>336055</v>
      </c>
      <c r="Q257" s="2">
        <v>44886.984027777777</v>
      </c>
      <c r="R257">
        <v>373</v>
      </c>
      <c r="S257">
        <v>1</v>
      </c>
      <c r="T257">
        <v>0.42574257399999998</v>
      </c>
      <c r="U257">
        <v>0.59722222199999997</v>
      </c>
      <c r="V257" s="1">
        <f>COUNTIF(experiment_log[Experiment ID],experiment_log[[#This Row],[Experiment ID]])</f>
        <v>1</v>
      </c>
      <c r="W257" s="1">
        <f>IFERROR(VLOOKUP(experiment_log[[#This Row],[Experiment ID]],reevaluated_log[],10,0),0)</f>
        <v>0</v>
      </c>
      <c r="X257" s="1">
        <f>IFERROR(VLOOKUP(experiment_log[[#This Row],[Experiment ID]],reevaluated_log[],11,0),0)</f>
        <v>0</v>
      </c>
      <c r="Y257" s="1">
        <f>IFERROR(VLOOKUP(experiment_log[[#This Row],[Experiment ID]],reevaluated_log[],12,0),0)</f>
        <v>0</v>
      </c>
    </row>
    <row r="258" spans="1:25" hidden="1" x14ac:dyDescent="0.25">
      <c r="A258" s="1" t="s">
        <v>255</v>
      </c>
      <c r="B258" s="1" t="s">
        <v>22</v>
      </c>
      <c r="C258" s="1" t="s">
        <v>147</v>
      </c>
      <c r="D258">
        <v>26</v>
      </c>
      <c r="E258">
        <v>0.9</v>
      </c>
      <c r="F258">
        <v>11</v>
      </c>
      <c r="G258">
        <v>0.99065420599999998</v>
      </c>
      <c r="H258">
        <v>0.59550561800000001</v>
      </c>
      <c r="I258">
        <v>0.74385964900000001</v>
      </c>
      <c r="J258">
        <v>0.98245614000000003</v>
      </c>
      <c r="K258">
        <v>0.875</v>
      </c>
      <c r="L258">
        <v>0.925619835</v>
      </c>
      <c r="M258">
        <v>722</v>
      </c>
      <c r="N258" s="6">
        <v>5.9027777777777778E-4</v>
      </c>
      <c r="O258" s="1" t="s">
        <v>148</v>
      </c>
      <c r="P258">
        <v>360154</v>
      </c>
      <c r="Q258" s="2">
        <v>44888.529861111114</v>
      </c>
      <c r="R258">
        <v>541</v>
      </c>
      <c r="S258">
        <v>0.97826086999999995</v>
      </c>
      <c r="T258">
        <v>0.703125</v>
      </c>
      <c r="U258">
        <v>0.81818181800000001</v>
      </c>
      <c r="V258" s="1">
        <f>COUNTIF(experiment_log[Experiment ID],experiment_log[[#This Row],[Experiment ID]])</f>
        <v>1</v>
      </c>
      <c r="W258" s="1">
        <f>IFERROR(VLOOKUP(experiment_log[[#This Row],[Experiment ID]],reevaluated_log[],10,0),0)</f>
        <v>0</v>
      </c>
      <c r="X258" s="1">
        <f>IFERROR(VLOOKUP(experiment_log[[#This Row],[Experiment ID]],reevaluated_log[],11,0),0)</f>
        <v>0</v>
      </c>
      <c r="Y258" s="1">
        <f>IFERROR(VLOOKUP(experiment_log[[#This Row],[Experiment ID]],reevaluated_log[],12,0),0)</f>
        <v>0</v>
      </c>
    </row>
    <row r="259" spans="1:25" hidden="1" x14ac:dyDescent="0.25">
      <c r="A259" s="1" t="s">
        <v>220</v>
      </c>
      <c r="B259" s="1" t="s">
        <v>22</v>
      </c>
      <c r="C259" s="1" t="s">
        <v>147</v>
      </c>
      <c r="D259">
        <v>7</v>
      </c>
      <c r="E259">
        <v>0.8</v>
      </c>
      <c r="F259">
        <v>11</v>
      </c>
      <c r="G259">
        <v>1</v>
      </c>
      <c r="H259">
        <v>0.49438202199999998</v>
      </c>
      <c r="I259">
        <v>0.66165413500000003</v>
      </c>
      <c r="J259">
        <v>0.95918367299999996</v>
      </c>
      <c r="K259">
        <v>0.734375</v>
      </c>
      <c r="L259">
        <v>0.83185840700000002</v>
      </c>
      <c r="M259">
        <v>608</v>
      </c>
      <c r="N259" s="6">
        <v>9.1435185185185185E-4</v>
      </c>
      <c r="O259" s="1" t="s">
        <v>148</v>
      </c>
      <c r="P259">
        <v>360154</v>
      </c>
      <c r="Q259" s="2">
        <v>44888.509027777778</v>
      </c>
      <c r="R259">
        <v>472</v>
      </c>
      <c r="S259">
        <v>0.95238095199999995</v>
      </c>
      <c r="T259">
        <v>0.625</v>
      </c>
      <c r="U259">
        <v>0.75471698099999995</v>
      </c>
      <c r="V259" s="1">
        <f>COUNTIF(experiment_log[Experiment ID],experiment_log[[#This Row],[Experiment ID]])</f>
        <v>1</v>
      </c>
      <c r="W259" s="1">
        <f>IFERROR(VLOOKUP(experiment_log[[#This Row],[Experiment ID]],reevaluated_log[],10,0),0)</f>
        <v>0</v>
      </c>
      <c r="X259" s="1">
        <f>IFERROR(VLOOKUP(experiment_log[[#This Row],[Experiment ID]],reevaluated_log[],11,0),0)</f>
        <v>0</v>
      </c>
      <c r="Y259" s="1">
        <f>IFERROR(VLOOKUP(experiment_log[[#This Row],[Experiment ID]],reevaluated_log[],12,0),0)</f>
        <v>0</v>
      </c>
    </row>
    <row r="260" spans="1:25" hidden="1" x14ac:dyDescent="0.25">
      <c r="A260" s="1" t="s">
        <v>36</v>
      </c>
      <c r="B260" s="1" t="s">
        <v>22</v>
      </c>
      <c r="C260" s="1" t="s">
        <v>23</v>
      </c>
      <c r="D260">
        <v>14</v>
      </c>
      <c r="E260">
        <v>0.8</v>
      </c>
      <c r="F260">
        <v>11</v>
      </c>
      <c r="G260">
        <v>0.98378378399999999</v>
      </c>
      <c r="H260">
        <v>0.62975778500000001</v>
      </c>
      <c r="I260">
        <v>0.767932489</v>
      </c>
      <c r="J260">
        <v>0.95238095199999995</v>
      </c>
      <c r="K260">
        <v>0.79207920799999998</v>
      </c>
      <c r="L260">
        <v>0.86486486500000004</v>
      </c>
      <c r="M260">
        <v>727</v>
      </c>
      <c r="N260" s="6">
        <v>1.1574074074074075E-4</v>
      </c>
      <c r="O260" s="1" t="s">
        <v>24</v>
      </c>
      <c r="P260">
        <v>336055</v>
      </c>
      <c r="Q260" s="2">
        <v>44886.984027777777</v>
      </c>
      <c r="R260">
        <v>530</v>
      </c>
      <c r="S260">
        <v>0.98360655699999999</v>
      </c>
      <c r="T260">
        <v>0.59405940599999996</v>
      </c>
      <c r="U260">
        <v>0.74074074099999998</v>
      </c>
      <c r="V260" s="1">
        <f>COUNTIF(experiment_log[Experiment ID],experiment_log[[#This Row],[Experiment ID]])</f>
        <v>1</v>
      </c>
      <c r="W260" s="1">
        <f>IFERROR(VLOOKUP(experiment_log[[#This Row],[Experiment ID]],reevaluated_log[],10,0),0)</f>
        <v>0</v>
      </c>
      <c r="X260" s="1">
        <f>IFERROR(VLOOKUP(experiment_log[[#This Row],[Experiment ID]],reevaluated_log[],11,0),0)</f>
        <v>0</v>
      </c>
      <c r="Y260" s="1">
        <f>IFERROR(VLOOKUP(experiment_log[[#This Row],[Experiment ID]],reevaluated_log[],12,0),0)</f>
        <v>0</v>
      </c>
    </row>
    <row r="261" spans="1:25" hidden="1" x14ac:dyDescent="0.25">
      <c r="A261" s="1" t="s">
        <v>236</v>
      </c>
      <c r="B261" s="1" t="s">
        <v>22</v>
      </c>
      <c r="C261" s="1" t="s">
        <v>147</v>
      </c>
      <c r="D261">
        <v>13</v>
      </c>
      <c r="E261">
        <v>0.875</v>
      </c>
      <c r="F261">
        <v>11</v>
      </c>
      <c r="G261">
        <v>1</v>
      </c>
      <c r="H261">
        <v>0.466292135</v>
      </c>
      <c r="I261">
        <v>0.63601532599999999</v>
      </c>
      <c r="J261">
        <v>0.95454545499999999</v>
      </c>
      <c r="K261">
        <v>0.65625</v>
      </c>
      <c r="L261">
        <v>0.77777777800000003</v>
      </c>
      <c r="M261">
        <v>589</v>
      </c>
      <c r="N261" s="6">
        <v>4.2824074074074075E-4</v>
      </c>
      <c r="O261" s="1" t="s">
        <v>148</v>
      </c>
      <c r="P261">
        <v>360154</v>
      </c>
      <c r="Q261" s="2">
        <v>44888.518750000003</v>
      </c>
      <c r="R261">
        <v>454</v>
      </c>
      <c r="S261">
        <v>0.94594594600000004</v>
      </c>
      <c r="T261">
        <v>0.546875</v>
      </c>
      <c r="U261">
        <v>0.69306930700000002</v>
      </c>
      <c r="V261" s="1">
        <f>COUNTIF(experiment_log[Experiment ID],experiment_log[[#This Row],[Experiment ID]])</f>
        <v>1</v>
      </c>
      <c r="W261" s="1">
        <f>IFERROR(VLOOKUP(experiment_log[[#This Row],[Experiment ID]],reevaluated_log[],10,0),0)</f>
        <v>0</v>
      </c>
      <c r="X261" s="1">
        <f>IFERROR(VLOOKUP(experiment_log[[#This Row],[Experiment ID]],reevaluated_log[],11,0),0)</f>
        <v>0</v>
      </c>
      <c r="Y261" s="1">
        <f>IFERROR(VLOOKUP(experiment_log[[#This Row],[Experiment ID]],reevaluated_log[],12,0),0)</f>
        <v>0</v>
      </c>
    </row>
    <row r="262" spans="1:25" hidden="1" x14ac:dyDescent="0.25">
      <c r="A262" s="1" t="s">
        <v>247</v>
      </c>
      <c r="B262" s="1" t="s">
        <v>22</v>
      </c>
      <c r="C262" s="1" t="s">
        <v>147</v>
      </c>
      <c r="D262">
        <v>24</v>
      </c>
      <c r="E262">
        <v>0.8</v>
      </c>
      <c r="F262">
        <v>11</v>
      </c>
      <c r="G262">
        <v>0.99065420599999998</v>
      </c>
      <c r="H262">
        <v>0.59550561800000001</v>
      </c>
      <c r="I262">
        <v>0.74385964900000001</v>
      </c>
      <c r="J262">
        <v>0.98245614000000003</v>
      </c>
      <c r="K262">
        <v>0.875</v>
      </c>
      <c r="L262">
        <v>0.925619835</v>
      </c>
      <c r="M262">
        <v>722</v>
      </c>
      <c r="N262" s="6">
        <v>5.4398148148148144E-4</v>
      </c>
      <c r="O262" s="1" t="s">
        <v>148</v>
      </c>
      <c r="P262">
        <v>360154</v>
      </c>
      <c r="Q262" s="2">
        <v>44888.525694444441</v>
      </c>
      <c r="R262">
        <v>541</v>
      </c>
      <c r="S262">
        <v>0.97826086999999995</v>
      </c>
      <c r="T262">
        <v>0.703125</v>
      </c>
      <c r="U262">
        <v>0.81818181800000001</v>
      </c>
      <c r="V262" s="1">
        <f>COUNTIF(experiment_log[Experiment ID],experiment_log[[#This Row],[Experiment ID]])</f>
        <v>1</v>
      </c>
      <c r="W262" s="1">
        <f>IFERROR(VLOOKUP(experiment_log[[#This Row],[Experiment ID]],reevaluated_log[],10,0),0)</f>
        <v>0</v>
      </c>
      <c r="X262" s="1">
        <f>IFERROR(VLOOKUP(experiment_log[[#This Row],[Experiment ID]],reevaluated_log[],11,0),0)</f>
        <v>0</v>
      </c>
      <c r="Y262" s="1">
        <f>IFERROR(VLOOKUP(experiment_log[[#This Row],[Experiment ID]],reevaluated_log[],12,0),0)</f>
        <v>0</v>
      </c>
    </row>
    <row r="263" spans="1:25" hidden="1" x14ac:dyDescent="0.25">
      <c r="A263" s="1" t="s">
        <v>92</v>
      </c>
      <c r="B263" s="1" t="s">
        <v>22</v>
      </c>
      <c r="C263" s="1" t="s">
        <v>82</v>
      </c>
      <c r="D263">
        <v>17</v>
      </c>
      <c r="E263">
        <v>0.875</v>
      </c>
      <c r="F263">
        <v>10</v>
      </c>
      <c r="G263">
        <v>0.96551724100000003</v>
      </c>
      <c r="H263">
        <v>0.41584158399999999</v>
      </c>
      <c r="I263">
        <v>0.58131487900000001</v>
      </c>
      <c r="J263">
        <v>0.94117647100000001</v>
      </c>
      <c r="K263">
        <v>0.78688524599999998</v>
      </c>
      <c r="L263">
        <v>0.85714285700000004</v>
      </c>
      <c r="M263">
        <v>7117</v>
      </c>
      <c r="N263" s="6">
        <v>1.1111111111111112E-2</v>
      </c>
      <c r="O263" s="1" t="s">
        <v>83</v>
      </c>
      <c r="P263">
        <v>284531</v>
      </c>
      <c r="Q263" s="2">
        <v>44887.606944444444</v>
      </c>
      <c r="R263">
        <v>3039</v>
      </c>
      <c r="S263">
        <v>1</v>
      </c>
      <c r="T263">
        <v>0.54098360700000003</v>
      </c>
      <c r="U263">
        <v>0.70212766000000004</v>
      </c>
      <c r="V263" s="1">
        <f>COUNTIF(experiment_log[Experiment ID],experiment_log[[#This Row],[Experiment ID]])</f>
        <v>1</v>
      </c>
      <c r="W263" s="1">
        <f>IFERROR(VLOOKUP(experiment_log[[#This Row],[Experiment ID]],reevaluated_log[],10,0),0)</f>
        <v>0</v>
      </c>
      <c r="X263" s="1">
        <f>IFERROR(VLOOKUP(experiment_log[[#This Row],[Experiment ID]],reevaluated_log[],11,0),0)</f>
        <v>0</v>
      </c>
      <c r="Y263" s="1">
        <f>IFERROR(VLOOKUP(experiment_log[[#This Row],[Experiment ID]],reevaluated_log[],12,0),0)</f>
        <v>0</v>
      </c>
    </row>
    <row r="264" spans="1:25" hidden="1" x14ac:dyDescent="0.25">
      <c r="A264" s="1" t="s">
        <v>290</v>
      </c>
      <c r="B264" s="1" t="s">
        <v>22</v>
      </c>
      <c r="C264" s="1" t="s">
        <v>23</v>
      </c>
      <c r="D264">
        <v>26</v>
      </c>
      <c r="E264">
        <v>0.875</v>
      </c>
      <c r="F264">
        <v>11</v>
      </c>
      <c r="G264">
        <v>0.989417989</v>
      </c>
      <c r="H264">
        <v>0.64705882400000003</v>
      </c>
      <c r="I264">
        <v>0.78242677800000004</v>
      </c>
      <c r="J264">
        <v>0.96428571399999996</v>
      </c>
      <c r="K264">
        <v>0.80198019799999998</v>
      </c>
      <c r="L264">
        <v>0.87567567599999996</v>
      </c>
      <c r="M264">
        <v>679</v>
      </c>
      <c r="N264" s="6">
        <v>2.0833333333333335E-4</v>
      </c>
      <c r="O264" s="1" t="s">
        <v>24</v>
      </c>
      <c r="P264">
        <v>336055</v>
      </c>
      <c r="Q264" s="2">
        <v>44888.541666666664</v>
      </c>
      <c r="R264">
        <v>507</v>
      </c>
      <c r="S264">
        <v>0.98333333300000003</v>
      </c>
      <c r="T264">
        <v>0.58415841599999996</v>
      </c>
      <c r="U264">
        <v>0.73291925499999999</v>
      </c>
      <c r="V264" s="1">
        <f>COUNTIF(experiment_log[Experiment ID],experiment_log[[#This Row],[Experiment ID]])</f>
        <v>1</v>
      </c>
      <c r="W264" s="1">
        <f>IFERROR(VLOOKUP(experiment_log[[#This Row],[Experiment ID]],reevaluated_log[],10,0),0)</f>
        <v>0</v>
      </c>
      <c r="X264" s="1">
        <f>IFERROR(VLOOKUP(experiment_log[[#This Row],[Experiment ID]],reevaluated_log[],11,0),0)</f>
        <v>0</v>
      </c>
      <c r="Y264" s="1">
        <f>IFERROR(VLOOKUP(experiment_log[[#This Row],[Experiment ID]],reevaluated_log[],12,0),0)</f>
        <v>0</v>
      </c>
    </row>
    <row r="265" spans="1:25" hidden="1" x14ac:dyDescent="0.25">
      <c r="A265" s="1" t="s">
        <v>313</v>
      </c>
      <c r="B265" s="1" t="s">
        <v>22</v>
      </c>
      <c r="C265" s="1" t="s">
        <v>292</v>
      </c>
      <c r="D265">
        <v>5</v>
      </c>
      <c r="E265">
        <v>0.7</v>
      </c>
      <c r="F265">
        <v>10</v>
      </c>
      <c r="G265">
        <v>0.89166666699999997</v>
      </c>
      <c r="H265">
        <v>0.58469945400000001</v>
      </c>
      <c r="I265">
        <v>0.70627062699999998</v>
      </c>
      <c r="J265">
        <v>0.57024793399999996</v>
      </c>
      <c r="K265">
        <v>1</v>
      </c>
      <c r="L265">
        <v>0.72631578900000004</v>
      </c>
      <c r="M265">
        <v>113998</v>
      </c>
      <c r="N265" s="6">
        <v>6.9097222222222225E-3</v>
      </c>
      <c r="O265" s="1" t="s">
        <v>294</v>
      </c>
      <c r="P265">
        <v>-12144415</v>
      </c>
      <c r="Q265" s="2">
        <v>44889.847916666666</v>
      </c>
      <c r="R265">
        <v>4272</v>
      </c>
      <c r="S265">
        <v>0.9375</v>
      </c>
      <c r="T265">
        <v>0.65217391300000005</v>
      </c>
      <c r="U265">
        <v>0.76923076899999998</v>
      </c>
      <c r="V265" s="1">
        <f>COUNTIF(experiment_log[Experiment ID],experiment_log[[#This Row],[Experiment ID]])</f>
        <v>1</v>
      </c>
      <c r="W265" s="1">
        <f>IFERROR(VLOOKUP(experiment_log[[#This Row],[Experiment ID]],reevaluated_log[],10,0),0)</f>
        <v>0.984375</v>
      </c>
      <c r="X265" s="1">
        <f>IFERROR(VLOOKUP(experiment_log[[#This Row],[Experiment ID]],reevaluated_log[],11,0),0)</f>
        <v>0.61165048543689315</v>
      </c>
      <c r="Y265" s="1">
        <f>IFERROR(VLOOKUP(experiment_log[[#This Row],[Experiment ID]],reevaluated_log[],12,0),0)</f>
        <v>0.75449101796407192</v>
      </c>
    </row>
    <row r="266" spans="1:25" hidden="1" x14ac:dyDescent="0.25">
      <c r="A266" s="1" t="s">
        <v>26</v>
      </c>
      <c r="B266" s="1" t="s">
        <v>22</v>
      </c>
      <c r="C266" s="1" t="s">
        <v>23</v>
      </c>
      <c r="D266">
        <v>9</v>
      </c>
      <c r="E266">
        <v>0.7</v>
      </c>
      <c r="F266">
        <v>11</v>
      </c>
      <c r="G266">
        <v>0.97989949700000001</v>
      </c>
      <c r="H266">
        <v>0.67474048399999997</v>
      </c>
      <c r="I266">
        <v>0.79918032800000005</v>
      </c>
      <c r="J266">
        <v>0.94565217400000001</v>
      </c>
      <c r="K266">
        <v>0.86138613900000005</v>
      </c>
      <c r="L266">
        <v>0.90155440399999998</v>
      </c>
      <c r="M266">
        <v>780</v>
      </c>
      <c r="N266" s="6">
        <v>1.1574074074074075E-4</v>
      </c>
      <c r="O266" s="1" t="s">
        <v>24</v>
      </c>
      <c r="P266">
        <v>336055</v>
      </c>
      <c r="Q266" s="2">
        <v>44886.98333333333</v>
      </c>
      <c r="R266">
        <v>554</v>
      </c>
      <c r="S266">
        <v>0.984375</v>
      </c>
      <c r="T266">
        <v>0.62376237599999995</v>
      </c>
      <c r="U266">
        <v>0.76363636400000001</v>
      </c>
      <c r="V266" s="1">
        <f>COUNTIF(experiment_log[Experiment ID],experiment_log[[#This Row],[Experiment ID]])</f>
        <v>1</v>
      </c>
      <c r="W266" s="1">
        <f>IFERROR(VLOOKUP(experiment_log[[#This Row],[Experiment ID]],reevaluated_log[],10,0),0)</f>
        <v>0</v>
      </c>
      <c r="X266" s="1">
        <f>IFERROR(VLOOKUP(experiment_log[[#This Row],[Experiment ID]],reevaluated_log[],11,0),0)</f>
        <v>0</v>
      </c>
      <c r="Y266" s="1">
        <f>IFERROR(VLOOKUP(experiment_log[[#This Row],[Experiment ID]],reevaluated_log[],12,0),0)</f>
        <v>0</v>
      </c>
    </row>
    <row r="267" spans="1:25" hidden="1" x14ac:dyDescent="0.25">
      <c r="A267" s="1" t="s">
        <v>340</v>
      </c>
      <c r="B267" s="1" t="s">
        <v>22</v>
      </c>
      <c r="C267" s="1" t="s">
        <v>292</v>
      </c>
      <c r="D267">
        <v>21</v>
      </c>
      <c r="E267">
        <v>0.9</v>
      </c>
      <c r="F267">
        <v>10</v>
      </c>
      <c r="G267">
        <v>0.99019607799999998</v>
      </c>
      <c r="H267">
        <v>0.55191256799999999</v>
      </c>
      <c r="I267">
        <v>0.70877193000000005</v>
      </c>
      <c r="J267">
        <v>1</v>
      </c>
      <c r="K267">
        <v>0.82857142900000003</v>
      </c>
      <c r="L267">
        <v>0.90625</v>
      </c>
      <c r="M267">
        <v>3830</v>
      </c>
      <c r="N267" s="6">
        <v>1.0335648148148148E-2</v>
      </c>
      <c r="O267" s="1" t="s">
        <v>480</v>
      </c>
      <c r="P267">
        <v>-12144357</v>
      </c>
      <c r="Q267" s="2">
        <v>44893.515277777777</v>
      </c>
      <c r="R267">
        <v>2186</v>
      </c>
      <c r="S267">
        <v>1</v>
      </c>
      <c r="T267">
        <v>0.6</v>
      </c>
      <c r="U267">
        <v>0.75</v>
      </c>
      <c r="V267" s="1">
        <f>COUNTIF(experiment_log[Experiment ID],experiment_log[[#This Row],[Experiment ID]])</f>
        <v>1</v>
      </c>
      <c r="W267" s="1">
        <f>IFERROR(VLOOKUP(experiment_log[[#This Row],[Experiment ID]],reevaluated_log[],10,0),0)</f>
        <v>1</v>
      </c>
      <c r="X267" s="1">
        <f>IFERROR(VLOOKUP(experiment_log[[#This Row],[Experiment ID]],reevaluated_log[],11,0),0)</f>
        <v>0.60194174757281549</v>
      </c>
      <c r="Y267" s="1">
        <f>IFERROR(VLOOKUP(experiment_log[[#This Row],[Experiment ID]],reevaluated_log[],12,0),0)</f>
        <v>0.75151515151515147</v>
      </c>
    </row>
    <row r="268" spans="1:25" x14ac:dyDescent="0.25">
      <c r="A268" s="1" t="s">
        <v>386</v>
      </c>
      <c r="B268" s="1" t="s">
        <v>147</v>
      </c>
      <c r="C268" s="1" t="s">
        <v>292</v>
      </c>
      <c r="D268">
        <v>27</v>
      </c>
      <c r="E268">
        <v>0.85</v>
      </c>
      <c r="F268">
        <v>10</v>
      </c>
      <c r="G268">
        <v>0.96363636399999997</v>
      </c>
      <c r="H268">
        <v>0.49302325600000002</v>
      </c>
      <c r="I268">
        <v>0.65230769200000005</v>
      </c>
      <c r="J268">
        <v>0.74712643700000003</v>
      </c>
      <c r="K268">
        <v>0.928571429</v>
      </c>
      <c r="L268">
        <v>0.82802547800000004</v>
      </c>
      <c r="M268">
        <v>4852</v>
      </c>
      <c r="N268" s="6">
        <v>3.7847222222222223E-3</v>
      </c>
      <c r="O268" s="1" t="s">
        <v>350</v>
      </c>
      <c r="P268">
        <v>6316297</v>
      </c>
      <c r="Q268" s="2">
        <v>44893.852777777778</v>
      </c>
      <c r="R268">
        <v>1599</v>
      </c>
      <c r="S268">
        <v>1</v>
      </c>
      <c r="T268">
        <v>0.428571429</v>
      </c>
      <c r="U268">
        <v>0.6</v>
      </c>
      <c r="V268" s="1">
        <f>COUNTIF(experiment_log[Experiment ID],experiment_log[[#This Row],[Experiment ID]])</f>
        <v>1</v>
      </c>
      <c r="W268" s="1">
        <f>IFERROR(VLOOKUP(experiment_log[[#This Row],[Experiment ID]],reevaluated_log[],10,0),0)</f>
        <v>1</v>
      </c>
      <c r="X268" s="1">
        <f>IFERROR(VLOOKUP(experiment_log[[#This Row],[Experiment ID]],reevaluated_log[],11,0),0)</f>
        <v>0.42857142857142855</v>
      </c>
      <c r="Y268" s="1">
        <f>IFERROR(VLOOKUP(experiment_log[[#This Row],[Experiment ID]],reevaluated_log[],12,0),0)</f>
        <v>0.6</v>
      </c>
    </row>
    <row r="269" spans="1:25" hidden="1" x14ac:dyDescent="0.25">
      <c r="A269" s="1" t="s">
        <v>327</v>
      </c>
      <c r="B269" s="1" t="s">
        <v>22</v>
      </c>
      <c r="C269" s="1" t="s">
        <v>292</v>
      </c>
      <c r="D269">
        <v>9</v>
      </c>
      <c r="E269">
        <v>0.85</v>
      </c>
      <c r="F269">
        <v>10</v>
      </c>
      <c r="G269">
        <v>1</v>
      </c>
      <c r="H269">
        <v>0.53005464499999999</v>
      </c>
      <c r="I269">
        <v>0.69285714300000001</v>
      </c>
      <c r="J269">
        <v>0.96296296299999995</v>
      </c>
      <c r="K269">
        <v>0.75362318800000005</v>
      </c>
      <c r="L269">
        <v>0.84552845499999996</v>
      </c>
      <c r="M269">
        <v>3045</v>
      </c>
      <c r="N269" s="6">
        <v>7.3032407407407404E-3</v>
      </c>
      <c r="O269" s="1" t="s">
        <v>294</v>
      </c>
      <c r="P269">
        <v>-12144415</v>
      </c>
      <c r="Q269" s="2">
        <v>44889.910416666666</v>
      </c>
      <c r="R269">
        <v>1955</v>
      </c>
      <c r="S269">
        <v>0.95121951199999999</v>
      </c>
      <c r="T269">
        <v>0.56521739100000001</v>
      </c>
      <c r="U269">
        <v>0.70909090900000005</v>
      </c>
      <c r="V269" s="1">
        <f>COUNTIF(experiment_log[Experiment ID],experiment_log[[#This Row],[Experiment ID]])</f>
        <v>1</v>
      </c>
      <c r="W269" s="1">
        <f>IFERROR(VLOOKUP(experiment_log[[#This Row],[Experiment ID]],reevaluated_log[],10,0),0)</f>
        <v>1</v>
      </c>
      <c r="X269" s="1">
        <f>IFERROR(VLOOKUP(experiment_log[[#This Row],[Experiment ID]],reevaluated_log[],11,0),0)</f>
        <v>0.57281553398058249</v>
      </c>
      <c r="Y269" s="1">
        <f>IFERROR(VLOOKUP(experiment_log[[#This Row],[Experiment ID]],reevaluated_log[],12,0),0)</f>
        <v>0.72839506172839508</v>
      </c>
    </row>
    <row r="270" spans="1:25" hidden="1" x14ac:dyDescent="0.25">
      <c r="A270" s="1" t="s">
        <v>287</v>
      </c>
      <c r="B270" s="1" t="s">
        <v>22</v>
      </c>
      <c r="C270" s="1" t="s">
        <v>23</v>
      </c>
      <c r="D270">
        <v>25</v>
      </c>
      <c r="E270">
        <v>0.875</v>
      </c>
      <c r="F270">
        <v>11</v>
      </c>
      <c r="G270">
        <v>0.99425287399999995</v>
      </c>
      <c r="H270">
        <v>0.59861591700000005</v>
      </c>
      <c r="I270">
        <v>0.74730021599999996</v>
      </c>
      <c r="J270">
        <v>0.97333333300000002</v>
      </c>
      <c r="K270">
        <v>0.72277227700000002</v>
      </c>
      <c r="L270">
        <v>0.82954545499999999</v>
      </c>
      <c r="M270">
        <v>547</v>
      </c>
      <c r="N270" s="6">
        <v>2.0833333333333335E-4</v>
      </c>
      <c r="O270" s="1" t="s">
        <v>24</v>
      </c>
      <c r="P270">
        <v>336055</v>
      </c>
      <c r="Q270" s="2">
        <v>44888.540972222225</v>
      </c>
      <c r="R270">
        <v>431</v>
      </c>
      <c r="S270">
        <v>0.982758621</v>
      </c>
      <c r="T270">
        <v>0.56435643599999996</v>
      </c>
      <c r="U270">
        <v>0.71698113200000002</v>
      </c>
      <c r="V270" s="1">
        <f>COUNTIF(experiment_log[Experiment ID],experiment_log[[#This Row],[Experiment ID]])</f>
        <v>1</v>
      </c>
      <c r="W270" s="1">
        <f>IFERROR(VLOOKUP(experiment_log[[#This Row],[Experiment ID]],reevaluated_log[],10,0),0)</f>
        <v>0</v>
      </c>
      <c r="X270" s="1">
        <f>IFERROR(VLOOKUP(experiment_log[[#This Row],[Experiment ID]],reevaluated_log[],11,0),0)</f>
        <v>0</v>
      </c>
      <c r="Y270" s="1">
        <f>IFERROR(VLOOKUP(experiment_log[[#This Row],[Experiment ID]],reevaluated_log[],12,0),0)</f>
        <v>0</v>
      </c>
    </row>
    <row r="271" spans="1:25" hidden="1" x14ac:dyDescent="0.25">
      <c r="A271" s="1" t="s">
        <v>399</v>
      </c>
      <c r="B271" s="1" t="s">
        <v>23</v>
      </c>
      <c r="C271" s="1" t="s">
        <v>292</v>
      </c>
      <c r="D271">
        <v>19</v>
      </c>
      <c r="E271">
        <v>0.7</v>
      </c>
      <c r="F271">
        <v>10</v>
      </c>
      <c r="G271">
        <v>0.95698924699999999</v>
      </c>
      <c r="H271">
        <v>0.45641025600000001</v>
      </c>
      <c r="I271">
        <v>0.61805555599999995</v>
      </c>
      <c r="J271">
        <v>0.80821917799999998</v>
      </c>
      <c r="K271">
        <v>0.85507246400000003</v>
      </c>
      <c r="L271">
        <v>0.83098591499999996</v>
      </c>
      <c r="M271">
        <v>4207</v>
      </c>
      <c r="N271" s="6">
        <v>2.638888888888889E-3</v>
      </c>
      <c r="O271" s="1" t="s">
        <v>351</v>
      </c>
      <c r="P271">
        <v>5622217</v>
      </c>
      <c r="Q271" s="2">
        <v>44890.85</v>
      </c>
      <c r="R271">
        <v>1482</v>
      </c>
      <c r="S271">
        <v>0.96</v>
      </c>
      <c r="T271">
        <v>0.34782608700000001</v>
      </c>
      <c r="U271">
        <v>0.51063829800000005</v>
      </c>
      <c r="V271" s="1">
        <f>COUNTIF(experiment_log[Experiment ID],experiment_log[[#This Row],[Experiment ID]])</f>
        <v>1</v>
      </c>
      <c r="W271" s="1">
        <f>IFERROR(VLOOKUP(experiment_log[[#This Row],[Experiment ID]],reevaluated_log[],10,0),0)</f>
        <v>0.93023255813953487</v>
      </c>
      <c r="X271" s="1">
        <f>IFERROR(VLOOKUP(experiment_log[[#This Row],[Experiment ID]],reevaluated_log[],11,0),0)</f>
        <v>0.44444444444444442</v>
      </c>
      <c r="Y271" s="1">
        <f>IFERROR(VLOOKUP(experiment_log[[#This Row],[Experiment ID]],reevaluated_log[],12,0),0)</f>
        <v>0.60150375939849621</v>
      </c>
    </row>
    <row r="272" spans="1:25" hidden="1" x14ac:dyDescent="0.25">
      <c r="A272" s="1" t="s">
        <v>239</v>
      </c>
      <c r="B272" s="1" t="s">
        <v>22</v>
      </c>
      <c r="C272" s="1" t="s">
        <v>147</v>
      </c>
      <c r="D272">
        <v>16</v>
      </c>
      <c r="E272">
        <v>0.875</v>
      </c>
      <c r="F272">
        <v>11</v>
      </c>
      <c r="G272">
        <v>1</v>
      </c>
      <c r="H272">
        <v>0.46067415699999997</v>
      </c>
      <c r="I272">
        <v>0.63076923100000004</v>
      </c>
      <c r="J272">
        <v>0.94871794899999995</v>
      </c>
      <c r="K272">
        <v>0.578125</v>
      </c>
      <c r="L272">
        <v>0.71844660199999999</v>
      </c>
      <c r="M272">
        <v>555</v>
      </c>
      <c r="N272" s="6">
        <v>6.3657407407407413E-4</v>
      </c>
      <c r="O272" s="1" t="s">
        <v>148</v>
      </c>
      <c r="P272">
        <v>360154</v>
      </c>
      <c r="Q272" s="2">
        <v>44888.520833333336</v>
      </c>
      <c r="R272">
        <v>429</v>
      </c>
      <c r="S272">
        <v>0.9375</v>
      </c>
      <c r="T272">
        <v>0.46875</v>
      </c>
      <c r="U272">
        <v>0.625</v>
      </c>
      <c r="V272" s="1">
        <f>COUNTIF(experiment_log[Experiment ID],experiment_log[[#This Row],[Experiment ID]])</f>
        <v>1</v>
      </c>
      <c r="W272" s="1">
        <f>IFERROR(VLOOKUP(experiment_log[[#This Row],[Experiment ID]],reevaluated_log[],10,0),0)</f>
        <v>0</v>
      </c>
      <c r="X272" s="1">
        <f>IFERROR(VLOOKUP(experiment_log[[#This Row],[Experiment ID]],reevaluated_log[],11,0),0)</f>
        <v>0</v>
      </c>
      <c r="Y272" s="1">
        <f>IFERROR(VLOOKUP(experiment_log[[#This Row],[Experiment ID]],reevaluated_log[],12,0),0)</f>
        <v>0</v>
      </c>
    </row>
    <row r="273" spans="1:25" hidden="1" x14ac:dyDescent="0.25">
      <c r="A273" s="1" t="s">
        <v>50</v>
      </c>
      <c r="B273" s="1" t="s">
        <v>22</v>
      </c>
      <c r="C273" s="1" t="s">
        <v>23</v>
      </c>
      <c r="D273">
        <v>17</v>
      </c>
      <c r="E273">
        <v>0.9</v>
      </c>
      <c r="F273">
        <v>11</v>
      </c>
      <c r="G273">
        <v>1</v>
      </c>
      <c r="H273">
        <v>0.60207612499999996</v>
      </c>
      <c r="I273">
        <v>0.75161986999999997</v>
      </c>
      <c r="J273">
        <v>0.98684210500000002</v>
      </c>
      <c r="K273">
        <v>0.74257425700000002</v>
      </c>
      <c r="L273">
        <v>0.84745762700000005</v>
      </c>
      <c r="M273">
        <v>631</v>
      </c>
      <c r="N273" s="6">
        <v>1.273148148148148E-4</v>
      </c>
      <c r="O273" s="1" t="s">
        <v>24</v>
      </c>
      <c r="P273">
        <v>336055</v>
      </c>
      <c r="Q273" s="2">
        <v>44886.984722222223</v>
      </c>
      <c r="R273">
        <v>481</v>
      </c>
      <c r="S273">
        <v>1</v>
      </c>
      <c r="T273">
        <v>0.56435643599999996</v>
      </c>
      <c r="U273">
        <v>0.72151898699999995</v>
      </c>
      <c r="V273" s="1">
        <f>COUNTIF(experiment_log[Experiment ID],experiment_log[[#This Row],[Experiment ID]])</f>
        <v>1</v>
      </c>
      <c r="W273" s="1">
        <f>IFERROR(VLOOKUP(experiment_log[[#This Row],[Experiment ID]],reevaluated_log[],10,0),0)</f>
        <v>0</v>
      </c>
      <c r="X273" s="1">
        <f>IFERROR(VLOOKUP(experiment_log[[#This Row],[Experiment ID]],reevaluated_log[],11,0),0)</f>
        <v>0</v>
      </c>
      <c r="Y273" s="1">
        <f>IFERROR(VLOOKUP(experiment_log[[#This Row],[Experiment ID]],reevaluated_log[],12,0),0)</f>
        <v>0</v>
      </c>
    </row>
    <row r="274" spans="1:25" x14ac:dyDescent="0.25">
      <c r="A274" s="1" t="s">
        <v>596</v>
      </c>
      <c r="B274" s="1" t="s">
        <v>147</v>
      </c>
      <c r="C274" s="1" t="s">
        <v>292</v>
      </c>
      <c r="D274">
        <v>13</v>
      </c>
      <c r="E274">
        <v>0.85</v>
      </c>
      <c r="F274">
        <v>10</v>
      </c>
      <c r="G274">
        <v>0.98319327700000003</v>
      </c>
      <c r="H274">
        <v>0.54418604699999995</v>
      </c>
      <c r="I274">
        <v>0.70059880200000002</v>
      </c>
      <c r="J274">
        <v>0.89655172400000005</v>
      </c>
      <c r="K274">
        <v>0.74285714300000005</v>
      </c>
      <c r="L274">
        <v>0.8125</v>
      </c>
      <c r="M274">
        <v>3220</v>
      </c>
      <c r="N274" s="6">
        <v>3.9236111111111112E-3</v>
      </c>
      <c r="O274" s="1" t="s">
        <v>350</v>
      </c>
      <c r="P274">
        <v>6316297</v>
      </c>
      <c r="Q274" s="2">
        <v>44893.775000000001</v>
      </c>
      <c r="R274">
        <v>1464</v>
      </c>
      <c r="S274">
        <v>0.91176470600000004</v>
      </c>
      <c r="T274">
        <v>0.44285714300000001</v>
      </c>
      <c r="U274">
        <v>0.59615384599999999</v>
      </c>
      <c r="V274" s="1">
        <f>COUNTIF(experiment_log[Experiment ID],experiment_log[[#This Row],[Experiment ID]])</f>
        <v>1</v>
      </c>
      <c r="W274" s="1">
        <f>IFERROR(VLOOKUP(experiment_log[[#This Row],[Experiment ID]],reevaluated_log[],10,0),0)</f>
        <v>0.91176470588235292</v>
      </c>
      <c r="X274" s="1">
        <f>IFERROR(VLOOKUP(experiment_log[[#This Row],[Experiment ID]],reevaluated_log[],11,0),0)</f>
        <v>0.44285714285714284</v>
      </c>
      <c r="Y274" s="1">
        <f>IFERROR(VLOOKUP(experiment_log[[#This Row],[Experiment ID]],reevaluated_log[],12,0),0)</f>
        <v>0.59615384615384603</v>
      </c>
    </row>
    <row r="275" spans="1:25" hidden="1" x14ac:dyDescent="0.25">
      <c r="A275" s="1" t="s">
        <v>406</v>
      </c>
      <c r="B275" s="1" t="s">
        <v>23</v>
      </c>
      <c r="C275" s="1" t="s">
        <v>292</v>
      </c>
      <c r="D275">
        <v>21</v>
      </c>
      <c r="E275">
        <v>0.8</v>
      </c>
      <c r="F275">
        <v>10</v>
      </c>
      <c r="G275">
        <v>0.9375</v>
      </c>
      <c r="H275">
        <v>0.46153846199999998</v>
      </c>
      <c r="I275">
        <v>0.61855670100000004</v>
      </c>
      <c r="J275">
        <v>0.79746835400000005</v>
      </c>
      <c r="K275">
        <v>0.91304347799999996</v>
      </c>
      <c r="L275">
        <v>0.85135135100000003</v>
      </c>
      <c r="M275">
        <v>4794</v>
      </c>
      <c r="N275" s="6">
        <v>3.1944444444444446E-3</v>
      </c>
      <c r="O275" s="1" t="s">
        <v>351</v>
      </c>
      <c r="P275">
        <v>5622217</v>
      </c>
      <c r="Q275" s="2">
        <v>44890.85833333333</v>
      </c>
      <c r="R275">
        <v>1547</v>
      </c>
      <c r="S275">
        <v>0.93548387099999997</v>
      </c>
      <c r="T275">
        <v>0.42028985499999999</v>
      </c>
      <c r="U275">
        <v>0.57999999999999996</v>
      </c>
      <c r="V275" s="1">
        <f>COUNTIF(experiment_log[Experiment ID],experiment_log[[#This Row],[Experiment ID]])</f>
        <v>1</v>
      </c>
      <c r="W275" s="1">
        <f>IFERROR(VLOOKUP(experiment_log[[#This Row],[Experiment ID]],reevaluated_log[],10,0),0)</f>
        <v>0.90909090909090906</v>
      </c>
      <c r="X275" s="1">
        <f>IFERROR(VLOOKUP(experiment_log[[#This Row],[Experiment ID]],reevaluated_log[],11,0),0)</f>
        <v>0.44444444444444442</v>
      </c>
      <c r="Y275" s="1">
        <f>IFERROR(VLOOKUP(experiment_log[[#This Row],[Experiment ID]],reevaluated_log[],12,0),0)</f>
        <v>0.59701492537313428</v>
      </c>
    </row>
    <row r="276" spans="1:25" x14ac:dyDescent="0.25">
      <c r="A276" s="1" t="s">
        <v>610</v>
      </c>
      <c r="B276" s="1" t="s">
        <v>147</v>
      </c>
      <c r="C276" s="1" t="s">
        <v>292</v>
      </c>
      <c r="D276">
        <v>17</v>
      </c>
      <c r="E276">
        <v>0.85</v>
      </c>
      <c r="F276">
        <v>10</v>
      </c>
      <c r="G276">
        <v>0.98130841099999999</v>
      </c>
      <c r="H276">
        <v>0.48837209300000001</v>
      </c>
      <c r="I276">
        <v>0.65217391300000005</v>
      </c>
      <c r="J276">
        <v>0.85714285700000004</v>
      </c>
      <c r="K276">
        <v>0.77142857099999995</v>
      </c>
      <c r="L276">
        <v>0.81203007500000002</v>
      </c>
      <c r="M276">
        <v>3658</v>
      </c>
      <c r="N276" s="6">
        <v>3.1712962962962962E-3</v>
      </c>
      <c r="O276" s="1" t="s">
        <v>350</v>
      </c>
      <c r="P276">
        <v>6316297</v>
      </c>
      <c r="Q276" s="2">
        <v>44893.835416666669</v>
      </c>
      <c r="R276">
        <v>1513</v>
      </c>
      <c r="S276">
        <v>0.96666666700000003</v>
      </c>
      <c r="T276">
        <v>0.41428571400000003</v>
      </c>
      <c r="U276">
        <v>0.57999999999999996</v>
      </c>
      <c r="V276" s="1">
        <f>COUNTIF(experiment_log[Experiment ID],experiment_log[[#This Row],[Experiment ID]])</f>
        <v>1</v>
      </c>
      <c r="W276" s="1">
        <f>IFERROR(VLOOKUP(experiment_log[[#This Row],[Experiment ID]],reevaluated_log[],10,0),0)</f>
        <v>0.96666666666666667</v>
      </c>
      <c r="X276" s="1">
        <f>IFERROR(VLOOKUP(experiment_log[[#This Row],[Experiment ID]],reevaluated_log[],11,0),0)</f>
        <v>0.41428571428571431</v>
      </c>
      <c r="Y276" s="1">
        <f>IFERROR(VLOOKUP(experiment_log[[#This Row],[Experiment ID]],reevaluated_log[],12,0),0)</f>
        <v>0.58000000000000007</v>
      </c>
    </row>
    <row r="277" spans="1:25" hidden="1" x14ac:dyDescent="0.25">
      <c r="A277" s="1" t="s">
        <v>154</v>
      </c>
      <c r="B277" s="1" t="s">
        <v>22</v>
      </c>
      <c r="C277" s="1" t="s">
        <v>147</v>
      </c>
      <c r="D277">
        <v>8</v>
      </c>
      <c r="E277">
        <v>0.85</v>
      </c>
      <c r="F277">
        <v>11</v>
      </c>
      <c r="G277">
        <v>1</v>
      </c>
      <c r="H277">
        <v>0.533707865</v>
      </c>
      <c r="I277">
        <v>0.69597069600000006</v>
      </c>
      <c r="J277">
        <v>0.98039215700000004</v>
      </c>
      <c r="K277">
        <v>0.78125</v>
      </c>
      <c r="L277">
        <v>0.869565217</v>
      </c>
      <c r="M277">
        <v>640</v>
      </c>
      <c r="N277" s="6">
        <v>3.7037037037037035E-4</v>
      </c>
      <c r="O277" s="1" t="s">
        <v>148</v>
      </c>
      <c r="P277">
        <v>360154</v>
      </c>
      <c r="Q277" s="2">
        <v>44887.879166666666</v>
      </c>
      <c r="R277">
        <v>487</v>
      </c>
      <c r="S277">
        <v>0.97560975599999999</v>
      </c>
      <c r="T277">
        <v>0.625</v>
      </c>
      <c r="U277">
        <v>0.76190476200000001</v>
      </c>
      <c r="V277" s="1">
        <f>COUNTIF(experiment_log[Experiment ID],experiment_log[[#This Row],[Experiment ID]])</f>
        <v>1</v>
      </c>
      <c r="W277" s="1">
        <f>IFERROR(VLOOKUP(experiment_log[[#This Row],[Experiment ID]],reevaluated_log[],10,0),0)</f>
        <v>0</v>
      </c>
      <c r="X277" s="1">
        <f>IFERROR(VLOOKUP(experiment_log[[#This Row],[Experiment ID]],reevaluated_log[],11,0),0)</f>
        <v>0</v>
      </c>
      <c r="Y277" s="1">
        <f>IFERROR(VLOOKUP(experiment_log[[#This Row],[Experiment ID]],reevaluated_log[],12,0),0)</f>
        <v>0</v>
      </c>
    </row>
    <row r="278" spans="1:25" x14ac:dyDescent="0.25">
      <c r="A278" s="1" t="s">
        <v>615</v>
      </c>
      <c r="B278" s="1" t="s">
        <v>147</v>
      </c>
      <c r="C278" s="1" t="s">
        <v>292</v>
      </c>
      <c r="D278">
        <v>18</v>
      </c>
      <c r="E278">
        <v>0.85</v>
      </c>
      <c r="F278">
        <v>10</v>
      </c>
      <c r="G278">
        <v>0.98130841099999999</v>
      </c>
      <c r="H278">
        <v>0.48837209300000001</v>
      </c>
      <c r="I278">
        <v>0.65217391300000005</v>
      </c>
      <c r="J278">
        <v>0.85714285700000004</v>
      </c>
      <c r="K278">
        <v>0.77142857099999995</v>
      </c>
      <c r="L278">
        <v>0.81203007500000002</v>
      </c>
      <c r="M278">
        <v>3624</v>
      </c>
      <c r="N278" s="6">
        <v>3.3449074074074076E-3</v>
      </c>
      <c r="O278" s="1" t="s">
        <v>350</v>
      </c>
      <c r="P278">
        <v>6316297</v>
      </c>
      <c r="Q278" s="2">
        <v>44893.838888888888</v>
      </c>
      <c r="R278">
        <v>1509</v>
      </c>
      <c r="S278">
        <v>0.96666666700000003</v>
      </c>
      <c r="T278">
        <v>0.41428571400000003</v>
      </c>
      <c r="U278">
        <v>0.57999999999999996</v>
      </c>
      <c r="V278" s="1">
        <f>COUNTIF(experiment_log[Experiment ID],experiment_log[[#This Row],[Experiment ID]])</f>
        <v>1</v>
      </c>
      <c r="W278" s="1">
        <f>IFERROR(VLOOKUP(experiment_log[[#This Row],[Experiment ID]],reevaluated_log[],10,0),0)</f>
        <v>0.96666666666666667</v>
      </c>
      <c r="X278" s="1">
        <f>IFERROR(VLOOKUP(experiment_log[[#This Row],[Experiment ID]],reevaluated_log[],11,0),0)</f>
        <v>0.41428571428571431</v>
      </c>
      <c r="Y278" s="1">
        <f>IFERROR(VLOOKUP(experiment_log[[#This Row],[Experiment ID]],reevaluated_log[],12,0),0)</f>
        <v>0.58000000000000007</v>
      </c>
    </row>
    <row r="279" spans="1:25" hidden="1" x14ac:dyDescent="0.25">
      <c r="A279" s="1" t="s">
        <v>425</v>
      </c>
      <c r="B279" s="1" t="s">
        <v>23</v>
      </c>
      <c r="C279" s="1" t="s">
        <v>292</v>
      </c>
      <c r="D279">
        <v>9</v>
      </c>
      <c r="E279">
        <v>0.8</v>
      </c>
      <c r="F279">
        <v>10</v>
      </c>
      <c r="G279">
        <v>0.95505618000000003</v>
      </c>
      <c r="H279">
        <v>0.43589743600000003</v>
      </c>
      <c r="I279">
        <v>0.598591549</v>
      </c>
      <c r="J279">
        <v>0.85454545500000001</v>
      </c>
      <c r="K279">
        <v>0.68115941999999996</v>
      </c>
      <c r="L279">
        <v>0.75806451600000002</v>
      </c>
      <c r="M279">
        <v>3091</v>
      </c>
      <c r="N279" s="6">
        <v>2.476851851851852E-3</v>
      </c>
      <c r="O279" s="1" t="s">
        <v>351</v>
      </c>
      <c r="P279">
        <v>5622217</v>
      </c>
      <c r="Q279" s="2">
        <v>44890.902083333334</v>
      </c>
      <c r="R279">
        <v>1398</v>
      </c>
      <c r="S279">
        <v>1</v>
      </c>
      <c r="T279">
        <v>0.28985507199999999</v>
      </c>
      <c r="U279">
        <v>0.44943820200000001</v>
      </c>
      <c r="V279" s="1">
        <f>COUNTIF(experiment_log[Experiment ID],experiment_log[[#This Row],[Experiment ID]])</f>
        <v>1</v>
      </c>
      <c r="W279" s="1">
        <f>IFERROR(VLOOKUP(experiment_log[[#This Row],[Experiment ID]],reevaluated_log[],10,0),0)</f>
        <v>0.90697674418604646</v>
      </c>
      <c r="X279" s="1">
        <f>IFERROR(VLOOKUP(experiment_log[[#This Row],[Experiment ID]],reevaluated_log[],11,0),0)</f>
        <v>0.43333333333333335</v>
      </c>
      <c r="Y279" s="1">
        <f>IFERROR(VLOOKUP(experiment_log[[#This Row],[Experiment ID]],reevaluated_log[],12,0),0)</f>
        <v>0.5864661654135338</v>
      </c>
    </row>
    <row r="280" spans="1:25" hidden="1" x14ac:dyDescent="0.25">
      <c r="A280" s="1" t="s">
        <v>193</v>
      </c>
      <c r="B280" s="1" t="s">
        <v>22</v>
      </c>
      <c r="C280" s="1" t="s">
        <v>147</v>
      </c>
      <c r="D280">
        <v>21</v>
      </c>
      <c r="E280">
        <v>0.85</v>
      </c>
      <c r="F280">
        <v>11</v>
      </c>
      <c r="G280">
        <v>0.95535714299999996</v>
      </c>
      <c r="H280">
        <v>0.60112359599999998</v>
      </c>
      <c r="I280">
        <v>0.73793103400000004</v>
      </c>
      <c r="J280">
        <v>0.90322580600000002</v>
      </c>
      <c r="K280">
        <v>0.875</v>
      </c>
      <c r="L280">
        <v>0.88888888899999996</v>
      </c>
      <c r="M280">
        <v>734</v>
      </c>
      <c r="N280" s="6">
        <v>1.6203703703703703E-4</v>
      </c>
      <c r="O280" s="1" t="s">
        <v>148</v>
      </c>
      <c r="P280">
        <v>360154</v>
      </c>
      <c r="Q280" s="2">
        <v>44887.881249999999</v>
      </c>
      <c r="R280">
        <v>554</v>
      </c>
      <c r="S280">
        <v>0.9375</v>
      </c>
      <c r="T280">
        <v>0.703125</v>
      </c>
      <c r="U280">
        <v>0.803571429</v>
      </c>
      <c r="V280" s="1">
        <f>COUNTIF(experiment_log[Experiment ID],experiment_log[[#This Row],[Experiment ID]])</f>
        <v>1</v>
      </c>
      <c r="W280" s="1">
        <f>IFERROR(VLOOKUP(experiment_log[[#This Row],[Experiment ID]],reevaluated_log[],10,0),0)</f>
        <v>0</v>
      </c>
      <c r="X280" s="1">
        <f>IFERROR(VLOOKUP(experiment_log[[#This Row],[Experiment ID]],reevaluated_log[],11,0),0)</f>
        <v>0</v>
      </c>
      <c r="Y280" s="1">
        <f>IFERROR(VLOOKUP(experiment_log[[#This Row],[Experiment ID]],reevaluated_log[],12,0),0)</f>
        <v>0</v>
      </c>
    </row>
    <row r="281" spans="1:25" hidden="1" x14ac:dyDescent="0.25">
      <c r="A281" s="1" t="s">
        <v>90</v>
      </c>
      <c r="B281" s="1" t="s">
        <v>22</v>
      </c>
      <c r="C281" s="1" t="s">
        <v>82</v>
      </c>
      <c r="D281">
        <v>17</v>
      </c>
      <c r="E281">
        <v>0.8</v>
      </c>
      <c r="F281">
        <v>10</v>
      </c>
      <c r="G281">
        <v>0.92473118300000001</v>
      </c>
      <c r="H281">
        <v>0.42574257399999998</v>
      </c>
      <c r="I281">
        <v>0.58305084699999998</v>
      </c>
      <c r="J281">
        <v>0.86363636399999999</v>
      </c>
      <c r="K281">
        <v>0.93442623000000002</v>
      </c>
      <c r="L281">
        <v>0.89763779499999996</v>
      </c>
      <c r="M281">
        <v>10807</v>
      </c>
      <c r="N281" s="6">
        <v>1.1111111111111112E-2</v>
      </c>
      <c r="O281" s="1" t="s">
        <v>83</v>
      </c>
      <c r="P281">
        <v>284531</v>
      </c>
      <c r="Q281" s="2">
        <v>44887.606944444444</v>
      </c>
      <c r="R281">
        <v>3463</v>
      </c>
      <c r="S281">
        <v>0.95121951199999999</v>
      </c>
      <c r="T281">
        <v>0.63934426200000005</v>
      </c>
      <c r="U281">
        <v>0.764705882</v>
      </c>
      <c r="V281" s="1">
        <f>COUNTIF(experiment_log[Experiment ID],experiment_log[[#This Row],[Experiment ID]])</f>
        <v>1</v>
      </c>
      <c r="W281" s="1">
        <f>IFERROR(VLOOKUP(experiment_log[[#This Row],[Experiment ID]],reevaluated_log[],10,0),0)</f>
        <v>0</v>
      </c>
      <c r="X281" s="1">
        <f>IFERROR(VLOOKUP(experiment_log[[#This Row],[Experiment ID]],reevaluated_log[],11,0),0)</f>
        <v>0</v>
      </c>
      <c r="Y281" s="1">
        <f>IFERROR(VLOOKUP(experiment_log[[#This Row],[Experiment ID]],reevaluated_log[],12,0),0)</f>
        <v>0</v>
      </c>
    </row>
    <row r="282" spans="1:25" hidden="1" x14ac:dyDescent="0.25">
      <c r="A282" s="1" t="s">
        <v>333</v>
      </c>
      <c r="B282" s="1" t="s">
        <v>22</v>
      </c>
      <c r="C282" s="1" t="s">
        <v>292</v>
      </c>
      <c r="D282">
        <v>19</v>
      </c>
      <c r="E282">
        <v>0.875</v>
      </c>
      <c r="F282">
        <v>10</v>
      </c>
      <c r="G282">
        <v>1</v>
      </c>
      <c r="H282">
        <v>0.47540983599999997</v>
      </c>
      <c r="I282">
        <v>0.64444444400000001</v>
      </c>
      <c r="J282">
        <v>0.95833333300000001</v>
      </c>
      <c r="K282">
        <v>0.66666666699999999</v>
      </c>
      <c r="L282">
        <v>0.786324786</v>
      </c>
      <c r="M282">
        <v>4531</v>
      </c>
      <c r="N282" s="6">
        <v>7.5347222222222222E-3</v>
      </c>
      <c r="O282" s="1" t="s">
        <v>294</v>
      </c>
      <c r="P282">
        <v>-12144415</v>
      </c>
      <c r="Q282" s="2">
        <v>44889.917361111111</v>
      </c>
      <c r="R282">
        <v>2262</v>
      </c>
      <c r="S282">
        <v>0.97142857100000002</v>
      </c>
      <c r="T282">
        <v>0.49275362299999997</v>
      </c>
      <c r="U282">
        <v>0.65384615400000001</v>
      </c>
      <c r="V282" s="1">
        <f>COUNTIF(experiment_log[Experiment ID],experiment_log[[#This Row],[Experiment ID]])</f>
        <v>1</v>
      </c>
      <c r="W282" s="1">
        <f>IFERROR(VLOOKUP(experiment_log[[#This Row],[Experiment ID]],reevaluated_log[],10,0),0)</f>
        <v>1</v>
      </c>
      <c r="X282" s="1">
        <f>IFERROR(VLOOKUP(experiment_log[[#This Row],[Experiment ID]],reevaluated_log[],11,0),0)</f>
        <v>0.57281553398058249</v>
      </c>
      <c r="Y282" s="1">
        <f>IFERROR(VLOOKUP(experiment_log[[#This Row],[Experiment ID]],reevaluated_log[],12,0),0)</f>
        <v>0.72839506172839508</v>
      </c>
    </row>
    <row r="283" spans="1:25" hidden="1" x14ac:dyDescent="0.25">
      <c r="A283" s="1" t="s">
        <v>284</v>
      </c>
      <c r="B283" s="1" t="s">
        <v>22</v>
      </c>
      <c r="C283" s="1" t="s">
        <v>23</v>
      </c>
      <c r="D283">
        <v>24</v>
      </c>
      <c r="E283">
        <v>0.875</v>
      </c>
      <c r="F283">
        <v>11</v>
      </c>
      <c r="G283">
        <v>0.98947368400000002</v>
      </c>
      <c r="H283">
        <v>0.65051903099999997</v>
      </c>
      <c r="I283">
        <v>0.78496868500000005</v>
      </c>
      <c r="J283">
        <v>0.97777777799999999</v>
      </c>
      <c r="K283">
        <v>0.87128712900000005</v>
      </c>
      <c r="L283">
        <v>0.921465969</v>
      </c>
      <c r="M283">
        <v>603</v>
      </c>
      <c r="N283" s="6">
        <v>1.9675925925925926E-4</v>
      </c>
      <c r="O283" s="1" t="s">
        <v>24</v>
      </c>
      <c r="P283">
        <v>336055</v>
      </c>
      <c r="Q283" s="2">
        <v>44888.540277777778</v>
      </c>
      <c r="R283">
        <v>460</v>
      </c>
      <c r="S283">
        <v>0.98412698399999998</v>
      </c>
      <c r="T283">
        <v>0.61386138599999995</v>
      </c>
      <c r="U283">
        <v>0.75609756100000003</v>
      </c>
      <c r="V283" s="1">
        <f>COUNTIF(experiment_log[Experiment ID],experiment_log[[#This Row],[Experiment ID]])</f>
        <v>1</v>
      </c>
      <c r="W283" s="1">
        <f>IFERROR(VLOOKUP(experiment_log[[#This Row],[Experiment ID]],reevaluated_log[],10,0),0)</f>
        <v>0</v>
      </c>
      <c r="X283" s="1">
        <f>IFERROR(VLOOKUP(experiment_log[[#This Row],[Experiment ID]],reevaluated_log[],11,0),0)</f>
        <v>0</v>
      </c>
      <c r="Y283" s="1">
        <f>IFERROR(VLOOKUP(experiment_log[[#This Row],[Experiment ID]],reevaluated_log[],12,0),0)</f>
        <v>0</v>
      </c>
    </row>
    <row r="284" spans="1:25" hidden="1" x14ac:dyDescent="0.25">
      <c r="A284" s="1" t="s">
        <v>194</v>
      </c>
      <c r="B284" s="1" t="s">
        <v>22</v>
      </c>
      <c r="C284" s="1" t="s">
        <v>147</v>
      </c>
      <c r="D284">
        <v>21</v>
      </c>
      <c r="E284">
        <v>0.875</v>
      </c>
      <c r="F284">
        <v>11</v>
      </c>
      <c r="G284">
        <v>0.97</v>
      </c>
      <c r="H284">
        <v>0.54494381999999997</v>
      </c>
      <c r="I284">
        <v>0.69784172700000002</v>
      </c>
      <c r="J284">
        <v>0.9</v>
      </c>
      <c r="K284">
        <v>0.84375</v>
      </c>
      <c r="L284">
        <v>0.87096774200000004</v>
      </c>
      <c r="M284">
        <v>701</v>
      </c>
      <c r="N284" s="6">
        <v>1.6203703703703703E-4</v>
      </c>
      <c r="O284" s="1" t="s">
        <v>148</v>
      </c>
      <c r="P284">
        <v>360154</v>
      </c>
      <c r="Q284" s="2">
        <v>44887.881249999999</v>
      </c>
      <c r="R284">
        <v>535</v>
      </c>
      <c r="S284">
        <v>0.93617021300000003</v>
      </c>
      <c r="T284">
        <v>0.6875</v>
      </c>
      <c r="U284">
        <v>0.79279279300000005</v>
      </c>
      <c r="V284" s="1">
        <f>COUNTIF(experiment_log[Experiment ID],experiment_log[[#This Row],[Experiment ID]])</f>
        <v>1</v>
      </c>
      <c r="W284" s="1">
        <f>IFERROR(VLOOKUP(experiment_log[[#This Row],[Experiment ID]],reevaluated_log[],10,0),0)</f>
        <v>0</v>
      </c>
      <c r="X284" s="1">
        <f>IFERROR(VLOOKUP(experiment_log[[#This Row],[Experiment ID]],reevaluated_log[],11,0),0)</f>
        <v>0</v>
      </c>
      <c r="Y284" s="1">
        <f>IFERROR(VLOOKUP(experiment_log[[#This Row],[Experiment ID]],reevaluated_log[],12,0),0)</f>
        <v>0</v>
      </c>
    </row>
    <row r="285" spans="1:25" x14ac:dyDescent="0.25">
      <c r="A285" s="1" t="s">
        <v>605</v>
      </c>
      <c r="B285" s="1" t="s">
        <v>147</v>
      </c>
      <c r="C285" s="1" t="s">
        <v>292</v>
      </c>
      <c r="D285">
        <v>14</v>
      </c>
      <c r="E285">
        <v>0.85</v>
      </c>
      <c r="F285">
        <v>10</v>
      </c>
      <c r="G285">
        <v>0.99019607799999998</v>
      </c>
      <c r="H285">
        <v>0.46976744199999998</v>
      </c>
      <c r="I285">
        <v>0.63722397500000005</v>
      </c>
      <c r="J285">
        <v>0.87301587300000005</v>
      </c>
      <c r="K285">
        <v>0.78571428600000004</v>
      </c>
      <c r="L285">
        <v>0.82706766899999995</v>
      </c>
      <c r="M285">
        <v>3212</v>
      </c>
      <c r="N285" s="6">
        <v>3.9351851851851848E-3</v>
      </c>
      <c r="O285" s="1" t="s">
        <v>350</v>
      </c>
      <c r="P285">
        <v>6316297</v>
      </c>
      <c r="Q285" s="2">
        <v>44893.828472222223</v>
      </c>
      <c r="R285">
        <v>1458</v>
      </c>
      <c r="S285">
        <v>0.96666666700000003</v>
      </c>
      <c r="T285">
        <v>0.41428571400000003</v>
      </c>
      <c r="U285">
        <v>0.57999999999999996</v>
      </c>
      <c r="V285" s="1">
        <f>COUNTIF(experiment_log[Experiment ID],experiment_log[[#This Row],[Experiment ID]])</f>
        <v>1</v>
      </c>
      <c r="W285" s="1">
        <f>IFERROR(VLOOKUP(experiment_log[[#This Row],[Experiment ID]],reevaluated_log[],10,0),0)</f>
        <v>0.96666666666666667</v>
      </c>
      <c r="X285" s="1">
        <f>IFERROR(VLOOKUP(experiment_log[[#This Row],[Experiment ID]],reevaluated_log[],11,0),0)</f>
        <v>0.41428571428571431</v>
      </c>
      <c r="Y285" s="1">
        <f>IFERROR(VLOOKUP(experiment_log[[#This Row],[Experiment ID]],reevaluated_log[],12,0),0)</f>
        <v>0.58000000000000007</v>
      </c>
    </row>
    <row r="286" spans="1:25" hidden="1" x14ac:dyDescent="0.25">
      <c r="A286" s="1" t="s">
        <v>404</v>
      </c>
      <c r="B286" s="1" t="s">
        <v>23</v>
      </c>
      <c r="C286" s="1" t="s">
        <v>292</v>
      </c>
      <c r="D286">
        <v>20</v>
      </c>
      <c r="E286">
        <v>0.85</v>
      </c>
      <c r="F286">
        <v>10</v>
      </c>
      <c r="G286">
        <v>1</v>
      </c>
      <c r="H286">
        <v>0.35897435900000002</v>
      </c>
      <c r="I286">
        <v>0.52830188700000003</v>
      </c>
      <c r="J286">
        <v>0.95348837200000003</v>
      </c>
      <c r="K286">
        <v>0.59420289900000001</v>
      </c>
      <c r="L286">
        <v>0.73214285700000004</v>
      </c>
      <c r="M286">
        <v>2911</v>
      </c>
      <c r="N286" s="6">
        <v>5.3125000000000004E-3</v>
      </c>
      <c r="O286" s="1" t="s">
        <v>351</v>
      </c>
      <c r="P286">
        <v>5622217</v>
      </c>
      <c r="Q286" s="2">
        <v>44890.852777777778</v>
      </c>
      <c r="R286">
        <v>1343</v>
      </c>
      <c r="S286">
        <v>1</v>
      </c>
      <c r="T286">
        <v>0.246376812</v>
      </c>
      <c r="U286">
        <v>0.39534883700000001</v>
      </c>
      <c r="V286" s="1">
        <f>COUNTIF(experiment_log[Experiment ID],experiment_log[[#This Row],[Experiment ID]])</f>
        <v>1</v>
      </c>
      <c r="W286" s="1">
        <f>IFERROR(VLOOKUP(experiment_log[[#This Row],[Experiment ID]],reevaluated_log[],10,0),0)</f>
        <v>1</v>
      </c>
      <c r="X286" s="1">
        <f>IFERROR(VLOOKUP(experiment_log[[#This Row],[Experiment ID]],reevaluated_log[],11,0),0)</f>
        <v>0.41111111111111109</v>
      </c>
      <c r="Y286" s="1">
        <f>IFERROR(VLOOKUP(experiment_log[[#This Row],[Experiment ID]],reevaluated_log[],12,0),0)</f>
        <v>0.58267716535433078</v>
      </c>
    </row>
    <row r="287" spans="1:25" x14ac:dyDescent="0.25">
      <c r="A287" s="1" t="s">
        <v>378</v>
      </c>
      <c r="B287" s="1" t="s">
        <v>147</v>
      </c>
      <c r="C287" s="1" t="s">
        <v>292</v>
      </c>
      <c r="D287">
        <v>23</v>
      </c>
      <c r="E287">
        <v>0.85</v>
      </c>
      <c r="F287">
        <v>10</v>
      </c>
      <c r="G287">
        <v>0.98148148099999999</v>
      </c>
      <c r="H287">
        <v>0.49302325600000002</v>
      </c>
      <c r="I287">
        <v>0.65634674900000001</v>
      </c>
      <c r="J287">
        <v>0.91525423699999997</v>
      </c>
      <c r="K287">
        <v>0.77142857099999995</v>
      </c>
      <c r="L287">
        <v>0.83720930199999999</v>
      </c>
      <c r="M287">
        <v>2812</v>
      </c>
      <c r="N287" s="6">
        <v>3.6458333333333334E-3</v>
      </c>
      <c r="O287" s="1" t="s">
        <v>350</v>
      </c>
      <c r="P287">
        <v>6316297</v>
      </c>
      <c r="Q287" s="2">
        <v>44893.848611111112</v>
      </c>
      <c r="R287">
        <v>1411</v>
      </c>
      <c r="S287">
        <v>1</v>
      </c>
      <c r="T287">
        <v>0.4</v>
      </c>
      <c r="U287">
        <v>0.571428571</v>
      </c>
      <c r="V287" s="1">
        <f>COUNTIF(experiment_log[Experiment ID],experiment_log[[#This Row],[Experiment ID]])</f>
        <v>1</v>
      </c>
      <c r="W287" s="1">
        <f>IFERROR(VLOOKUP(experiment_log[[#This Row],[Experiment ID]],reevaluated_log[],10,0),0)</f>
        <v>1</v>
      </c>
      <c r="X287" s="1">
        <f>IFERROR(VLOOKUP(experiment_log[[#This Row],[Experiment ID]],reevaluated_log[],11,0),0)</f>
        <v>0.4</v>
      </c>
      <c r="Y287" s="1">
        <f>IFERROR(VLOOKUP(experiment_log[[#This Row],[Experiment ID]],reevaluated_log[],12,0),0)</f>
        <v>0.57142857142857151</v>
      </c>
    </row>
    <row r="288" spans="1:25" hidden="1" x14ac:dyDescent="0.25">
      <c r="A288" s="1" t="s">
        <v>133</v>
      </c>
      <c r="B288" s="1" t="s">
        <v>22</v>
      </c>
      <c r="C288" s="1" t="s">
        <v>82</v>
      </c>
      <c r="D288">
        <v>23</v>
      </c>
      <c r="E288">
        <v>0.7</v>
      </c>
      <c r="F288">
        <v>10</v>
      </c>
      <c r="G288">
        <v>0.94680851099999996</v>
      </c>
      <c r="H288">
        <v>0.44059405899999998</v>
      </c>
      <c r="I288">
        <v>0.60135135100000003</v>
      </c>
      <c r="J288">
        <v>0.75</v>
      </c>
      <c r="K288">
        <v>0.98360655699999999</v>
      </c>
      <c r="L288">
        <v>0.85106382999999997</v>
      </c>
      <c r="M288">
        <v>24611</v>
      </c>
      <c r="N288" s="6">
        <v>1.3009259259259259E-2</v>
      </c>
      <c r="O288" s="1" t="s">
        <v>83</v>
      </c>
      <c r="P288">
        <v>284531</v>
      </c>
      <c r="Q288" s="2">
        <v>44887.714583333334</v>
      </c>
      <c r="R288">
        <v>3868</v>
      </c>
      <c r="S288">
        <v>0.95</v>
      </c>
      <c r="T288">
        <v>0.62295082000000002</v>
      </c>
      <c r="U288">
        <v>0.75247524799999999</v>
      </c>
      <c r="V288" s="1">
        <f>COUNTIF(experiment_log[Experiment ID],experiment_log[[#This Row],[Experiment ID]])</f>
        <v>1</v>
      </c>
      <c r="W288" s="1">
        <f>IFERROR(VLOOKUP(experiment_log[[#This Row],[Experiment ID]],reevaluated_log[],10,0),0)</f>
        <v>0</v>
      </c>
      <c r="X288" s="1">
        <f>IFERROR(VLOOKUP(experiment_log[[#This Row],[Experiment ID]],reevaluated_log[],11,0),0)</f>
        <v>0</v>
      </c>
      <c r="Y288" s="1">
        <f>IFERROR(VLOOKUP(experiment_log[[#This Row],[Experiment ID]],reevaluated_log[],12,0),0)</f>
        <v>0</v>
      </c>
    </row>
    <row r="289" spans="1:25" hidden="1" x14ac:dyDescent="0.25">
      <c r="A289" s="1" t="s">
        <v>309</v>
      </c>
      <c r="B289" s="1" t="s">
        <v>22</v>
      </c>
      <c r="C289" s="1" t="s">
        <v>292</v>
      </c>
      <c r="D289">
        <v>2</v>
      </c>
      <c r="E289">
        <v>0.8</v>
      </c>
      <c r="F289">
        <v>10</v>
      </c>
      <c r="G289">
        <v>0.95402298900000004</v>
      </c>
      <c r="H289">
        <v>0.45355191299999997</v>
      </c>
      <c r="I289">
        <v>0.61481481500000001</v>
      </c>
      <c r="J289">
        <v>0.95555555599999997</v>
      </c>
      <c r="K289">
        <v>0.62318840600000003</v>
      </c>
      <c r="L289">
        <v>0.75438596499999999</v>
      </c>
      <c r="M289">
        <v>2892</v>
      </c>
      <c r="N289" s="6">
        <v>3.5879629629629629E-3</v>
      </c>
      <c r="O289" s="1" t="s">
        <v>294</v>
      </c>
      <c r="P289">
        <v>-12144415</v>
      </c>
      <c r="Q289" s="2">
        <v>44889.834722222222</v>
      </c>
      <c r="R289">
        <v>1803</v>
      </c>
      <c r="S289">
        <v>0.96969696999999999</v>
      </c>
      <c r="T289">
        <v>0.46376811600000001</v>
      </c>
      <c r="U289">
        <v>0.62745097999999999</v>
      </c>
      <c r="V289" s="1">
        <f>COUNTIF(experiment_log[Experiment ID],experiment_log[[#This Row],[Experiment ID]])</f>
        <v>1</v>
      </c>
      <c r="W289" s="1">
        <f>IFERROR(VLOOKUP(experiment_log[[#This Row],[Experiment ID]],reevaluated_log[],10,0),0)</f>
        <v>0.97959183673469385</v>
      </c>
      <c r="X289" s="1">
        <f>IFERROR(VLOOKUP(experiment_log[[#This Row],[Experiment ID]],reevaluated_log[],11,0),0)</f>
        <v>0.46601941747572817</v>
      </c>
      <c r="Y289" s="1">
        <f>IFERROR(VLOOKUP(experiment_log[[#This Row],[Experiment ID]],reevaluated_log[],12,0),0)</f>
        <v>0.63157894736842102</v>
      </c>
    </row>
    <row r="290" spans="1:25" x14ac:dyDescent="0.25">
      <c r="A290" s="1" t="s">
        <v>366</v>
      </c>
      <c r="B290" s="1" t="s">
        <v>147</v>
      </c>
      <c r="C290" s="1" t="s">
        <v>292</v>
      </c>
      <c r="D290">
        <v>19</v>
      </c>
      <c r="E290">
        <v>0.85</v>
      </c>
      <c r="F290">
        <v>10</v>
      </c>
      <c r="G290">
        <v>0.98901098899999995</v>
      </c>
      <c r="H290">
        <v>0.41860465099999999</v>
      </c>
      <c r="I290">
        <v>0.58823529399999996</v>
      </c>
      <c r="J290">
        <v>0.94117647100000001</v>
      </c>
      <c r="K290">
        <v>0.68571428599999995</v>
      </c>
      <c r="L290">
        <v>0.79338843000000003</v>
      </c>
      <c r="M290">
        <v>3034</v>
      </c>
      <c r="N290" s="6">
        <v>3.1134259259259257E-3</v>
      </c>
      <c r="O290" s="1" t="s">
        <v>350</v>
      </c>
      <c r="P290">
        <v>6316297</v>
      </c>
      <c r="Q290" s="2">
        <v>44893.842361111114</v>
      </c>
      <c r="R290">
        <v>1418</v>
      </c>
      <c r="S290">
        <v>1</v>
      </c>
      <c r="T290">
        <v>0.37142857099999999</v>
      </c>
      <c r="U290">
        <v>0.54166666699999999</v>
      </c>
      <c r="V290" s="1">
        <f>COUNTIF(experiment_log[Experiment ID],experiment_log[[#This Row],[Experiment ID]])</f>
        <v>1</v>
      </c>
      <c r="W290" s="1">
        <f>IFERROR(VLOOKUP(experiment_log[[#This Row],[Experiment ID]],reevaluated_log[],10,0),0)</f>
        <v>1</v>
      </c>
      <c r="X290" s="1">
        <f>IFERROR(VLOOKUP(experiment_log[[#This Row],[Experiment ID]],reevaluated_log[],11,0),0)</f>
        <v>0.37142857142857144</v>
      </c>
      <c r="Y290" s="1">
        <f>IFERROR(VLOOKUP(experiment_log[[#This Row],[Experiment ID]],reevaluated_log[],12,0),0)</f>
        <v>0.54166666666666663</v>
      </c>
    </row>
    <row r="291" spans="1:25" x14ac:dyDescent="0.25">
      <c r="A291" s="1" t="s">
        <v>361</v>
      </c>
      <c r="B291" s="1" t="s">
        <v>147</v>
      </c>
      <c r="C291" s="1" t="s">
        <v>292</v>
      </c>
      <c r="D291">
        <v>6</v>
      </c>
      <c r="E291">
        <v>0.85</v>
      </c>
      <c r="F291">
        <v>10</v>
      </c>
      <c r="G291">
        <v>0.98823529399999999</v>
      </c>
      <c r="H291">
        <v>0.39069767399999999</v>
      </c>
      <c r="I291">
        <v>0.56000000000000005</v>
      </c>
      <c r="J291">
        <v>0.91111111099999997</v>
      </c>
      <c r="K291">
        <v>0.58571428599999997</v>
      </c>
      <c r="L291">
        <v>0.71304347800000001</v>
      </c>
      <c r="M291">
        <v>2030</v>
      </c>
      <c r="N291" s="6">
        <v>2.8703703703703703E-3</v>
      </c>
      <c r="O291" s="1" t="s">
        <v>350</v>
      </c>
      <c r="P291">
        <v>6316297</v>
      </c>
      <c r="Q291" s="2">
        <v>44893.822916666664</v>
      </c>
      <c r="R291">
        <v>1234</v>
      </c>
      <c r="S291">
        <v>1</v>
      </c>
      <c r="T291">
        <v>0.35714285699999998</v>
      </c>
      <c r="U291">
        <v>0.52631578899999998</v>
      </c>
      <c r="V291" s="1">
        <f>COUNTIF(experiment_log[Experiment ID],experiment_log[[#This Row],[Experiment ID]])</f>
        <v>1</v>
      </c>
      <c r="W291" s="1">
        <f>IFERROR(VLOOKUP(experiment_log[[#This Row],[Experiment ID]],reevaluated_log[],10,0),0)</f>
        <v>1</v>
      </c>
      <c r="X291" s="1">
        <f>IFERROR(VLOOKUP(experiment_log[[#This Row],[Experiment ID]],reevaluated_log[],11,0),0)</f>
        <v>0.35714285714285715</v>
      </c>
      <c r="Y291" s="1">
        <f>IFERROR(VLOOKUP(experiment_log[[#This Row],[Experiment ID]],reevaluated_log[],12,0),0)</f>
        <v>0.52631578947368418</v>
      </c>
    </row>
    <row r="292" spans="1:25" hidden="1" x14ac:dyDescent="0.25">
      <c r="A292" s="1" t="s">
        <v>207</v>
      </c>
      <c r="B292" s="1" t="s">
        <v>22</v>
      </c>
      <c r="C292" s="1" t="s">
        <v>147</v>
      </c>
      <c r="D292">
        <v>27</v>
      </c>
      <c r="E292">
        <v>0.85</v>
      </c>
      <c r="F292">
        <v>11</v>
      </c>
      <c r="G292">
        <v>0.94117647100000001</v>
      </c>
      <c r="H292">
        <v>0.62921348300000002</v>
      </c>
      <c r="I292">
        <v>0.75420875399999998</v>
      </c>
      <c r="J292">
        <v>0.85507246400000003</v>
      </c>
      <c r="K292">
        <v>0.921875</v>
      </c>
      <c r="L292">
        <v>0.88721804500000001</v>
      </c>
      <c r="M292">
        <v>783</v>
      </c>
      <c r="N292" s="6">
        <v>1.6203703703703703E-4</v>
      </c>
      <c r="O292" s="1" t="s">
        <v>148</v>
      </c>
      <c r="P292">
        <v>360154</v>
      </c>
      <c r="Q292" s="2">
        <v>44887.882638888892</v>
      </c>
      <c r="R292">
        <v>569</v>
      </c>
      <c r="S292">
        <v>0.90384615400000001</v>
      </c>
      <c r="T292">
        <v>0.734375</v>
      </c>
      <c r="U292">
        <v>0.81034482799999996</v>
      </c>
      <c r="V292" s="1">
        <f>COUNTIF(experiment_log[Experiment ID],experiment_log[[#This Row],[Experiment ID]])</f>
        <v>1</v>
      </c>
      <c r="W292" s="1">
        <f>IFERROR(VLOOKUP(experiment_log[[#This Row],[Experiment ID]],reevaluated_log[],10,0),0)</f>
        <v>0</v>
      </c>
      <c r="X292" s="1">
        <f>IFERROR(VLOOKUP(experiment_log[[#This Row],[Experiment ID]],reevaluated_log[],11,0),0)</f>
        <v>0</v>
      </c>
      <c r="Y292" s="1">
        <f>IFERROR(VLOOKUP(experiment_log[[#This Row],[Experiment ID]],reevaluated_log[],12,0),0)</f>
        <v>0</v>
      </c>
    </row>
    <row r="293" spans="1:25" hidden="1" x14ac:dyDescent="0.25">
      <c r="A293" s="1" t="s">
        <v>456</v>
      </c>
      <c r="B293" s="1" t="s">
        <v>22</v>
      </c>
      <c r="C293" s="1" t="s">
        <v>292</v>
      </c>
      <c r="D293">
        <v>28</v>
      </c>
      <c r="E293">
        <v>0.9</v>
      </c>
      <c r="F293">
        <v>10</v>
      </c>
      <c r="G293">
        <v>0.95238095199999995</v>
      </c>
      <c r="H293">
        <v>0.10928961700000001</v>
      </c>
      <c r="I293">
        <v>0.196078431</v>
      </c>
      <c r="J293">
        <v>1</v>
      </c>
      <c r="K293">
        <v>0.17391304299999999</v>
      </c>
      <c r="L293">
        <v>0.29629629600000001</v>
      </c>
      <c r="M293">
        <v>1178</v>
      </c>
      <c r="N293" s="6">
        <v>8.5416666666666662E-3</v>
      </c>
      <c r="O293" s="1" t="s">
        <v>294</v>
      </c>
      <c r="P293">
        <v>-12144415</v>
      </c>
      <c r="Q293" s="2">
        <v>44891.568749999999</v>
      </c>
      <c r="R293">
        <v>706</v>
      </c>
      <c r="S293">
        <v>1</v>
      </c>
      <c r="T293">
        <v>0.10144927500000001</v>
      </c>
      <c r="U293">
        <v>0.18421052600000001</v>
      </c>
      <c r="V293" s="1">
        <f>COUNTIF(experiment_log[Experiment ID],experiment_log[[#This Row],[Experiment ID]])</f>
        <v>1</v>
      </c>
      <c r="W293" s="1">
        <f>IFERROR(VLOOKUP(experiment_log[[#This Row],[Experiment ID]],reevaluated_log[],10,0),0)</f>
        <v>1</v>
      </c>
      <c r="X293" s="1">
        <f>IFERROR(VLOOKUP(experiment_log[[#This Row],[Experiment ID]],reevaluated_log[],11,0),0)</f>
        <v>0.1553398058252427</v>
      </c>
      <c r="Y293" s="1">
        <f>IFERROR(VLOOKUP(experiment_log[[#This Row],[Experiment ID]],reevaluated_log[],12,0),0)</f>
        <v>0.26890756302521007</v>
      </c>
    </row>
    <row r="294" spans="1:25" hidden="1" x14ac:dyDescent="0.25">
      <c r="A294" s="1" t="s">
        <v>322</v>
      </c>
      <c r="B294" s="1" t="s">
        <v>22</v>
      </c>
      <c r="C294" s="1" t="s">
        <v>292</v>
      </c>
      <c r="D294">
        <v>6</v>
      </c>
      <c r="E294">
        <v>0.9</v>
      </c>
      <c r="F294">
        <v>10</v>
      </c>
      <c r="G294">
        <v>1</v>
      </c>
      <c r="H294">
        <v>0.38797814200000003</v>
      </c>
      <c r="I294">
        <v>0.55905511799999996</v>
      </c>
      <c r="J294">
        <v>0.96969696999999999</v>
      </c>
      <c r="K294">
        <v>0.46376811600000001</v>
      </c>
      <c r="L294">
        <v>0.62745097999999999</v>
      </c>
      <c r="M294">
        <v>2420</v>
      </c>
      <c r="N294" s="6">
        <v>7.4189814814814813E-3</v>
      </c>
      <c r="O294" s="1" t="s">
        <v>294</v>
      </c>
      <c r="P294">
        <v>-12144415</v>
      </c>
      <c r="Q294" s="2">
        <v>44889.855555555558</v>
      </c>
      <c r="R294">
        <v>1604</v>
      </c>
      <c r="S294">
        <v>0.96</v>
      </c>
      <c r="T294">
        <v>0.34782608700000001</v>
      </c>
      <c r="U294">
        <v>0.51063829800000005</v>
      </c>
      <c r="V294" s="1">
        <f>COUNTIF(experiment_log[Experiment ID],experiment_log[[#This Row],[Experiment ID]])</f>
        <v>1</v>
      </c>
      <c r="W294" s="1">
        <f>IFERROR(VLOOKUP(experiment_log[[#This Row],[Experiment ID]],reevaluated_log[],10,0),0)</f>
        <v>1</v>
      </c>
      <c r="X294" s="1">
        <f>IFERROR(VLOOKUP(experiment_log[[#This Row],[Experiment ID]],reevaluated_log[],11,0),0)</f>
        <v>0.47572815533980584</v>
      </c>
      <c r="Y294" s="1">
        <f>IFERROR(VLOOKUP(experiment_log[[#This Row],[Experiment ID]],reevaluated_log[],12,0),0)</f>
        <v>0.64473684210526316</v>
      </c>
    </row>
    <row r="295" spans="1:25" x14ac:dyDescent="0.25">
      <c r="A295" s="1" t="s">
        <v>600</v>
      </c>
      <c r="B295" s="1" t="s">
        <v>147</v>
      </c>
      <c r="C295" s="1" t="s">
        <v>292</v>
      </c>
      <c r="D295">
        <v>9</v>
      </c>
      <c r="E295">
        <v>0.85</v>
      </c>
      <c r="F295">
        <v>10</v>
      </c>
      <c r="G295">
        <v>0.98823529399999999</v>
      </c>
      <c r="H295">
        <v>0.39069767399999999</v>
      </c>
      <c r="I295">
        <v>0.56000000000000005</v>
      </c>
      <c r="J295">
        <v>0.91111111099999997</v>
      </c>
      <c r="K295">
        <v>0.58571428599999997</v>
      </c>
      <c r="L295">
        <v>0.71304347800000001</v>
      </c>
      <c r="M295">
        <v>2030</v>
      </c>
      <c r="N295" s="6">
        <v>2.7777777777777779E-3</v>
      </c>
      <c r="O295" s="1" t="s">
        <v>350</v>
      </c>
      <c r="P295">
        <v>6316297</v>
      </c>
      <c r="Q295" s="2">
        <v>44893.825694444444</v>
      </c>
      <c r="R295">
        <v>1234</v>
      </c>
      <c r="S295">
        <v>1</v>
      </c>
      <c r="T295">
        <v>0.35714285699999998</v>
      </c>
      <c r="U295">
        <v>0.52631578899999998</v>
      </c>
      <c r="V295" s="1">
        <f>COUNTIF(experiment_log[Experiment ID],experiment_log[[#This Row],[Experiment ID]])</f>
        <v>1</v>
      </c>
      <c r="W295" s="1">
        <f>IFERROR(VLOOKUP(experiment_log[[#This Row],[Experiment ID]],reevaluated_log[],10,0),0)</f>
        <v>1</v>
      </c>
      <c r="X295" s="1">
        <f>IFERROR(VLOOKUP(experiment_log[[#This Row],[Experiment ID]],reevaluated_log[],11,0),0)</f>
        <v>0.35714285714285715</v>
      </c>
      <c r="Y295" s="1">
        <f>IFERROR(VLOOKUP(experiment_log[[#This Row],[Experiment ID]],reevaluated_log[],12,0),0)</f>
        <v>0.52631578947368418</v>
      </c>
    </row>
    <row r="296" spans="1:25" hidden="1" x14ac:dyDescent="0.25">
      <c r="A296" s="1" t="s">
        <v>47</v>
      </c>
      <c r="B296" s="1" t="s">
        <v>22</v>
      </c>
      <c r="C296" s="1" t="s">
        <v>23</v>
      </c>
      <c r="D296">
        <v>17</v>
      </c>
      <c r="E296">
        <v>0.8</v>
      </c>
      <c r="F296">
        <v>11</v>
      </c>
      <c r="G296">
        <v>0.98429319400000004</v>
      </c>
      <c r="H296">
        <v>0.65051903099999997</v>
      </c>
      <c r="I296">
        <v>0.78333333299999997</v>
      </c>
      <c r="J296">
        <v>0.95505618000000003</v>
      </c>
      <c r="K296">
        <v>0.84158415799999997</v>
      </c>
      <c r="L296">
        <v>0.89473684200000003</v>
      </c>
      <c r="M296">
        <v>704</v>
      </c>
      <c r="N296" s="6">
        <v>1.273148148148148E-4</v>
      </c>
      <c r="O296" s="1" t="s">
        <v>24</v>
      </c>
      <c r="P296">
        <v>336055</v>
      </c>
      <c r="Q296" s="2">
        <v>44886.984722222223</v>
      </c>
      <c r="R296">
        <v>523</v>
      </c>
      <c r="S296">
        <v>0.98412698399999998</v>
      </c>
      <c r="T296">
        <v>0.61386138599999995</v>
      </c>
      <c r="U296">
        <v>0.75609756100000003</v>
      </c>
      <c r="V296" s="1">
        <f>COUNTIF(experiment_log[Experiment ID],experiment_log[[#This Row],[Experiment ID]])</f>
        <v>1</v>
      </c>
      <c r="W296" s="1">
        <f>IFERROR(VLOOKUP(experiment_log[[#This Row],[Experiment ID]],reevaluated_log[],10,0),0)</f>
        <v>0</v>
      </c>
      <c r="X296" s="1">
        <f>IFERROR(VLOOKUP(experiment_log[[#This Row],[Experiment ID]],reevaluated_log[],11,0),0)</f>
        <v>0</v>
      </c>
      <c r="Y296" s="1">
        <f>IFERROR(VLOOKUP(experiment_log[[#This Row],[Experiment ID]],reevaluated_log[],12,0),0)</f>
        <v>0</v>
      </c>
    </row>
    <row r="297" spans="1:25" hidden="1" x14ac:dyDescent="0.25">
      <c r="A297" s="1" t="s">
        <v>79</v>
      </c>
      <c r="B297" s="1" t="s">
        <v>22</v>
      </c>
      <c r="C297" s="1" t="s">
        <v>23</v>
      </c>
      <c r="D297">
        <v>27</v>
      </c>
      <c r="E297">
        <v>0.875</v>
      </c>
      <c r="F297">
        <v>11</v>
      </c>
      <c r="G297">
        <v>0.98412698399999998</v>
      </c>
      <c r="H297">
        <v>0.64359861600000001</v>
      </c>
      <c r="I297">
        <v>0.77824267800000002</v>
      </c>
      <c r="J297">
        <v>0.95505618000000003</v>
      </c>
      <c r="K297">
        <v>0.84158415799999997</v>
      </c>
      <c r="L297">
        <v>0.89473684200000003</v>
      </c>
      <c r="M297">
        <v>704</v>
      </c>
      <c r="N297" s="6">
        <v>3.7037037037037035E-4</v>
      </c>
      <c r="O297" s="1" t="s">
        <v>24</v>
      </c>
      <c r="P297">
        <v>336055</v>
      </c>
      <c r="Q297" s="2">
        <v>44887.52847222222</v>
      </c>
      <c r="R297">
        <v>521</v>
      </c>
      <c r="S297">
        <v>0.98387096799999996</v>
      </c>
      <c r="T297">
        <v>0.60396039599999995</v>
      </c>
      <c r="U297">
        <v>0.748466258</v>
      </c>
      <c r="V297" s="1">
        <f>COUNTIF(experiment_log[Experiment ID],experiment_log[[#This Row],[Experiment ID]])</f>
        <v>1</v>
      </c>
      <c r="W297" s="1">
        <f>IFERROR(VLOOKUP(experiment_log[[#This Row],[Experiment ID]],reevaluated_log[],10,0),0)</f>
        <v>0</v>
      </c>
      <c r="X297" s="1">
        <f>IFERROR(VLOOKUP(experiment_log[[#This Row],[Experiment ID]],reevaluated_log[],11,0),0)</f>
        <v>0</v>
      </c>
      <c r="Y297" s="1">
        <f>IFERROR(VLOOKUP(experiment_log[[#This Row],[Experiment ID]],reevaluated_log[],12,0),0)</f>
        <v>0</v>
      </c>
    </row>
    <row r="298" spans="1:25" hidden="1" x14ac:dyDescent="0.25">
      <c r="A298" s="1" t="s">
        <v>137</v>
      </c>
      <c r="B298" s="1" t="s">
        <v>22</v>
      </c>
      <c r="C298" s="1" t="s">
        <v>82</v>
      </c>
      <c r="D298">
        <v>23</v>
      </c>
      <c r="E298">
        <v>0.9</v>
      </c>
      <c r="F298">
        <v>10</v>
      </c>
      <c r="G298">
        <v>0.98765432099999995</v>
      </c>
      <c r="H298">
        <v>0.39603960399999999</v>
      </c>
      <c r="I298">
        <v>0.56537102500000003</v>
      </c>
      <c r="J298">
        <v>0.97826086999999995</v>
      </c>
      <c r="K298">
        <v>0.73770491800000004</v>
      </c>
      <c r="L298">
        <v>0.841121495</v>
      </c>
      <c r="M298">
        <v>4363</v>
      </c>
      <c r="N298" s="6">
        <v>1.3009259259259259E-2</v>
      </c>
      <c r="O298" s="1" t="s">
        <v>83</v>
      </c>
      <c r="P298">
        <v>284531</v>
      </c>
      <c r="Q298" s="2">
        <v>44887.714583333334</v>
      </c>
      <c r="R298">
        <v>2597</v>
      </c>
      <c r="S298">
        <v>1</v>
      </c>
      <c r="T298">
        <v>0.49180327899999998</v>
      </c>
      <c r="U298">
        <v>0.65934065900000005</v>
      </c>
      <c r="V298" s="1">
        <f>COUNTIF(experiment_log[Experiment ID],experiment_log[[#This Row],[Experiment ID]])</f>
        <v>1</v>
      </c>
      <c r="W298" s="1">
        <f>IFERROR(VLOOKUP(experiment_log[[#This Row],[Experiment ID]],reevaluated_log[],10,0),0)</f>
        <v>0</v>
      </c>
      <c r="X298" s="1">
        <f>IFERROR(VLOOKUP(experiment_log[[#This Row],[Experiment ID]],reevaluated_log[],11,0),0)</f>
        <v>0</v>
      </c>
      <c r="Y298" s="1">
        <f>IFERROR(VLOOKUP(experiment_log[[#This Row],[Experiment ID]],reevaluated_log[],12,0),0)</f>
        <v>0</v>
      </c>
    </row>
    <row r="299" spans="1:25" hidden="1" x14ac:dyDescent="0.25">
      <c r="A299" s="1" t="s">
        <v>132</v>
      </c>
      <c r="B299" s="1" t="s">
        <v>22</v>
      </c>
      <c r="C299" s="1" t="s">
        <v>82</v>
      </c>
      <c r="D299">
        <v>23</v>
      </c>
      <c r="E299">
        <v>0.9</v>
      </c>
      <c r="F299">
        <v>16</v>
      </c>
      <c r="G299">
        <v>1</v>
      </c>
      <c r="H299">
        <v>0.193069307</v>
      </c>
      <c r="I299">
        <v>0.32365145200000001</v>
      </c>
      <c r="J299">
        <v>0.93333333299999999</v>
      </c>
      <c r="K299">
        <v>0.229508197</v>
      </c>
      <c r="L299">
        <v>0.368421053</v>
      </c>
      <c r="M299">
        <v>1866</v>
      </c>
      <c r="N299" s="6">
        <v>2.0601851851851853E-3</v>
      </c>
      <c r="O299" s="1" t="s">
        <v>128</v>
      </c>
      <c r="P299">
        <v>44130</v>
      </c>
      <c r="Q299" s="2">
        <v>44887.709027777775</v>
      </c>
      <c r="R299">
        <v>1298</v>
      </c>
      <c r="S299">
        <v>1</v>
      </c>
      <c r="T299">
        <v>0.16393442599999999</v>
      </c>
      <c r="U299">
        <v>0.28169014100000001</v>
      </c>
      <c r="V299" s="1">
        <f>COUNTIF(experiment_log[Experiment ID],experiment_log[[#This Row],[Experiment ID]])</f>
        <v>1</v>
      </c>
      <c r="W299" s="1">
        <f>IFERROR(VLOOKUP(experiment_log[[#This Row],[Experiment ID]],reevaluated_log[],10,0),0)</f>
        <v>0</v>
      </c>
      <c r="X299" s="1">
        <f>IFERROR(VLOOKUP(experiment_log[[#This Row],[Experiment ID]],reevaluated_log[],11,0),0)</f>
        <v>0</v>
      </c>
      <c r="Y299" s="1">
        <f>IFERROR(VLOOKUP(experiment_log[[#This Row],[Experiment ID]],reevaluated_log[],12,0),0)</f>
        <v>0</v>
      </c>
    </row>
    <row r="300" spans="1:25" hidden="1" x14ac:dyDescent="0.25">
      <c r="A300" s="1" t="s">
        <v>434</v>
      </c>
      <c r="B300" s="1" t="s">
        <v>23</v>
      </c>
      <c r="C300" s="1" t="s">
        <v>292</v>
      </c>
      <c r="D300">
        <v>14</v>
      </c>
      <c r="E300">
        <v>0.85</v>
      </c>
      <c r="F300">
        <v>10</v>
      </c>
      <c r="G300">
        <v>0.95505618000000003</v>
      </c>
      <c r="H300">
        <v>0.43589743600000003</v>
      </c>
      <c r="I300">
        <v>0.598591549</v>
      </c>
      <c r="J300">
        <v>0.92156862699999997</v>
      </c>
      <c r="K300">
        <v>0.68115941999999996</v>
      </c>
      <c r="L300">
        <v>0.78333333299999997</v>
      </c>
      <c r="M300">
        <v>3026</v>
      </c>
      <c r="N300" s="6">
        <v>3.9583333333333337E-3</v>
      </c>
      <c r="O300" s="1" t="s">
        <v>351</v>
      </c>
      <c r="P300">
        <v>5622217</v>
      </c>
      <c r="Q300" s="2">
        <v>44890.916666666664</v>
      </c>
      <c r="R300">
        <v>1380</v>
      </c>
      <c r="S300">
        <v>1</v>
      </c>
      <c r="T300">
        <v>0.27536231900000002</v>
      </c>
      <c r="U300">
        <v>0.43181818199999999</v>
      </c>
      <c r="V300" s="1">
        <f>COUNTIF(experiment_log[Experiment ID],experiment_log[[#This Row],[Experiment ID]])</f>
        <v>1</v>
      </c>
      <c r="W300" s="1">
        <f>IFERROR(VLOOKUP(experiment_log[[#This Row],[Experiment ID]],reevaluated_log[],10,0),0)</f>
        <v>0.90697674418604646</v>
      </c>
      <c r="X300" s="1">
        <f>IFERROR(VLOOKUP(experiment_log[[#This Row],[Experiment ID]],reevaluated_log[],11,0),0)</f>
        <v>0.43333333333333335</v>
      </c>
      <c r="Y300" s="1">
        <f>IFERROR(VLOOKUP(experiment_log[[#This Row],[Experiment ID]],reevaluated_log[],12,0),0)</f>
        <v>0.5864661654135338</v>
      </c>
    </row>
    <row r="301" spans="1:25" hidden="1" x14ac:dyDescent="0.25">
      <c r="A301" s="1" t="s">
        <v>301</v>
      </c>
      <c r="B301" s="1" t="s">
        <v>22</v>
      </c>
      <c r="C301" s="1" t="s">
        <v>292</v>
      </c>
      <c r="D301">
        <v>27</v>
      </c>
      <c r="E301">
        <v>0.875</v>
      </c>
      <c r="F301">
        <v>10</v>
      </c>
      <c r="G301">
        <v>0.97321428600000004</v>
      </c>
      <c r="H301">
        <v>0.59562841499999997</v>
      </c>
      <c r="I301">
        <v>0.73898305099999995</v>
      </c>
      <c r="J301">
        <v>0.94029850699999995</v>
      </c>
      <c r="K301">
        <v>0.91304347799999996</v>
      </c>
      <c r="L301">
        <v>0.92647058800000004</v>
      </c>
      <c r="M301">
        <v>6208</v>
      </c>
      <c r="N301" s="6">
        <v>1.1759259259259259E-2</v>
      </c>
      <c r="O301" s="1" t="s">
        <v>294</v>
      </c>
      <c r="P301">
        <v>-12144415</v>
      </c>
      <c r="Q301" s="2">
        <v>44890.504861111112</v>
      </c>
      <c r="R301">
        <v>2666</v>
      </c>
      <c r="S301">
        <v>0.95744680900000001</v>
      </c>
      <c r="T301">
        <v>0.65217391300000005</v>
      </c>
      <c r="U301">
        <v>0.77586206899999999</v>
      </c>
      <c r="V301" s="1">
        <f>COUNTIF(experiment_log[Experiment ID],experiment_log[[#This Row],[Experiment ID]])</f>
        <v>1</v>
      </c>
      <c r="W301" s="1">
        <f>IFERROR(VLOOKUP(experiment_log[[#This Row],[Experiment ID]],reevaluated_log[],10,0),0)</f>
        <v>1</v>
      </c>
      <c r="X301" s="1">
        <f>IFERROR(VLOOKUP(experiment_log[[#This Row],[Experiment ID]],reevaluated_log[],11,0),0)</f>
        <v>0.6310679611650486</v>
      </c>
      <c r="Y301" s="1">
        <f>IFERROR(VLOOKUP(experiment_log[[#This Row],[Experiment ID]],reevaluated_log[],12,0),0)</f>
        <v>0.77380952380952384</v>
      </c>
    </row>
    <row r="302" spans="1:25" hidden="1" x14ac:dyDescent="0.25">
      <c r="A302" s="1" t="s">
        <v>435</v>
      </c>
      <c r="B302" s="1" t="s">
        <v>23</v>
      </c>
      <c r="C302" s="1" t="s">
        <v>292</v>
      </c>
      <c r="D302">
        <v>14</v>
      </c>
      <c r="E302">
        <v>0.875</v>
      </c>
      <c r="F302">
        <v>10</v>
      </c>
      <c r="G302">
        <v>0.95402298900000004</v>
      </c>
      <c r="H302">
        <v>0.42564102599999998</v>
      </c>
      <c r="I302">
        <v>0.58865248199999998</v>
      </c>
      <c r="J302">
        <v>0.92156862699999997</v>
      </c>
      <c r="K302">
        <v>0.68115941999999996</v>
      </c>
      <c r="L302">
        <v>0.78333333299999997</v>
      </c>
      <c r="M302">
        <v>2962</v>
      </c>
      <c r="N302" s="6">
        <v>3.9583333333333337E-3</v>
      </c>
      <c r="O302" s="1" t="s">
        <v>351</v>
      </c>
      <c r="P302">
        <v>5622217</v>
      </c>
      <c r="Q302" s="2">
        <v>44890.916666666664</v>
      </c>
      <c r="R302">
        <v>1365</v>
      </c>
      <c r="S302">
        <v>1</v>
      </c>
      <c r="T302">
        <v>0.27536231900000002</v>
      </c>
      <c r="U302">
        <v>0.43181818199999999</v>
      </c>
      <c r="V302" s="1">
        <f>COUNTIF(experiment_log[Experiment ID],experiment_log[[#This Row],[Experiment ID]])</f>
        <v>1</v>
      </c>
      <c r="W302" s="1">
        <f>IFERROR(VLOOKUP(experiment_log[[#This Row],[Experiment ID]],reevaluated_log[],10,0),0)</f>
        <v>0.90697674418604646</v>
      </c>
      <c r="X302" s="1">
        <f>IFERROR(VLOOKUP(experiment_log[[#This Row],[Experiment ID]],reevaluated_log[],11,0),0)</f>
        <v>0.43333333333333335</v>
      </c>
      <c r="Y302" s="1">
        <f>IFERROR(VLOOKUP(experiment_log[[#This Row],[Experiment ID]],reevaluated_log[],12,0),0)</f>
        <v>0.5864661654135338</v>
      </c>
    </row>
    <row r="303" spans="1:25" hidden="1" x14ac:dyDescent="0.25">
      <c r="A303" s="1" t="s">
        <v>165</v>
      </c>
      <c r="B303" s="1" t="s">
        <v>22</v>
      </c>
      <c r="C303" s="1" t="s">
        <v>147</v>
      </c>
      <c r="D303">
        <v>14</v>
      </c>
      <c r="E303">
        <v>0.8</v>
      </c>
      <c r="F303">
        <v>11</v>
      </c>
      <c r="G303">
        <v>0.93693693700000003</v>
      </c>
      <c r="H303">
        <v>0.58426966300000005</v>
      </c>
      <c r="I303">
        <v>0.71972318300000004</v>
      </c>
      <c r="J303">
        <v>0.83333333300000001</v>
      </c>
      <c r="K303">
        <v>0.859375</v>
      </c>
      <c r="L303">
        <v>0.84615384599999999</v>
      </c>
      <c r="M303">
        <v>773</v>
      </c>
      <c r="N303" s="6">
        <v>1.273148148148148E-4</v>
      </c>
      <c r="O303" s="1" t="s">
        <v>148</v>
      </c>
      <c r="P303">
        <v>360154</v>
      </c>
      <c r="Q303" s="2">
        <v>44887.880555555559</v>
      </c>
      <c r="R303">
        <v>569</v>
      </c>
      <c r="S303">
        <v>0.88461538500000003</v>
      </c>
      <c r="T303">
        <v>0.71875</v>
      </c>
      <c r="U303">
        <v>0.79310344799999999</v>
      </c>
      <c r="V303" s="1">
        <f>COUNTIF(experiment_log[Experiment ID],experiment_log[[#This Row],[Experiment ID]])</f>
        <v>1</v>
      </c>
      <c r="W303" s="1">
        <f>IFERROR(VLOOKUP(experiment_log[[#This Row],[Experiment ID]],reevaluated_log[],10,0),0)</f>
        <v>0</v>
      </c>
      <c r="X303" s="1">
        <f>IFERROR(VLOOKUP(experiment_log[[#This Row],[Experiment ID]],reevaluated_log[],11,0),0)</f>
        <v>0</v>
      </c>
      <c r="Y303" s="1">
        <f>IFERROR(VLOOKUP(experiment_log[[#This Row],[Experiment ID]],reevaluated_log[],12,0),0)</f>
        <v>0</v>
      </c>
    </row>
    <row r="304" spans="1:25" x14ac:dyDescent="0.25">
      <c r="A304" s="1" t="s">
        <v>375</v>
      </c>
      <c r="B304" s="1" t="s">
        <v>147</v>
      </c>
      <c r="C304" s="1" t="s">
        <v>292</v>
      </c>
      <c r="D304">
        <v>22</v>
      </c>
      <c r="E304">
        <v>0.85</v>
      </c>
      <c r="F304">
        <v>10</v>
      </c>
      <c r="G304">
        <v>0.97058823500000002</v>
      </c>
      <c r="H304">
        <v>0.30697674400000002</v>
      </c>
      <c r="I304">
        <v>0.46643109500000002</v>
      </c>
      <c r="J304">
        <v>0.90476190499999998</v>
      </c>
      <c r="K304">
        <v>0.54285714299999999</v>
      </c>
      <c r="L304">
        <v>0.678571429</v>
      </c>
      <c r="M304">
        <v>1966</v>
      </c>
      <c r="N304" s="6">
        <v>4.0856481481481481E-3</v>
      </c>
      <c r="O304" s="1" t="s">
        <v>350</v>
      </c>
      <c r="P304">
        <v>6316297</v>
      </c>
      <c r="Q304" s="2">
        <v>44894.525000000001</v>
      </c>
      <c r="R304">
        <v>1184</v>
      </c>
      <c r="S304">
        <v>1</v>
      </c>
      <c r="T304">
        <v>0.3</v>
      </c>
      <c r="U304">
        <v>0.46153846199999998</v>
      </c>
      <c r="V304" s="1">
        <f>COUNTIF(experiment_log[Experiment ID],experiment_log[[#This Row],[Experiment ID]])</f>
        <v>1</v>
      </c>
      <c r="W304" s="1">
        <f>IFERROR(VLOOKUP(experiment_log[[#This Row],[Experiment ID]],reevaluated_log[],10,0),0)</f>
        <v>1</v>
      </c>
      <c r="X304" s="1">
        <f>IFERROR(VLOOKUP(experiment_log[[#This Row],[Experiment ID]],reevaluated_log[],11,0),0)</f>
        <v>0.3</v>
      </c>
      <c r="Y304" s="1">
        <f>IFERROR(VLOOKUP(experiment_log[[#This Row],[Experiment ID]],reevaluated_log[],12,0),0)</f>
        <v>0.46153846153846151</v>
      </c>
    </row>
    <row r="305" spans="1:25" hidden="1" x14ac:dyDescent="0.25">
      <c r="A305" s="1" t="s">
        <v>58</v>
      </c>
      <c r="B305" s="1" t="s">
        <v>22</v>
      </c>
      <c r="C305" s="1" t="s">
        <v>23</v>
      </c>
      <c r="D305">
        <v>19</v>
      </c>
      <c r="E305">
        <v>0.85</v>
      </c>
      <c r="F305">
        <v>11</v>
      </c>
      <c r="G305">
        <v>1</v>
      </c>
      <c r="H305">
        <v>0.60207612499999996</v>
      </c>
      <c r="I305">
        <v>0.75161986999999997</v>
      </c>
      <c r="J305">
        <v>0.98684210500000002</v>
      </c>
      <c r="K305">
        <v>0.74257425700000002</v>
      </c>
      <c r="L305">
        <v>0.84745762700000005</v>
      </c>
      <c r="M305">
        <v>632</v>
      </c>
      <c r="N305" s="6">
        <v>8.1018518518518516E-5</v>
      </c>
      <c r="O305" s="1" t="s">
        <v>24</v>
      </c>
      <c r="P305">
        <v>336055</v>
      </c>
      <c r="Q305" s="2">
        <v>44886.984722222223</v>
      </c>
      <c r="R305">
        <v>481</v>
      </c>
      <c r="S305">
        <v>1</v>
      </c>
      <c r="T305">
        <v>0.56435643599999996</v>
      </c>
      <c r="U305">
        <v>0.72151898699999995</v>
      </c>
      <c r="V305" s="1">
        <f>COUNTIF(experiment_log[Experiment ID],experiment_log[[#This Row],[Experiment ID]])</f>
        <v>1</v>
      </c>
      <c r="W305" s="1">
        <f>IFERROR(VLOOKUP(experiment_log[[#This Row],[Experiment ID]],reevaluated_log[],10,0),0)</f>
        <v>0</v>
      </c>
      <c r="X305" s="1">
        <f>IFERROR(VLOOKUP(experiment_log[[#This Row],[Experiment ID]],reevaluated_log[],11,0),0)</f>
        <v>0</v>
      </c>
      <c r="Y305" s="1">
        <f>IFERROR(VLOOKUP(experiment_log[[#This Row],[Experiment ID]],reevaluated_log[],12,0),0)</f>
        <v>0</v>
      </c>
    </row>
    <row r="306" spans="1:25" hidden="1" x14ac:dyDescent="0.25">
      <c r="A306" s="1" t="s">
        <v>338</v>
      </c>
      <c r="B306" s="1" t="s">
        <v>22</v>
      </c>
      <c r="C306" s="1" t="s">
        <v>292</v>
      </c>
      <c r="D306">
        <v>21</v>
      </c>
      <c r="E306">
        <v>0.85</v>
      </c>
      <c r="F306">
        <v>10</v>
      </c>
      <c r="G306">
        <v>0.98214285700000004</v>
      </c>
      <c r="H306">
        <v>0.60109289600000004</v>
      </c>
      <c r="I306">
        <v>0.74576271199999999</v>
      </c>
      <c r="J306">
        <v>0.97014925399999996</v>
      </c>
      <c r="K306">
        <v>0.928571429</v>
      </c>
      <c r="L306">
        <v>0.94890510900000002</v>
      </c>
      <c r="M306">
        <v>5677</v>
      </c>
      <c r="N306" s="6">
        <v>1.0335648148148148E-2</v>
      </c>
      <c r="O306" s="1" t="s">
        <v>480</v>
      </c>
      <c r="P306">
        <v>-12144357</v>
      </c>
      <c r="Q306" s="2">
        <v>44893.515277777777</v>
      </c>
      <c r="R306">
        <v>2608</v>
      </c>
      <c r="S306">
        <v>1</v>
      </c>
      <c r="T306">
        <v>0.67142857099999997</v>
      </c>
      <c r="U306">
        <v>0.80341880300000001</v>
      </c>
      <c r="V306" s="1">
        <f>COUNTIF(experiment_log[Experiment ID],experiment_log[[#This Row],[Experiment ID]])</f>
        <v>1</v>
      </c>
      <c r="W306" s="1">
        <f>IFERROR(VLOOKUP(experiment_log[[#This Row],[Experiment ID]],reevaluated_log[],10,0),0)</f>
        <v>1</v>
      </c>
      <c r="X306" s="1">
        <f>IFERROR(VLOOKUP(experiment_log[[#This Row],[Experiment ID]],reevaluated_log[],11,0),0)</f>
        <v>0.65048543689320393</v>
      </c>
      <c r="Y306" s="1">
        <f>IFERROR(VLOOKUP(experiment_log[[#This Row],[Experiment ID]],reevaluated_log[],12,0),0)</f>
        <v>0.78823529411764703</v>
      </c>
    </row>
    <row r="307" spans="1:25" hidden="1" x14ac:dyDescent="0.25">
      <c r="A307" s="1" t="s">
        <v>161</v>
      </c>
      <c r="B307" s="1" t="s">
        <v>22</v>
      </c>
      <c r="C307" s="1" t="s">
        <v>147</v>
      </c>
      <c r="D307">
        <v>11</v>
      </c>
      <c r="E307">
        <v>0.85</v>
      </c>
      <c r="F307">
        <v>11</v>
      </c>
      <c r="G307">
        <v>0.95192307700000001</v>
      </c>
      <c r="H307">
        <v>0.55617977500000004</v>
      </c>
      <c r="I307">
        <v>0.70212766000000004</v>
      </c>
      <c r="J307">
        <v>0.9</v>
      </c>
      <c r="K307">
        <v>0.84375</v>
      </c>
      <c r="L307">
        <v>0.87096774200000004</v>
      </c>
      <c r="M307">
        <v>711</v>
      </c>
      <c r="N307" s="6">
        <v>1.5046296296296297E-4</v>
      </c>
      <c r="O307" s="1" t="s">
        <v>148</v>
      </c>
      <c r="P307">
        <v>360154</v>
      </c>
      <c r="Q307" s="2">
        <v>44887.879861111112</v>
      </c>
      <c r="R307">
        <v>539</v>
      </c>
      <c r="S307">
        <v>0.9375</v>
      </c>
      <c r="T307">
        <v>0.703125</v>
      </c>
      <c r="U307">
        <v>0.803571429</v>
      </c>
      <c r="V307" s="1">
        <f>COUNTIF(experiment_log[Experiment ID],experiment_log[[#This Row],[Experiment ID]])</f>
        <v>1</v>
      </c>
      <c r="W307" s="1">
        <f>IFERROR(VLOOKUP(experiment_log[[#This Row],[Experiment ID]],reevaluated_log[],10,0),0)</f>
        <v>0</v>
      </c>
      <c r="X307" s="1">
        <f>IFERROR(VLOOKUP(experiment_log[[#This Row],[Experiment ID]],reevaluated_log[],11,0),0)</f>
        <v>0</v>
      </c>
      <c r="Y307" s="1">
        <f>IFERROR(VLOOKUP(experiment_log[[#This Row],[Experiment ID]],reevaluated_log[],12,0),0)</f>
        <v>0</v>
      </c>
    </row>
    <row r="308" spans="1:25" hidden="1" x14ac:dyDescent="0.25">
      <c r="A308" s="1" t="s">
        <v>225</v>
      </c>
      <c r="B308" s="1" t="s">
        <v>22</v>
      </c>
      <c r="C308" s="1" t="s">
        <v>147</v>
      </c>
      <c r="D308">
        <v>8</v>
      </c>
      <c r="E308">
        <v>0.9</v>
      </c>
      <c r="F308">
        <v>11</v>
      </c>
      <c r="G308">
        <v>1</v>
      </c>
      <c r="H308">
        <v>0.533707865</v>
      </c>
      <c r="I308">
        <v>0.69597069600000006</v>
      </c>
      <c r="J308">
        <v>0.98039215700000004</v>
      </c>
      <c r="K308">
        <v>0.78125</v>
      </c>
      <c r="L308">
        <v>0.869565217</v>
      </c>
      <c r="M308">
        <v>640</v>
      </c>
      <c r="N308" s="6">
        <v>9.4907407407407408E-4</v>
      </c>
      <c r="O308" s="1" t="s">
        <v>148</v>
      </c>
      <c r="P308">
        <v>360154</v>
      </c>
      <c r="Q308" s="2">
        <v>44888.513888888891</v>
      </c>
      <c r="R308">
        <v>488</v>
      </c>
      <c r="S308">
        <v>0.97560975599999999</v>
      </c>
      <c r="T308">
        <v>0.625</v>
      </c>
      <c r="U308">
        <v>0.76190476200000001</v>
      </c>
      <c r="V308" s="1">
        <f>COUNTIF(experiment_log[Experiment ID],experiment_log[[#This Row],[Experiment ID]])</f>
        <v>1</v>
      </c>
      <c r="W308" s="1">
        <f>IFERROR(VLOOKUP(experiment_log[[#This Row],[Experiment ID]],reevaluated_log[],10,0),0)</f>
        <v>0</v>
      </c>
      <c r="X308" s="1">
        <f>IFERROR(VLOOKUP(experiment_log[[#This Row],[Experiment ID]],reevaluated_log[],11,0),0)</f>
        <v>0</v>
      </c>
      <c r="Y308" s="1">
        <f>IFERROR(VLOOKUP(experiment_log[[#This Row],[Experiment ID]],reevaluated_log[],12,0),0)</f>
        <v>0</v>
      </c>
    </row>
    <row r="309" spans="1:25" hidden="1" x14ac:dyDescent="0.25">
      <c r="A309" s="1" t="s">
        <v>325</v>
      </c>
      <c r="B309" s="1" t="s">
        <v>22</v>
      </c>
      <c r="C309" s="1" t="s">
        <v>292</v>
      </c>
      <c r="D309">
        <v>9</v>
      </c>
      <c r="E309">
        <v>0.7</v>
      </c>
      <c r="F309">
        <v>10</v>
      </c>
      <c r="G309">
        <v>0.94827586200000002</v>
      </c>
      <c r="H309">
        <v>0.60109289600000004</v>
      </c>
      <c r="I309">
        <v>0.73578595300000005</v>
      </c>
      <c r="J309">
        <v>0.86842105300000005</v>
      </c>
      <c r="K309">
        <v>0.95652173900000004</v>
      </c>
      <c r="L309">
        <v>0.91034482800000005</v>
      </c>
      <c r="M309">
        <v>9445</v>
      </c>
      <c r="N309" s="6">
        <v>7.3032407407407404E-3</v>
      </c>
      <c r="O309" s="1" t="s">
        <v>294</v>
      </c>
      <c r="P309">
        <v>-12144415</v>
      </c>
      <c r="Q309" s="2">
        <v>44889.910416666666</v>
      </c>
      <c r="R309">
        <v>2908</v>
      </c>
      <c r="S309">
        <v>0.95918367299999996</v>
      </c>
      <c r="T309">
        <v>0.68115941999999996</v>
      </c>
      <c r="U309">
        <v>0.79661016900000003</v>
      </c>
      <c r="V309" s="1">
        <f>COUNTIF(experiment_log[Experiment ID],experiment_log[[#This Row],[Experiment ID]])</f>
        <v>1</v>
      </c>
      <c r="W309" s="1">
        <f>IFERROR(VLOOKUP(experiment_log[[#This Row],[Experiment ID]],reevaluated_log[],10,0),0)</f>
        <v>1</v>
      </c>
      <c r="X309" s="1">
        <f>IFERROR(VLOOKUP(experiment_log[[#This Row],[Experiment ID]],reevaluated_log[],11,0),0)</f>
        <v>0.64077669902912626</v>
      </c>
      <c r="Y309" s="1">
        <f>IFERROR(VLOOKUP(experiment_log[[#This Row],[Experiment ID]],reevaluated_log[],12,0),0)</f>
        <v>0.78106508875739644</v>
      </c>
    </row>
    <row r="310" spans="1:25" x14ac:dyDescent="0.25">
      <c r="A310" s="1" t="s">
        <v>382</v>
      </c>
      <c r="B310" s="1" t="s">
        <v>147</v>
      </c>
      <c r="C310" s="1" t="s">
        <v>292</v>
      </c>
      <c r="D310">
        <v>25</v>
      </c>
      <c r="E310">
        <v>0.85</v>
      </c>
      <c r="F310">
        <v>10</v>
      </c>
      <c r="G310">
        <v>0.96923076900000005</v>
      </c>
      <c r="H310">
        <v>0.29302325600000001</v>
      </c>
      <c r="I310">
        <v>0.45</v>
      </c>
      <c r="J310">
        <v>0.9</v>
      </c>
      <c r="K310">
        <v>0.514285714</v>
      </c>
      <c r="L310">
        <v>0.65454545500000005</v>
      </c>
      <c r="M310">
        <v>1933</v>
      </c>
      <c r="N310" s="6">
        <v>4.9421296296296297E-3</v>
      </c>
      <c r="O310" s="1" t="s">
        <v>350</v>
      </c>
      <c r="P310">
        <v>6316297</v>
      </c>
      <c r="Q310" s="2">
        <v>44894.515277777777</v>
      </c>
      <c r="R310">
        <v>1169</v>
      </c>
      <c r="S310">
        <v>1</v>
      </c>
      <c r="T310">
        <v>0.28571428599999998</v>
      </c>
      <c r="U310">
        <v>0.44444444399999999</v>
      </c>
      <c r="V310" s="1">
        <f>COUNTIF(experiment_log[Experiment ID],experiment_log[[#This Row],[Experiment ID]])</f>
        <v>1</v>
      </c>
      <c r="W310" s="1">
        <f>IFERROR(VLOOKUP(experiment_log[[#This Row],[Experiment ID]],reevaluated_log[],10,0),0)</f>
        <v>1</v>
      </c>
      <c r="X310" s="1">
        <f>IFERROR(VLOOKUP(experiment_log[[#This Row],[Experiment ID]],reevaluated_log[],11,0),0)</f>
        <v>0.2857142857142857</v>
      </c>
      <c r="Y310" s="1">
        <f>IFERROR(VLOOKUP(experiment_log[[#This Row],[Experiment ID]],reevaluated_log[],12,0),0)</f>
        <v>0.44444444444444448</v>
      </c>
    </row>
    <row r="311" spans="1:25" hidden="1" x14ac:dyDescent="0.25">
      <c r="A311" s="1" t="s">
        <v>51</v>
      </c>
      <c r="B311" s="1" t="s">
        <v>22</v>
      </c>
      <c r="C311" s="1" t="s">
        <v>23</v>
      </c>
      <c r="D311">
        <v>18</v>
      </c>
      <c r="E311">
        <v>0.7</v>
      </c>
      <c r="F311">
        <v>11</v>
      </c>
      <c r="G311">
        <v>0.966507177</v>
      </c>
      <c r="H311">
        <v>0.69896193799999995</v>
      </c>
      <c r="I311">
        <v>0.81124498</v>
      </c>
      <c r="J311">
        <v>0.92079207900000004</v>
      </c>
      <c r="K311">
        <v>0.92079207900000004</v>
      </c>
      <c r="L311">
        <v>0.92079207900000004</v>
      </c>
      <c r="M311">
        <v>926</v>
      </c>
      <c r="N311" s="6">
        <v>1.273148148148148E-4</v>
      </c>
      <c r="O311" s="1" t="s">
        <v>24</v>
      </c>
      <c r="P311">
        <v>336055</v>
      </c>
      <c r="Q311" s="2">
        <v>44886.984722222223</v>
      </c>
      <c r="R311">
        <v>604</v>
      </c>
      <c r="S311">
        <v>0.98461538500000001</v>
      </c>
      <c r="T311">
        <v>0.63366336599999995</v>
      </c>
      <c r="U311">
        <v>0.77108433700000001</v>
      </c>
      <c r="V311" s="1">
        <f>COUNTIF(experiment_log[Experiment ID],experiment_log[[#This Row],[Experiment ID]])</f>
        <v>1</v>
      </c>
      <c r="W311" s="1">
        <f>IFERROR(VLOOKUP(experiment_log[[#This Row],[Experiment ID]],reevaluated_log[],10,0),0)</f>
        <v>0</v>
      </c>
      <c r="X311" s="1">
        <f>IFERROR(VLOOKUP(experiment_log[[#This Row],[Experiment ID]],reevaluated_log[],11,0),0)</f>
        <v>0</v>
      </c>
      <c r="Y311" s="1">
        <f>IFERROR(VLOOKUP(experiment_log[[#This Row],[Experiment ID]],reevaluated_log[],12,0),0)</f>
        <v>0</v>
      </c>
    </row>
    <row r="312" spans="1:25" hidden="1" x14ac:dyDescent="0.25">
      <c r="A312" s="1" t="s">
        <v>407</v>
      </c>
      <c r="B312" s="1" t="s">
        <v>23</v>
      </c>
      <c r="C312" s="1" t="s">
        <v>292</v>
      </c>
      <c r="D312">
        <v>21</v>
      </c>
      <c r="E312">
        <v>0.85</v>
      </c>
      <c r="F312">
        <v>10</v>
      </c>
      <c r="G312">
        <v>0.94565217400000001</v>
      </c>
      <c r="H312">
        <v>0.44615384600000002</v>
      </c>
      <c r="I312">
        <v>0.60627177700000001</v>
      </c>
      <c r="J312">
        <v>0.79710144900000002</v>
      </c>
      <c r="K312">
        <v>0.79710144900000002</v>
      </c>
      <c r="L312">
        <v>0.79710144900000002</v>
      </c>
      <c r="M312">
        <v>3567</v>
      </c>
      <c r="N312" s="6">
        <v>3.1944444444444446E-3</v>
      </c>
      <c r="O312" s="1" t="s">
        <v>351</v>
      </c>
      <c r="P312">
        <v>5622217</v>
      </c>
      <c r="Q312" s="2">
        <v>44890.85833333333</v>
      </c>
      <c r="R312">
        <v>1459</v>
      </c>
      <c r="S312">
        <v>0.96296296299999995</v>
      </c>
      <c r="T312">
        <v>0.37681159400000003</v>
      </c>
      <c r="U312">
        <v>0.54166666699999999</v>
      </c>
      <c r="V312" s="1">
        <f>COUNTIF(experiment_log[Experiment ID],experiment_log[[#This Row],[Experiment ID]])</f>
        <v>1</v>
      </c>
      <c r="W312" s="1">
        <f>IFERROR(VLOOKUP(experiment_log[[#This Row],[Experiment ID]],reevaluated_log[],10,0),0)</f>
        <v>0.93023255813953487</v>
      </c>
      <c r="X312" s="1">
        <f>IFERROR(VLOOKUP(experiment_log[[#This Row],[Experiment ID]],reevaluated_log[],11,0),0)</f>
        <v>0.44444444444444442</v>
      </c>
      <c r="Y312" s="1">
        <f>IFERROR(VLOOKUP(experiment_log[[#This Row],[Experiment ID]],reevaluated_log[],12,0),0)</f>
        <v>0.60150375939849621</v>
      </c>
    </row>
    <row r="313" spans="1:25" x14ac:dyDescent="0.25">
      <c r="A313" s="1" t="s">
        <v>593</v>
      </c>
      <c r="B313" s="1" t="s">
        <v>147</v>
      </c>
      <c r="C313" s="1" t="s">
        <v>292</v>
      </c>
      <c r="D313">
        <v>10</v>
      </c>
      <c r="E313">
        <v>0.85</v>
      </c>
      <c r="F313">
        <v>10</v>
      </c>
      <c r="G313">
        <v>0.98387096799999996</v>
      </c>
      <c r="H313">
        <v>0.28372092999999998</v>
      </c>
      <c r="I313">
        <v>0.44043321299999999</v>
      </c>
      <c r="J313">
        <v>0.94117647100000001</v>
      </c>
      <c r="K313">
        <v>0.45714285700000001</v>
      </c>
      <c r="L313">
        <v>0.61538461499999997</v>
      </c>
      <c r="M313">
        <v>1965</v>
      </c>
      <c r="N313" s="6">
        <v>5.0578703703703706E-3</v>
      </c>
      <c r="O313" s="1" t="s">
        <v>350</v>
      </c>
      <c r="P313">
        <v>6316297</v>
      </c>
      <c r="Q313" s="2">
        <v>44893.761111111111</v>
      </c>
      <c r="R313">
        <v>1192</v>
      </c>
      <c r="S313">
        <v>1</v>
      </c>
      <c r="T313">
        <v>0.27142857100000001</v>
      </c>
      <c r="U313">
        <v>0.42696629200000003</v>
      </c>
      <c r="V313" s="1">
        <f>COUNTIF(experiment_log[Experiment ID],experiment_log[[#This Row],[Experiment ID]])</f>
        <v>1</v>
      </c>
      <c r="W313" s="1">
        <f>IFERROR(VLOOKUP(experiment_log[[#This Row],[Experiment ID]],reevaluated_log[],10,0),0)</f>
        <v>1</v>
      </c>
      <c r="X313" s="1">
        <f>IFERROR(VLOOKUP(experiment_log[[#This Row],[Experiment ID]],reevaluated_log[],11,0),0)</f>
        <v>0.27142857142857141</v>
      </c>
      <c r="Y313" s="1">
        <f>IFERROR(VLOOKUP(experiment_log[[#This Row],[Experiment ID]],reevaluated_log[],12,0),0)</f>
        <v>0.42696629213483145</v>
      </c>
    </row>
    <row r="314" spans="1:25" hidden="1" x14ac:dyDescent="0.25">
      <c r="A314" s="1" t="s">
        <v>341</v>
      </c>
      <c r="B314" s="1" t="s">
        <v>22</v>
      </c>
      <c r="C314" s="1" t="s">
        <v>292</v>
      </c>
      <c r="D314">
        <v>22</v>
      </c>
      <c r="E314">
        <v>0.85</v>
      </c>
      <c r="F314">
        <v>10</v>
      </c>
      <c r="G314">
        <v>1</v>
      </c>
      <c r="H314">
        <v>0.480874317</v>
      </c>
      <c r="I314">
        <v>0.64944649399999999</v>
      </c>
      <c r="J314">
        <v>0.98</v>
      </c>
      <c r="K314">
        <v>0.71014492799999995</v>
      </c>
      <c r="L314">
        <v>0.82352941199999996</v>
      </c>
      <c r="M314">
        <v>2805</v>
      </c>
      <c r="N314" s="6">
        <v>1.4675925925925926E-2</v>
      </c>
      <c r="O314" s="1" t="s">
        <v>294</v>
      </c>
      <c r="P314">
        <v>-12144415</v>
      </c>
      <c r="Q314" s="2">
        <v>44890.441666666666</v>
      </c>
      <c r="R314">
        <v>1829</v>
      </c>
      <c r="S314">
        <v>0.97435897400000004</v>
      </c>
      <c r="T314">
        <v>0.55072463800000004</v>
      </c>
      <c r="U314">
        <v>0.70370370400000004</v>
      </c>
      <c r="V314" s="1">
        <f>COUNTIF(experiment_log[Experiment ID],experiment_log[[#This Row],[Experiment ID]])</f>
        <v>1</v>
      </c>
      <c r="W314" s="1">
        <f>IFERROR(VLOOKUP(experiment_log[[#This Row],[Experiment ID]],reevaluated_log[],10,0),0)</f>
        <v>1</v>
      </c>
      <c r="X314" s="1">
        <f>IFERROR(VLOOKUP(experiment_log[[#This Row],[Experiment ID]],reevaluated_log[],11,0),0)</f>
        <v>0.57281553398058249</v>
      </c>
      <c r="Y314" s="1">
        <f>IFERROR(VLOOKUP(experiment_log[[#This Row],[Experiment ID]],reevaluated_log[],12,0),0)</f>
        <v>0.72839506172839508</v>
      </c>
    </row>
    <row r="315" spans="1:25" hidden="1" x14ac:dyDescent="0.25">
      <c r="A315" s="1" t="s">
        <v>123</v>
      </c>
      <c r="B315" s="1" t="s">
        <v>22</v>
      </c>
      <c r="C315" s="1" t="s">
        <v>82</v>
      </c>
      <c r="D315">
        <v>23</v>
      </c>
      <c r="E315">
        <v>0.8</v>
      </c>
      <c r="F315">
        <v>15</v>
      </c>
      <c r="G315">
        <v>0.94871794899999995</v>
      </c>
      <c r="H315">
        <v>0.183168317</v>
      </c>
      <c r="I315">
        <v>0.30705394200000002</v>
      </c>
      <c r="J315">
        <v>0.875</v>
      </c>
      <c r="K315">
        <v>0.229508197</v>
      </c>
      <c r="L315">
        <v>0.36363636399999999</v>
      </c>
      <c r="M315">
        <v>2612</v>
      </c>
      <c r="N315" s="6">
        <v>1.3194444444444445E-3</v>
      </c>
      <c r="O315" s="1" t="s">
        <v>122</v>
      </c>
      <c r="P315">
        <v>26299</v>
      </c>
      <c r="Q315" s="2">
        <v>44887.706250000003</v>
      </c>
      <c r="R315">
        <v>1446</v>
      </c>
      <c r="S315">
        <v>1</v>
      </c>
      <c r="T315">
        <v>0.19672131100000001</v>
      </c>
      <c r="U315">
        <v>0.32876712299999999</v>
      </c>
      <c r="V315" s="1">
        <f>COUNTIF(experiment_log[Experiment ID],experiment_log[[#This Row],[Experiment ID]])</f>
        <v>1</v>
      </c>
      <c r="W315" s="1">
        <f>IFERROR(VLOOKUP(experiment_log[[#This Row],[Experiment ID]],reevaluated_log[],10,0),0)</f>
        <v>0</v>
      </c>
      <c r="X315" s="1">
        <f>IFERROR(VLOOKUP(experiment_log[[#This Row],[Experiment ID]],reevaluated_log[],11,0),0)</f>
        <v>0</v>
      </c>
      <c r="Y315" s="1">
        <f>IFERROR(VLOOKUP(experiment_log[[#This Row],[Experiment ID]],reevaluated_log[],12,0),0)</f>
        <v>0</v>
      </c>
    </row>
    <row r="316" spans="1:25" hidden="1" x14ac:dyDescent="0.25">
      <c r="A316" s="1" t="s">
        <v>414</v>
      </c>
      <c r="B316" s="1" t="s">
        <v>23</v>
      </c>
      <c r="C316" s="1" t="s">
        <v>292</v>
      </c>
      <c r="D316">
        <v>23</v>
      </c>
      <c r="E316">
        <v>0.875</v>
      </c>
      <c r="F316">
        <v>10</v>
      </c>
      <c r="G316">
        <v>1</v>
      </c>
      <c r="H316">
        <v>0.38461538499999998</v>
      </c>
      <c r="I316">
        <v>0.55555555599999995</v>
      </c>
      <c r="J316">
        <v>0.95348837200000003</v>
      </c>
      <c r="K316">
        <v>0.59420289900000001</v>
      </c>
      <c r="L316">
        <v>0.73214285700000004</v>
      </c>
      <c r="M316">
        <v>2162</v>
      </c>
      <c r="N316" s="6">
        <v>3.1597222222222222E-3</v>
      </c>
      <c r="O316" s="1" t="s">
        <v>351</v>
      </c>
      <c r="P316">
        <v>5622217</v>
      </c>
      <c r="Q316" s="2">
        <v>44890.865277777775</v>
      </c>
      <c r="R316">
        <v>1237</v>
      </c>
      <c r="S316">
        <v>1</v>
      </c>
      <c r="T316">
        <v>0.28985507199999999</v>
      </c>
      <c r="U316">
        <v>0.44943820200000001</v>
      </c>
      <c r="V316" s="1">
        <f>COUNTIF(experiment_log[Experiment ID],experiment_log[[#This Row],[Experiment ID]])</f>
        <v>1</v>
      </c>
      <c r="W316" s="1">
        <f>IFERROR(VLOOKUP(experiment_log[[#This Row],[Experiment ID]],reevaluated_log[],10,0),0)</f>
        <v>1</v>
      </c>
      <c r="X316" s="1">
        <f>IFERROR(VLOOKUP(experiment_log[[#This Row],[Experiment ID]],reevaluated_log[],11,0),0)</f>
        <v>0.41111111111111109</v>
      </c>
      <c r="Y316" s="1">
        <f>IFERROR(VLOOKUP(experiment_log[[#This Row],[Experiment ID]],reevaluated_log[],12,0),0)</f>
        <v>0.58267716535433078</v>
      </c>
    </row>
    <row r="317" spans="1:25" hidden="1" x14ac:dyDescent="0.25">
      <c r="A317" s="1" t="s">
        <v>335</v>
      </c>
      <c r="B317" s="1" t="s">
        <v>22</v>
      </c>
      <c r="C317" s="1" t="s">
        <v>292</v>
      </c>
      <c r="D317">
        <v>20</v>
      </c>
      <c r="E317">
        <v>0.85</v>
      </c>
      <c r="F317">
        <v>10</v>
      </c>
      <c r="G317">
        <v>1</v>
      </c>
      <c r="H317">
        <v>0.51366120199999998</v>
      </c>
      <c r="I317">
        <v>0.67870036099999997</v>
      </c>
      <c r="J317">
        <v>0.96296296299999995</v>
      </c>
      <c r="K317">
        <v>0.75362318800000005</v>
      </c>
      <c r="L317">
        <v>0.84552845499999996</v>
      </c>
      <c r="M317">
        <v>4631</v>
      </c>
      <c r="N317" s="6">
        <v>1.5162037037037036E-2</v>
      </c>
      <c r="O317" s="1" t="s">
        <v>294</v>
      </c>
      <c r="P317">
        <v>-12144415</v>
      </c>
      <c r="Q317" s="2">
        <v>44889.925000000003</v>
      </c>
      <c r="R317">
        <v>2310</v>
      </c>
      <c r="S317">
        <v>0.97499999999999998</v>
      </c>
      <c r="T317">
        <v>0.56521739100000001</v>
      </c>
      <c r="U317">
        <v>0.71559633</v>
      </c>
      <c r="V317" s="1">
        <f>COUNTIF(experiment_log[Experiment ID],experiment_log[[#This Row],[Experiment ID]])</f>
        <v>1</v>
      </c>
      <c r="W317" s="1">
        <f>IFERROR(VLOOKUP(experiment_log[[#This Row],[Experiment ID]],reevaluated_log[],10,0),0)</f>
        <v>1</v>
      </c>
      <c r="X317" s="1">
        <f>IFERROR(VLOOKUP(experiment_log[[#This Row],[Experiment ID]],reevaluated_log[],11,0),0)</f>
        <v>0.59223300970873782</v>
      </c>
      <c r="Y317" s="1">
        <f>IFERROR(VLOOKUP(experiment_log[[#This Row],[Experiment ID]],reevaluated_log[],12,0),0)</f>
        <v>0.74390243902439024</v>
      </c>
    </row>
    <row r="318" spans="1:25" hidden="1" x14ac:dyDescent="0.25">
      <c r="A318" s="1" t="s">
        <v>54</v>
      </c>
      <c r="B318" s="1" t="s">
        <v>22</v>
      </c>
      <c r="C318" s="1" t="s">
        <v>23</v>
      </c>
      <c r="D318">
        <v>18</v>
      </c>
      <c r="E318">
        <v>0.875</v>
      </c>
      <c r="F318">
        <v>11</v>
      </c>
      <c r="G318">
        <v>1</v>
      </c>
      <c r="H318">
        <v>0.60207612499999996</v>
      </c>
      <c r="I318">
        <v>0.75161986999999997</v>
      </c>
      <c r="J318">
        <v>0.98684210500000002</v>
      </c>
      <c r="K318">
        <v>0.74257425700000002</v>
      </c>
      <c r="L318">
        <v>0.84745762700000005</v>
      </c>
      <c r="M318">
        <v>632</v>
      </c>
      <c r="N318" s="6">
        <v>1.273148148148148E-4</v>
      </c>
      <c r="O318" s="1" t="s">
        <v>24</v>
      </c>
      <c r="P318">
        <v>336055</v>
      </c>
      <c r="Q318" s="2">
        <v>44886.984722222223</v>
      </c>
      <c r="R318">
        <v>481</v>
      </c>
      <c r="S318">
        <v>1</v>
      </c>
      <c r="T318">
        <v>0.56435643599999996</v>
      </c>
      <c r="U318">
        <v>0.72151898699999995</v>
      </c>
      <c r="V318" s="1">
        <f>COUNTIF(experiment_log[Experiment ID],experiment_log[[#This Row],[Experiment ID]])</f>
        <v>1</v>
      </c>
      <c r="W318" s="1">
        <f>IFERROR(VLOOKUP(experiment_log[[#This Row],[Experiment ID]],reevaluated_log[],10,0),0)</f>
        <v>0</v>
      </c>
      <c r="X318" s="1">
        <f>IFERROR(VLOOKUP(experiment_log[[#This Row],[Experiment ID]],reevaluated_log[],11,0),0)</f>
        <v>0</v>
      </c>
      <c r="Y318" s="1">
        <f>IFERROR(VLOOKUP(experiment_log[[#This Row],[Experiment ID]],reevaluated_log[],12,0),0)</f>
        <v>0</v>
      </c>
    </row>
    <row r="319" spans="1:25" hidden="1" x14ac:dyDescent="0.25">
      <c r="A319" s="1" t="s">
        <v>449</v>
      </c>
      <c r="B319" s="1" t="s">
        <v>22</v>
      </c>
      <c r="C319" s="1" t="s">
        <v>292</v>
      </c>
      <c r="D319">
        <v>10</v>
      </c>
      <c r="E319">
        <v>0.9</v>
      </c>
      <c r="F319">
        <v>10</v>
      </c>
      <c r="G319">
        <v>1</v>
      </c>
      <c r="H319">
        <v>0.38797814200000003</v>
      </c>
      <c r="I319">
        <v>0.55905511799999996</v>
      </c>
      <c r="J319">
        <v>0.96875</v>
      </c>
      <c r="K319">
        <v>0.44927536200000001</v>
      </c>
      <c r="L319">
        <v>0.61386138599999995</v>
      </c>
      <c r="M319">
        <v>2418</v>
      </c>
      <c r="N319" s="6">
        <v>8.0208333333333329E-3</v>
      </c>
      <c r="O319" s="1" t="s">
        <v>294</v>
      </c>
      <c r="P319">
        <v>-12144415</v>
      </c>
      <c r="Q319" s="2">
        <v>44891.679166666669</v>
      </c>
      <c r="R319">
        <v>1603</v>
      </c>
      <c r="S319">
        <v>0.95833333300000001</v>
      </c>
      <c r="T319">
        <v>0.33333333300000001</v>
      </c>
      <c r="U319">
        <v>0.49462365600000002</v>
      </c>
      <c r="V319" s="1">
        <f>COUNTIF(experiment_log[Experiment ID],experiment_log[[#This Row],[Experiment ID]])</f>
        <v>1</v>
      </c>
      <c r="W319" s="1">
        <f>IFERROR(VLOOKUP(experiment_log[[#This Row],[Experiment ID]],reevaluated_log[],10,0),0)</f>
        <v>1</v>
      </c>
      <c r="X319" s="1">
        <f>IFERROR(VLOOKUP(experiment_log[[#This Row],[Experiment ID]],reevaluated_log[],11,0),0)</f>
        <v>0.47572815533980584</v>
      </c>
      <c r="Y319" s="1">
        <f>IFERROR(VLOOKUP(experiment_log[[#This Row],[Experiment ID]],reevaluated_log[],12,0),0)</f>
        <v>0.64473684210526316</v>
      </c>
    </row>
    <row r="320" spans="1:25" hidden="1" x14ac:dyDescent="0.25">
      <c r="A320" s="1" t="s">
        <v>129</v>
      </c>
      <c r="B320" s="1" t="s">
        <v>22</v>
      </c>
      <c r="C320" s="1" t="s">
        <v>82</v>
      </c>
      <c r="D320">
        <v>23</v>
      </c>
      <c r="E320">
        <v>0.8</v>
      </c>
      <c r="F320">
        <v>16</v>
      </c>
      <c r="G320">
        <v>0.95744680900000001</v>
      </c>
      <c r="H320">
        <v>0.22277227699999999</v>
      </c>
      <c r="I320">
        <v>0.36144578300000002</v>
      </c>
      <c r="J320">
        <v>0.83333333300000001</v>
      </c>
      <c r="K320">
        <v>0.32786885199999999</v>
      </c>
      <c r="L320">
        <v>0.47058823500000002</v>
      </c>
      <c r="M320">
        <v>3456</v>
      </c>
      <c r="N320" s="6">
        <v>2.0601851851851853E-3</v>
      </c>
      <c r="O320" s="1" t="s">
        <v>128</v>
      </c>
      <c r="P320">
        <v>44130</v>
      </c>
      <c r="Q320" s="2">
        <v>44887.709027777775</v>
      </c>
      <c r="R320">
        <v>1814</v>
      </c>
      <c r="S320">
        <v>0.94117647100000001</v>
      </c>
      <c r="T320">
        <v>0.26229508200000001</v>
      </c>
      <c r="U320">
        <v>0.41025641000000002</v>
      </c>
      <c r="V320" s="1">
        <f>COUNTIF(experiment_log[Experiment ID],experiment_log[[#This Row],[Experiment ID]])</f>
        <v>1</v>
      </c>
      <c r="W320" s="1">
        <f>IFERROR(VLOOKUP(experiment_log[[#This Row],[Experiment ID]],reevaluated_log[],10,0),0)</f>
        <v>0</v>
      </c>
      <c r="X320" s="1">
        <f>IFERROR(VLOOKUP(experiment_log[[#This Row],[Experiment ID]],reevaluated_log[],11,0),0)</f>
        <v>0</v>
      </c>
      <c r="Y320" s="1">
        <f>IFERROR(VLOOKUP(experiment_log[[#This Row],[Experiment ID]],reevaluated_log[],12,0),0)</f>
        <v>0</v>
      </c>
    </row>
    <row r="321" spans="1:25" hidden="1" x14ac:dyDescent="0.25">
      <c r="A321" s="1" t="s">
        <v>96</v>
      </c>
      <c r="B321" s="1" t="s">
        <v>22</v>
      </c>
      <c r="C321" s="1" t="s">
        <v>82</v>
      </c>
      <c r="D321">
        <v>18</v>
      </c>
      <c r="E321">
        <v>0.85</v>
      </c>
      <c r="F321">
        <v>10</v>
      </c>
      <c r="G321">
        <v>0.94318181800000001</v>
      </c>
      <c r="H321">
        <v>0.41089108899999999</v>
      </c>
      <c r="I321">
        <v>0.57241379299999995</v>
      </c>
      <c r="J321">
        <v>0.88333333300000005</v>
      </c>
      <c r="K321">
        <v>0.86885245899999997</v>
      </c>
      <c r="L321">
        <v>0.87603305799999998</v>
      </c>
      <c r="M321">
        <v>8627</v>
      </c>
      <c r="N321" s="6">
        <v>1.125E-2</v>
      </c>
      <c r="O321" s="1" t="s">
        <v>83</v>
      </c>
      <c r="P321">
        <v>284531</v>
      </c>
      <c r="Q321" s="2">
        <v>44887.618055555555</v>
      </c>
      <c r="R321">
        <v>3267</v>
      </c>
      <c r="S321">
        <v>0.97368421100000002</v>
      </c>
      <c r="T321">
        <v>0.60655737700000001</v>
      </c>
      <c r="U321">
        <v>0.74747474700000005</v>
      </c>
      <c r="V321" s="1">
        <f>COUNTIF(experiment_log[Experiment ID],experiment_log[[#This Row],[Experiment ID]])</f>
        <v>1</v>
      </c>
      <c r="W321" s="1">
        <f>IFERROR(VLOOKUP(experiment_log[[#This Row],[Experiment ID]],reevaluated_log[],10,0),0)</f>
        <v>0</v>
      </c>
      <c r="X321" s="1">
        <f>IFERROR(VLOOKUP(experiment_log[[#This Row],[Experiment ID]],reevaluated_log[],11,0),0)</f>
        <v>0</v>
      </c>
      <c r="Y321" s="1">
        <f>IFERROR(VLOOKUP(experiment_log[[#This Row],[Experiment ID]],reevaluated_log[],12,0),0)</f>
        <v>0</v>
      </c>
    </row>
    <row r="322" spans="1:25" x14ac:dyDescent="0.25">
      <c r="A322" s="1" t="s">
        <v>594</v>
      </c>
      <c r="B322" s="1" t="s">
        <v>147</v>
      </c>
      <c r="C322" s="1" t="s">
        <v>292</v>
      </c>
      <c r="D322">
        <v>11</v>
      </c>
      <c r="E322">
        <v>0.85</v>
      </c>
      <c r="F322">
        <v>10</v>
      </c>
      <c r="G322">
        <v>0.98387096799999996</v>
      </c>
      <c r="H322">
        <v>0.28372092999999998</v>
      </c>
      <c r="I322">
        <v>0.44043321299999999</v>
      </c>
      <c r="J322">
        <v>0.94117647100000001</v>
      </c>
      <c r="K322">
        <v>0.45714285700000001</v>
      </c>
      <c r="L322">
        <v>0.61538461499999997</v>
      </c>
      <c r="M322">
        <v>1961</v>
      </c>
      <c r="N322" s="6">
        <v>4.7106481481481478E-3</v>
      </c>
      <c r="O322" s="1" t="s">
        <v>350</v>
      </c>
      <c r="P322">
        <v>6316297</v>
      </c>
      <c r="Q322" s="2">
        <v>44893.765972222223</v>
      </c>
      <c r="R322">
        <v>1192</v>
      </c>
      <c r="S322">
        <v>1</v>
      </c>
      <c r="T322">
        <v>0.27142857100000001</v>
      </c>
      <c r="U322">
        <v>0.42696629200000003</v>
      </c>
      <c r="V322" s="1">
        <f>COUNTIF(experiment_log[Experiment ID],experiment_log[[#This Row],[Experiment ID]])</f>
        <v>1</v>
      </c>
      <c r="W322" s="1">
        <f>IFERROR(VLOOKUP(experiment_log[[#This Row],[Experiment ID]],reevaluated_log[],10,0),0)</f>
        <v>1</v>
      </c>
      <c r="X322" s="1">
        <f>IFERROR(VLOOKUP(experiment_log[[#This Row],[Experiment ID]],reevaluated_log[],11,0),0)</f>
        <v>0.27142857142857141</v>
      </c>
      <c r="Y322" s="1">
        <f>IFERROR(VLOOKUP(experiment_log[[#This Row],[Experiment ID]],reevaluated_log[],12,0),0)</f>
        <v>0.42696629213483145</v>
      </c>
    </row>
    <row r="323" spans="1:25" x14ac:dyDescent="0.25">
      <c r="A323" s="1" t="s">
        <v>595</v>
      </c>
      <c r="B323" s="1" t="s">
        <v>147</v>
      </c>
      <c r="C323" s="1" t="s">
        <v>292</v>
      </c>
      <c r="D323">
        <v>12</v>
      </c>
      <c r="E323">
        <v>0.85</v>
      </c>
      <c r="F323">
        <v>10</v>
      </c>
      <c r="G323">
        <v>0.984848485</v>
      </c>
      <c r="H323">
        <v>0.30232558100000001</v>
      </c>
      <c r="I323">
        <v>0.462633452</v>
      </c>
      <c r="J323">
        <v>0.918918919</v>
      </c>
      <c r="K323">
        <v>0.485714286</v>
      </c>
      <c r="L323">
        <v>0.63551401900000004</v>
      </c>
      <c r="M323">
        <v>1986</v>
      </c>
      <c r="N323" s="6">
        <v>4.2592592592592595E-3</v>
      </c>
      <c r="O323" s="1" t="s">
        <v>350</v>
      </c>
      <c r="P323">
        <v>6316297</v>
      </c>
      <c r="Q323" s="2">
        <v>44893.770833333336</v>
      </c>
      <c r="R323">
        <v>1199</v>
      </c>
      <c r="S323">
        <v>1</v>
      </c>
      <c r="T323">
        <v>0.27142857100000001</v>
      </c>
      <c r="U323">
        <v>0.42696629200000003</v>
      </c>
      <c r="V323" s="1">
        <f>COUNTIF(experiment_log[Experiment ID],experiment_log[[#This Row],[Experiment ID]])</f>
        <v>1</v>
      </c>
      <c r="W323" s="1">
        <f>IFERROR(VLOOKUP(experiment_log[[#This Row],[Experiment ID]],reevaluated_log[],10,0),0)</f>
        <v>1</v>
      </c>
      <c r="X323" s="1">
        <f>IFERROR(VLOOKUP(experiment_log[[#This Row],[Experiment ID]],reevaluated_log[],11,0),0)</f>
        <v>0.27142857142857141</v>
      </c>
      <c r="Y323" s="1">
        <f>IFERROR(VLOOKUP(experiment_log[[#This Row],[Experiment ID]],reevaluated_log[],12,0),0)</f>
        <v>0.42696629213483145</v>
      </c>
    </row>
    <row r="324" spans="1:25" x14ac:dyDescent="0.25">
      <c r="A324" s="1" t="s">
        <v>369</v>
      </c>
      <c r="B324" s="1" t="s">
        <v>147</v>
      </c>
      <c r="C324" s="1" t="s">
        <v>292</v>
      </c>
      <c r="D324">
        <v>20</v>
      </c>
      <c r="E324">
        <v>0.85</v>
      </c>
      <c r="F324">
        <v>10</v>
      </c>
      <c r="G324">
        <v>0.98</v>
      </c>
      <c r="H324">
        <v>0.22790697700000001</v>
      </c>
      <c r="I324">
        <v>0.36981132100000003</v>
      </c>
      <c r="J324">
        <v>0.93548387099999997</v>
      </c>
      <c r="K324">
        <v>0.41428571400000003</v>
      </c>
      <c r="L324">
        <v>0.57425742599999996</v>
      </c>
      <c r="M324">
        <v>1917</v>
      </c>
      <c r="N324" s="6">
        <v>6.076388888888889E-3</v>
      </c>
      <c r="O324" s="1" t="s">
        <v>350</v>
      </c>
      <c r="P324">
        <v>6316297</v>
      </c>
      <c r="Q324" s="2">
        <v>44894.529166666667</v>
      </c>
      <c r="R324">
        <v>1162</v>
      </c>
      <c r="S324">
        <v>1</v>
      </c>
      <c r="T324">
        <v>0.22857142899999999</v>
      </c>
      <c r="U324">
        <v>0.37209302300000002</v>
      </c>
      <c r="V324" s="1">
        <f>COUNTIF(experiment_log[Experiment ID],experiment_log[[#This Row],[Experiment ID]])</f>
        <v>1</v>
      </c>
      <c r="W324" s="1">
        <f>IFERROR(VLOOKUP(experiment_log[[#This Row],[Experiment ID]],reevaluated_log[],10,0),0)</f>
        <v>1</v>
      </c>
      <c r="X324" s="1">
        <f>IFERROR(VLOOKUP(experiment_log[[#This Row],[Experiment ID]],reevaluated_log[],11,0),0)</f>
        <v>0.22857142857142856</v>
      </c>
      <c r="Y324" s="1">
        <f>IFERROR(VLOOKUP(experiment_log[[#This Row],[Experiment ID]],reevaluated_log[],12,0),0)</f>
        <v>0.37209302325581389</v>
      </c>
    </row>
    <row r="325" spans="1:25" hidden="1" x14ac:dyDescent="0.25">
      <c r="A325" s="1" t="s">
        <v>56</v>
      </c>
      <c r="B325" s="1" t="s">
        <v>22</v>
      </c>
      <c r="C325" s="1" t="s">
        <v>23</v>
      </c>
      <c r="D325">
        <v>19</v>
      </c>
      <c r="E325">
        <v>0.7</v>
      </c>
      <c r="F325">
        <v>11</v>
      </c>
      <c r="G325">
        <v>0.98412698399999998</v>
      </c>
      <c r="H325">
        <v>0.64359861600000001</v>
      </c>
      <c r="I325">
        <v>0.77824267800000002</v>
      </c>
      <c r="J325">
        <v>0.95555555599999997</v>
      </c>
      <c r="K325">
        <v>0.85148514900000005</v>
      </c>
      <c r="L325">
        <v>0.90052356</v>
      </c>
      <c r="M325">
        <v>727</v>
      </c>
      <c r="N325" s="6">
        <v>8.1018518518518516E-5</v>
      </c>
      <c r="O325" s="1" t="s">
        <v>24</v>
      </c>
      <c r="P325">
        <v>336055</v>
      </c>
      <c r="Q325" s="2">
        <v>44886.984722222223</v>
      </c>
      <c r="R325">
        <v>532</v>
      </c>
      <c r="S325">
        <v>0.984375</v>
      </c>
      <c r="T325">
        <v>0.62376237599999995</v>
      </c>
      <c r="U325">
        <v>0.76363636400000001</v>
      </c>
      <c r="V325" s="1">
        <f>COUNTIF(experiment_log[Experiment ID],experiment_log[[#This Row],[Experiment ID]])</f>
        <v>1</v>
      </c>
      <c r="W325" s="1">
        <f>IFERROR(VLOOKUP(experiment_log[[#This Row],[Experiment ID]],reevaluated_log[],10,0),0)</f>
        <v>0</v>
      </c>
      <c r="X325" s="1">
        <f>IFERROR(VLOOKUP(experiment_log[[#This Row],[Experiment ID]],reevaluated_log[],11,0),0)</f>
        <v>0</v>
      </c>
      <c r="Y325" s="1">
        <f>IFERROR(VLOOKUP(experiment_log[[#This Row],[Experiment ID]],reevaluated_log[],12,0),0)</f>
        <v>0</v>
      </c>
    </row>
    <row r="326" spans="1:25" x14ac:dyDescent="0.25">
      <c r="A326" s="1" t="s">
        <v>597</v>
      </c>
      <c r="B326" s="1" t="s">
        <v>147</v>
      </c>
      <c r="C326" s="1" t="s">
        <v>292</v>
      </c>
      <c r="D326">
        <v>16</v>
      </c>
      <c r="E326">
        <v>0.85</v>
      </c>
      <c r="F326">
        <v>10</v>
      </c>
      <c r="G326">
        <v>0.98076923100000002</v>
      </c>
      <c r="H326">
        <v>0.23720930200000001</v>
      </c>
      <c r="I326">
        <v>0.382022472</v>
      </c>
      <c r="J326">
        <v>0.85714285700000004</v>
      </c>
      <c r="K326">
        <v>0.34285714299999998</v>
      </c>
      <c r="L326">
        <v>0.489795918</v>
      </c>
      <c r="M326">
        <v>1821</v>
      </c>
      <c r="N326" s="6">
        <v>5.9375000000000001E-3</v>
      </c>
      <c r="O326" s="1" t="s">
        <v>350</v>
      </c>
      <c r="P326">
        <v>6316297</v>
      </c>
      <c r="Q326" s="2">
        <v>44893.779166666667</v>
      </c>
      <c r="R326">
        <v>1121</v>
      </c>
      <c r="S326">
        <v>1</v>
      </c>
      <c r="T326">
        <v>0.21428571399999999</v>
      </c>
      <c r="U326">
        <v>0.35294117600000002</v>
      </c>
      <c r="V326" s="1">
        <f>COUNTIF(experiment_log[Experiment ID],experiment_log[[#This Row],[Experiment ID]])</f>
        <v>1</v>
      </c>
      <c r="W326" s="1">
        <f>IFERROR(VLOOKUP(experiment_log[[#This Row],[Experiment ID]],reevaluated_log[],10,0),0)</f>
        <v>1</v>
      </c>
      <c r="X326" s="1">
        <f>IFERROR(VLOOKUP(experiment_log[[#This Row],[Experiment ID]],reevaluated_log[],11,0),0)</f>
        <v>0.21428571428571427</v>
      </c>
      <c r="Y326" s="1">
        <f>IFERROR(VLOOKUP(experiment_log[[#This Row],[Experiment ID]],reevaluated_log[],12,0),0)</f>
        <v>0.35294117647058826</v>
      </c>
    </row>
    <row r="327" spans="1:25" hidden="1" x14ac:dyDescent="0.25">
      <c r="A327" s="1" t="s">
        <v>437</v>
      </c>
      <c r="B327" s="1" t="s">
        <v>23</v>
      </c>
      <c r="C327" s="1" t="s">
        <v>292</v>
      </c>
      <c r="D327">
        <v>15</v>
      </c>
      <c r="E327">
        <v>0.7</v>
      </c>
      <c r="F327">
        <v>10</v>
      </c>
      <c r="G327">
        <v>0.94736842099999996</v>
      </c>
      <c r="H327">
        <v>0.46153846199999998</v>
      </c>
      <c r="I327">
        <v>0.62068965499999995</v>
      </c>
      <c r="J327">
        <v>0.80597014899999997</v>
      </c>
      <c r="K327">
        <v>0.78260869600000005</v>
      </c>
      <c r="L327">
        <v>0.79411764699999998</v>
      </c>
      <c r="M327">
        <v>3674</v>
      </c>
      <c r="N327" s="6">
        <v>3.0902777777777777E-3</v>
      </c>
      <c r="O327" s="1" t="s">
        <v>351</v>
      </c>
      <c r="P327">
        <v>5622217</v>
      </c>
      <c r="Q327" s="2">
        <v>44890.92083333333</v>
      </c>
      <c r="R327">
        <v>1458</v>
      </c>
      <c r="S327">
        <v>0.96</v>
      </c>
      <c r="T327">
        <v>0.34782608700000001</v>
      </c>
      <c r="U327">
        <v>0.51063829800000005</v>
      </c>
      <c r="V327" s="1">
        <f>COUNTIF(experiment_log[Experiment ID],experiment_log[[#This Row],[Experiment ID]])</f>
        <v>1</v>
      </c>
      <c r="W327" s="1">
        <f>IFERROR(VLOOKUP(experiment_log[[#This Row],[Experiment ID]],reevaluated_log[],10,0),0)</f>
        <v>0.88636363636363635</v>
      </c>
      <c r="X327" s="1">
        <f>IFERROR(VLOOKUP(experiment_log[[#This Row],[Experiment ID]],reevaluated_log[],11,0),0)</f>
        <v>0.43333333333333335</v>
      </c>
      <c r="Y327" s="1">
        <f>IFERROR(VLOOKUP(experiment_log[[#This Row],[Experiment ID]],reevaluated_log[],12,0),0)</f>
        <v>0.58208955223880587</v>
      </c>
    </row>
    <row r="328" spans="1:25" hidden="1" x14ac:dyDescent="0.25">
      <c r="A328" s="1" t="s">
        <v>285</v>
      </c>
      <c r="B328" s="1" t="s">
        <v>22</v>
      </c>
      <c r="C328" s="1" t="s">
        <v>23</v>
      </c>
      <c r="D328">
        <v>24</v>
      </c>
      <c r="E328">
        <v>0.9</v>
      </c>
      <c r="F328">
        <v>11</v>
      </c>
      <c r="G328">
        <v>0.98947368400000002</v>
      </c>
      <c r="H328">
        <v>0.65051903099999997</v>
      </c>
      <c r="I328">
        <v>0.78496868500000005</v>
      </c>
      <c r="J328">
        <v>0.97777777799999999</v>
      </c>
      <c r="K328">
        <v>0.87128712900000005</v>
      </c>
      <c r="L328">
        <v>0.921465969</v>
      </c>
      <c r="M328">
        <v>603</v>
      </c>
      <c r="N328" s="6">
        <v>1.9675925925925926E-4</v>
      </c>
      <c r="O328" s="1" t="s">
        <v>24</v>
      </c>
      <c r="P328">
        <v>336055</v>
      </c>
      <c r="Q328" s="2">
        <v>44888.540972222225</v>
      </c>
      <c r="R328">
        <v>460</v>
      </c>
      <c r="S328">
        <v>0.98412698399999998</v>
      </c>
      <c r="T328">
        <v>0.61386138599999995</v>
      </c>
      <c r="U328">
        <v>0.75609756100000003</v>
      </c>
      <c r="V328" s="1">
        <f>COUNTIF(experiment_log[Experiment ID],experiment_log[[#This Row],[Experiment ID]])</f>
        <v>1</v>
      </c>
      <c r="W328" s="1">
        <f>IFERROR(VLOOKUP(experiment_log[[#This Row],[Experiment ID]],reevaluated_log[],10,0),0)</f>
        <v>0</v>
      </c>
      <c r="X328" s="1">
        <f>IFERROR(VLOOKUP(experiment_log[[#This Row],[Experiment ID]],reevaluated_log[],11,0),0)</f>
        <v>0</v>
      </c>
      <c r="Y328" s="1">
        <f>IFERROR(VLOOKUP(experiment_log[[#This Row],[Experiment ID]],reevaluated_log[],12,0),0)</f>
        <v>0</v>
      </c>
    </row>
    <row r="329" spans="1:25" hidden="1" x14ac:dyDescent="0.25">
      <c r="A329" s="1" t="s">
        <v>261</v>
      </c>
      <c r="B329" s="1" t="s">
        <v>22</v>
      </c>
      <c r="C329" s="1" t="s">
        <v>23</v>
      </c>
      <c r="D329">
        <v>8</v>
      </c>
      <c r="E329">
        <v>0.9</v>
      </c>
      <c r="F329">
        <v>11</v>
      </c>
      <c r="G329">
        <v>1</v>
      </c>
      <c r="H329">
        <v>0.62975778500000001</v>
      </c>
      <c r="I329">
        <v>0.77282377899999999</v>
      </c>
      <c r="J329">
        <v>0.95505618000000003</v>
      </c>
      <c r="K329">
        <v>0.84158415799999997</v>
      </c>
      <c r="L329">
        <v>0.89473684200000003</v>
      </c>
      <c r="M329">
        <v>590</v>
      </c>
      <c r="N329" s="6">
        <v>4.0509259259259258E-4</v>
      </c>
      <c r="O329" s="1" t="s">
        <v>24</v>
      </c>
      <c r="P329">
        <v>336055</v>
      </c>
      <c r="Q329" s="2">
        <v>44888.535416666666</v>
      </c>
      <c r="R329">
        <v>452</v>
      </c>
      <c r="S329">
        <v>0.96923076900000005</v>
      </c>
      <c r="T329">
        <v>0.62376237599999995</v>
      </c>
      <c r="U329">
        <v>0.75903614500000005</v>
      </c>
      <c r="V329" s="1">
        <f>COUNTIF(experiment_log[Experiment ID],experiment_log[[#This Row],[Experiment ID]])</f>
        <v>1</v>
      </c>
      <c r="W329" s="1">
        <f>IFERROR(VLOOKUP(experiment_log[[#This Row],[Experiment ID]],reevaluated_log[],10,0),0)</f>
        <v>0</v>
      </c>
      <c r="X329" s="1">
        <f>IFERROR(VLOOKUP(experiment_log[[#This Row],[Experiment ID]],reevaluated_log[],11,0),0)</f>
        <v>0</v>
      </c>
      <c r="Y329" s="1">
        <f>IFERROR(VLOOKUP(experiment_log[[#This Row],[Experiment ID]],reevaluated_log[],12,0),0)</f>
        <v>0</v>
      </c>
    </row>
    <row r="330" spans="1:25" hidden="1" x14ac:dyDescent="0.25">
      <c r="A330" s="1" t="s">
        <v>415</v>
      </c>
      <c r="B330" s="1" t="s">
        <v>23</v>
      </c>
      <c r="C330" s="1" t="s">
        <v>292</v>
      </c>
      <c r="D330">
        <v>23</v>
      </c>
      <c r="E330">
        <v>0.9</v>
      </c>
      <c r="F330">
        <v>10</v>
      </c>
      <c r="G330">
        <v>1</v>
      </c>
      <c r="H330">
        <v>0.297435897</v>
      </c>
      <c r="I330">
        <v>0.458498024</v>
      </c>
      <c r="J330">
        <v>0.96428571399999996</v>
      </c>
      <c r="K330">
        <v>0.39130434800000002</v>
      </c>
      <c r="L330">
        <v>0.55670103100000001</v>
      </c>
      <c r="M330">
        <v>1872</v>
      </c>
      <c r="N330" s="6">
        <v>3.1597222222222222E-3</v>
      </c>
      <c r="O330" s="1" t="s">
        <v>351</v>
      </c>
      <c r="P330">
        <v>5622217</v>
      </c>
      <c r="Q330" s="2">
        <v>44890.865277777775</v>
      </c>
      <c r="R330">
        <v>1125</v>
      </c>
      <c r="S330">
        <v>1</v>
      </c>
      <c r="T330">
        <v>0.20289855100000001</v>
      </c>
      <c r="U330">
        <v>0.33734939800000002</v>
      </c>
      <c r="V330" s="1">
        <f>COUNTIF(experiment_log[Experiment ID],experiment_log[[#This Row],[Experiment ID]])</f>
        <v>1</v>
      </c>
      <c r="W330" s="1">
        <f>IFERROR(VLOOKUP(experiment_log[[#This Row],[Experiment ID]],reevaluated_log[],10,0),0)</f>
        <v>1</v>
      </c>
      <c r="X330" s="1">
        <f>IFERROR(VLOOKUP(experiment_log[[#This Row],[Experiment ID]],reevaluated_log[],11,0),0)</f>
        <v>0.34444444444444444</v>
      </c>
      <c r="Y330" s="1">
        <f>IFERROR(VLOOKUP(experiment_log[[#This Row],[Experiment ID]],reevaluated_log[],12,0),0)</f>
        <v>0.51239669421487599</v>
      </c>
    </row>
    <row r="331" spans="1:25" hidden="1" x14ac:dyDescent="0.25">
      <c r="A331" s="1" t="s">
        <v>401</v>
      </c>
      <c r="B331" s="1" t="s">
        <v>23</v>
      </c>
      <c r="C331" s="1" t="s">
        <v>292</v>
      </c>
      <c r="D331">
        <v>19</v>
      </c>
      <c r="E331">
        <v>0.85</v>
      </c>
      <c r="F331">
        <v>10</v>
      </c>
      <c r="G331">
        <v>0.98717948700000002</v>
      </c>
      <c r="H331">
        <v>0.39487179500000003</v>
      </c>
      <c r="I331">
        <v>0.56410256400000003</v>
      </c>
      <c r="J331">
        <v>0.95652173900000004</v>
      </c>
      <c r="K331">
        <v>0.637681159</v>
      </c>
      <c r="L331">
        <v>0.76521739099999997</v>
      </c>
      <c r="M331">
        <v>2869</v>
      </c>
      <c r="N331" s="6">
        <v>2.638888888888889E-3</v>
      </c>
      <c r="O331" s="1" t="s">
        <v>351</v>
      </c>
      <c r="P331">
        <v>5622217</v>
      </c>
      <c r="Q331" s="2">
        <v>44890.85</v>
      </c>
      <c r="R331">
        <v>1344</v>
      </c>
      <c r="S331">
        <v>1</v>
      </c>
      <c r="T331">
        <v>0.246376812</v>
      </c>
      <c r="U331">
        <v>0.39534883700000001</v>
      </c>
      <c r="V331" s="1">
        <f>COUNTIF(experiment_log[Experiment ID],experiment_log[[#This Row],[Experiment ID]])</f>
        <v>1</v>
      </c>
      <c r="W331" s="1">
        <f>IFERROR(VLOOKUP(experiment_log[[#This Row],[Experiment ID]],reevaluated_log[],10,0),0)</f>
        <v>0.97499999999999998</v>
      </c>
      <c r="X331" s="1">
        <f>IFERROR(VLOOKUP(experiment_log[[#This Row],[Experiment ID]],reevaluated_log[],11,0),0)</f>
        <v>0.43333333333333335</v>
      </c>
      <c r="Y331" s="1">
        <f>IFERROR(VLOOKUP(experiment_log[[#This Row],[Experiment ID]],reevaluated_log[],12,0),0)</f>
        <v>0.6</v>
      </c>
    </row>
    <row r="332" spans="1:25" hidden="1" x14ac:dyDescent="0.25">
      <c r="A332" s="1" t="s">
        <v>403</v>
      </c>
      <c r="B332" s="1" t="s">
        <v>23</v>
      </c>
      <c r="C332" s="1" t="s">
        <v>292</v>
      </c>
      <c r="D332">
        <v>19</v>
      </c>
      <c r="E332">
        <v>0.9</v>
      </c>
      <c r="F332">
        <v>10</v>
      </c>
      <c r="G332">
        <v>1</v>
      </c>
      <c r="H332">
        <v>0.24102564100000001</v>
      </c>
      <c r="I332">
        <v>0.38842975200000002</v>
      </c>
      <c r="J332">
        <v>1</v>
      </c>
      <c r="K332">
        <v>0.42028985499999999</v>
      </c>
      <c r="L332">
        <v>0.591836735</v>
      </c>
      <c r="M332">
        <v>1819</v>
      </c>
      <c r="N332" s="6">
        <v>2.638888888888889E-3</v>
      </c>
      <c r="O332" s="1" t="s">
        <v>351</v>
      </c>
      <c r="P332">
        <v>5622217</v>
      </c>
      <c r="Q332" s="2">
        <v>44890.85</v>
      </c>
      <c r="R332">
        <v>1105</v>
      </c>
      <c r="S332">
        <v>1</v>
      </c>
      <c r="T332">
        <v>0.20289855100000001</v>
      </c>
      <c r="U332">
        <v>0.33734939800000002</v>
      </c>
      <c r="V332" s="1">
        <f>COUNTIF(experiment_log[Experiment ID],experiment_log[[#This Row],[Experiment ID]])</f>
        <v>1</v>
      </c>
      <c r="W332" s="1">
        <f>IFERROR(VLOOKUP(experiment_log[[#This Row],[Experiment ID]],reevaluated_log[],10,0),0)</f>
        <v>1</v>
      </c>
      <c r="X332" s="1">
        <f>IFERROR(VLOOKUP(experiment_log[[#This Row],[Experiment ID]],reevaluated_log[],11,0),0)</f>
        <v>0.35555555555555557</v>
      </c>
      <c r="Y332" s="1">
        <f>IFERROR(VLOOKUP(experiment_log[[#This Row],[Experiment ID]],reevaluated_log[],12,0),0)</f>
        <v>0.52459016393442626</v>
      </c>
    </row>
    <row r="333" spans="1:25" x14ac:dyDescent="0.25">
      <c r="A333" s="1" t="s">
        <v>714</v>
      </c>
      <c r="B333" s="1" t="s">
        <v>147</v>
      </c>
      <c r="C333" s="1" t="s">
        <v>292</v>
      </c>
      <c r="D333">
        <v>30</v>
      </c>
      <c r="E333">
        <v>0.85</v>
      </c>
      <c r="F333">
        <v>10</v>
      </c>
      <c r="G333">
        <v>0.95918367346938771</v>
      </c>
      <c r="H333">
        <v>0.21860465116279071</v>
      </c>
      <c r="I333">
        <v>0.35606060606060602</v>
      </c>
      <c r="J333">
        <v>0.80645161290322576</v>
      </c>
      <c r="K333">
        <v>0.35714285714285715</v>
      </c>
      <c r="L333">
        <v>0.49504950495049499</v>
      </c>
      <c r="M333">
        <v>1996</v>
      </c>
      <c r="N333" s="6">
        <v>3.0509837962962964E-3</v>
      </c>
      <c r="O333" s="1" t="s">
        <v>350</v>
      </c>
      <c r="P333">
        <v>6316297</v>
      </c>
      <c r="Q333" s="2">
        <v>44896.635223287034</v>
      </c>
      <c r="R333">
        <v>1138</v>
      </c>
      <c r="S333">
        <v>1</v>
      </c>
      <c r="T333">
        <v>0.18571428571428572</v>
      </c>
      <c r="U333">
        <v>0.31325301204819278</v>
      </c>
      <c r="V333" s="1">
        <f>COUNTIF(experiment_log[Experiment ID],experiment_log[[#This Row],[Experiment ID]])</f>
        <v>1</v>
      </c>
      <c r="W333" s="1">
        <f>IFERROR(VLOOKUP(experiment_log[[#This Row],[Experiment ID]],reevaluated_log[],10,0),0)</f>
        <v>1</v>
      </c>
      <c r="X333" s="1">
        <f>IFERROR(VLOOKUP(experiment_log[[#This Row],[Experiment ID]],reevaluated_log[],11,0),0)</f>
        <v>0.18571428571428572</v>
      </c>
      <c r="Y333" s="1">
        <f>IFERROR(VLOOKUP(experiment_log[[#This Row],[Experiment ID]],reevaluated_log[],12,0),0)</f>
        <v>0.31325301204819278</v>
      </c>
    </row>
    <row r="334" spans="1:25" x14ac:dyDescent="0.25">
      <c r="A334" s="1" t="s">
        <v>464</v>
      </c>
      <c r="B334" s="1" t="s">
        <v>147</v>
      </c>
      <c r="C334" s="1" t="s">
        <v>292</v>
      </c>
      <c r="D334">
        <v>15</v>
      </c>
      <c r="E334">
        <v>0.85</v>
      </c>
      <c r="F334">
        <v>10</v>
      </c>
      <c r="G334">
        <v>0.95833333300000001</v>
      </c>
      <c r="H334">
        <v>0.106976744</v>
      </c>
      <c r="I334">
        <v>0.19246861900000001</v>
      </c>
      <c r="J334">
        <v>0.91666666699999999</v>
      </c>
      <c r="K334">
        <v>0.157142857</v>
      </c>
      <c r="L334">
        <v>0.26829268299999998</v>
      </c>
      <c r="M334">
        <v>1651</v>
      </c>
      <c r="N334" s="6">
        <v>3.2754629629629631E-3</v>
      </c>
      <c r="O334" s="1" t="s">
        <v>350</v>
      </c>
      <c r="P334">
        <v>6316297</v>
      </c>
      <c r="Q334" s="2">
        <v>44893.832638888889</v>
      </c>
      <c r="R334">
        <v>1032</v>
      </c>
      <c r="S334">
        <v>1</v>
      </c>
      <c r="T334">
        <v>0.114285714</v>
      </c>
      <c r="U334">
        <v>0.20512820500000001</v>
      </c>
      <c r="V334" s="1">
        <f>COUNTIF(experiment_log[Experiment ID],experiment_log[[#This Row],[Experiment ID]])</f>
        <v>1</v>
      </c>
      <c r="W334" s="1">
        <f>IFERROR(VLOOKUP(experiment_log[[#This Row],[Experiment ID]],reevaluated_log[],10,0),0)</f>
        <v>1</v>
      </c>
      <c r="X334" s="1">
        <f>IFERROR(VLOOKUP(experiment_log[[#This Row],[Experiment ID]],reevaluated_log[],11,0),0)</f>
        <v>0.11428571428571428</v>
      </c>
      <c r="Y334" s="1">
        <f>IFERROR(VLOOKUP(experiment_log[[#This Row],[Experiment ID]],reevaluated_log[],12,0),0)</f>
        <v>0.20512820512820512</v>
      </c>
    </row>
    <row r="335" spans="1:25" hidden="1" x14ac:dyDescent="0.25">
      <c r="A335" s="1" t="s">
        <v>269</v>
      </c>
      <c r="B335" s="1" t="s">
        <v>22</v>
      </c>
      <c r="C335" s="1" t="s">
        <v>23</v>
      </c>
      <c r="D335">
        <v>12</v>
      </c>
      <c r="E335">
        <v>0.875</v>
      </c>
      <c r="F335">
        <v>11</v>
      </c>
      <c r="G335">
        <v>0.988826816</v>
      </c>
      <c r="H335">
        <v>0.61245674699999997</v>
      </c>
      <c r="I335">
        <v>0.756410256</v>
      </c>
      <c r="J335">
        <v>0.94871794899999995</v>
      </c>
      <c r="K335">
        <v>0.73267326700000002</v>
      </c>
      <c r="L335">
        <v>0.82681564200000002</v>
      </c>
      <c r="M335">
        <v>650</v>
      </c>
      <c r="N335" s="6">
        <v>2.5462962962962961E-4</v>
      </c>
      <c r="O335" s="1" t="s">
        <v>24</v>
      </c>
      <c r="P335">
        <v>336055</v>
      </c>
      <c r="Q335" s="2">
        <v>44888.537499999999</v>
      </c>
      <c r="R335">
        <v>492</v>
      </c>
      <c r="S335">
        <v>0.98245614000000003</v>
      </c>
      <c r="T335">
        <v>0.55445544599999996</v>
      </c>
      <c r="U335">
        <v>0.70886075900000001</v>
      </c>
      <c r="V335" s="1">
        <f>COUNTIF(experiment_log[Experiment ID],experiment_log[[#This Row],[Experiment ID]])</f>
        <v>1</v>
      </c>
      <c r="W335" s="1">
        <f>IFERROR(VLOOKUP(experiment_log[[#This Row],[Experiment ID]],reevaluated_log[],10,0),0)</f>
        <v>0</v>
      </c>
      <c r="X335" s="1">
        <f>IFERROR(VLOOKUP(experiment_log[[#This Row],[Experiment ID]],reevaluated_log[],11,0),0)</f>
        <v>0</v>
      </c>
      <c r="Y335" s="1">
        <f>IFERROR(VLOOKUP(experiment_log[[#This Row],[Experiment ID]],reevaluated_log[],12,0),0)</f>
        <v>0</v>
      </c>
    </row>
    <row r="336" spans="1:25" hidden="1" x14ac:dyDescent="0.25">
      <c r="A336" s="1" t="s">
        <v>291</v>
      </c>
      <c r="B336" s="1" t="s">
        <v>22</v>
      </c>
      <c r="C336" s="1" t="s">
        <v>23</v>
      </c>
      <c r="D336">
        <v>26</v>
      </c>
      <c r="E336">
        <v>0.9</v>
      </c>
      <c r="F336">
        <v>11</v>
      </c>
      <c r="G336">
        <v>0.98</v>
      </c>
      <c r="H336">
        <v>0.67820069199999999</v>
      </c>
      <c r="I336">
        <v>0.80163599200000002</v>
      </c>
      <c r="J336">
        <v>0.97826086999999995</v>
      </c>
      <c r="K336">
        <v>0.89108910900000005</v>
      </c>
      <c r="L336">
        <v>0.93264248699999996</v>
      </c>
      <c r="M336">
        <v>623</v>
      </c>
      <c r="N336" s="6">
        <v>1.9675925925925926E-4</v>
      </c>
      <c r="O336" s="1" t="s">
        <v>24</v>
      </c>
      <c r="P336">
        <v>336055</v>
      </c>
      <c r="Q336" s="2">
        <v>44888.542361111111</v>
      </c>
      <c r="R336">
        <v>474</v>
      </c>
      <c r="S336">
        <v>0.98461538500000001</v>
      </c>
      <c r="T336">
        <v>0.63366336599999995</v>
      </c>
      <c r="U336">
        <v>0.77108433700000001</v>
      </c>
      <c r="V336" s="1">
        <f>COUNTIF(experiment_log[Experiment ID],experiment_log[[#This Row],[Experiment ID]])</f>
        <v>1</v>
      </c>
      <c r="W336" s="1">
        <f>IFERROR(VLOOKUP(experiment_log[[#This Row],[Experiment ID]],reevaluated_log[],10,0),0)</f>
        <v>0</v>
      </c>
      <c r="X336" s="1">
        <f>IFERROR(VLOOKUP(experiment_log[[#This Row],[Experiment ID]],reevaluated_log[],11,0),0)</f>
        <v>0</v>
      </c>
      <c r="Y336" s="1">
        <f>IFERROR(VLOOKUP(experiment_log[[#This Row],[Experiment ID]],reevaluated_log[],12,0),0)</f>
        <v>0</v>
      </c>
    </row>
    <row r="337" spans="1:25" hidden="1" x14ac:dyDescent="0.25">
      <c r="A337" s="1" t="s">
        <v>342</v>
      </c>
      <c r="B337" s="1" t="s">
        <v>22</v>
      </c>
      <c r="C337" s="1" t="s">
        <v>292</v>
      </c>
      <c r="D337">
        <v>23</v>
      </c>
      <c r="E337">
        <v>0.7</v>
      </c>
      <c r="F337">
        <v>10</v>
      </c>
      <c r="G337">
        <v>0.94871794899999995</v>
      </c>
      <c r="H337">
        <v>0.60655737700000001</v>
      </c>
      <c r="I337">
        <v>0.74</v>
      </c>
      <c r="J337">
        <v>0.87837837799999996</v>
      </c>
      <c r="K337">
        <v>0.94202898599999996</v>
      </c>
      <c r="L337">
        <v>0.909090909</v>
      </c>
      <c r="M337">
        <v>9436</v>
      </c>
      <c r="N337" s="6">
        <v>9.9074074074074082E-3</v>
      </c>
      <c r="O337" s="1" t="s">
        <v>294</v>
      </c>
      <c r="P337">
        <v>-12144415</v>
      </c>
      <c r="Q337" s="2">
        <v>44890.456944444442</v>
      </c>
      <c r="R337">
        <v>3033</v>
      </c>
      <c r="S337">
        <v>0.95918367299999996</v>
      </c>
      <c r="T337">
        <v>0.68115941999999996</v>
      </c>
      <c r="U337">
        <v>0.79661016900000003</v>
      </c>
      <c r="V337" s="1">
        <f>COUNTIF(experiment_log[Experiment ID],experiment_log[[#This Row],[Experiment ID]])</f>
        <v>1</v>
      </c>
      <c r="W337" s="1">
        <f>IFERROR(VLOOKUP(experiment_log[[#This Row],[Experiment ID]],reevaluated_log[],10,0),0)</f>
        <v>1</v>
      </c>
      <c r="X337" s="1">
        <f>IFERROR(VLOOKUP(experiment_log[[#This Row],[Experiment ID]],reevaluated_log[],11,0),0)</f>
        <v>0.6310679611650486</v>
      </c>
      <c r="Y337" s="1">
        <f>IFERROR(VLOOKUP(experiment_log[[#This Row],[Experiment ID]],reevaluated_log[],12,0),0)</f>
        <v>0.77380952380952384</v>
      </c>
    </row>
    <row r="338" spans="1:25" hidden="1" x14ac:dyDescent="0.25">
      <c r="A338" s="1" t="s">
        <v>159</v>
      </c>
      <c r="B338" s="1" t="s">
        <v>22</v>
      </c>
      <c r="C338" s="1" t="s">
        <v>147</v>
      </c>
      <c r="D338">
        <v>9</v>
      </c>
      <c r="E338">
        <v>0.9</v>
      </c>
      <c r="F338">
        <v>11</v>
      </c>
      <c r="G338">
        <v>1</v>
      </c>
      <c r="H338">
        <v>0.41573033700000001</v>
      </c>
      <c r="I338">
        <v>0.58730158700000001</v>
      </c>
      <c r="J338">
        <v>0.97142857100000002</v>
      </c>
      <c r="K338">
        <v>0.53125</v>
      </c>
      <c r="L338">
        <v>0.68686868700000003</v>
      </c>
      <c r="M338">
        <v>527</v>
      </c>
      <c r="N338" s="6">
        <v>1.1574074074074075E-4</v>
      </c>
      <c r="O338" s="1" t="s">
        <v>148</v>
      </c>
      <c r="P338">
        <v>360154</v>
      </c>
      <c r="Q338" s="2">
        <v>44887.879861111112</v>
      </c>
      <c r="R338">
        <v>406</v>
      </c>
      <c r="S338">
        <v>0.96428571399999996</v>
      </c>
      <c r="T338">
        <v>0.421875</v>
      </c>
      <c r="U338">
        <v>0.58695652200000004</v>
      </c>
      <c r="V338" s="1">
        <f>COUNTIF(experiment_log[Experiment ID],experiment_log[[#This Row],[Experiment ID]])</f>
        <v>1</v>
      </c>
      <c r="W338" s="1">
        <f>IFERROR(VLOOKUP(experiment_log[[#This Row],[Experiment ID]],reevaluated_log[],10,0),0)</f>
        <v>0</v>
      </c>
      <c r="X338" s="1">
        <f>IFERROR(VLOOKUP(experiment_log[[#This Row],[Experiment ID]],reevaluated_log[],11,0),0)</f>
        <v>0</v>
      </c>
      <c r="Y338" s="1">
        <f>IFERROR(VLOOKUP(experiment_log[[#This Row],[Experiment ID]],reevaluated_log[],12,0),0)</f>
        <v>0</v>
      </c>
    </row>
    <row r="339" spans="1:25" hidden="1" x14ac:dyDescent="0.25">
      <c r="A339" s="1" t="s">
        <v>474</v>
      </c>
      <c r="B339" s="1" t="s">
        <v>23</v>
      </c>
      <c r="C339" s="1" t="s">
        <v>292</v>
      </c>
      <c r="D339">
        <v>10</v>
      </c>
      <c r="E339">
        <v>0.875</v>
      </c>
      <c r="F339">
        <v>10</v>
      </c>
      <c r="G339">
        <v>1</v>
      </c>
      <c r="H339">
        <v>0.31282051300000002</v>
      </c>
      <c r="I339">
        <v>0.4765625</v>
      </c>
      <c r="J339">
        <v>1</v>
      </c>
      <c r="K339">
        <v>0.46376811600000001</v>
      </c>
      <c r="L339">
        <v>0.63366336599999995</v>
      </c>
      <c r="M339">
        <v>1892</v>
      </c>
      <c r="N339" s="6">
        <v>2.9745370370370373E-3</v>
      </c>
      <c r="O339" s="1" t="s">
        <v>351</v>
      </c>
      <c r="P339">
        <v>5622217</v>
      </c>
      <c r="Q339" s="2">
        <v>44891.69027777778</v>
      </c>
      <c r="R339">
        <v>1154</v>
      </c>
      <c r="S339">
        <v>1</v>
      </c>
      <c r="T339">
        <v>0.231884058</v>
      </c>
      <c r="U339">
        <v>0.37647058799999999</v>
      </c>
      <c r="V339" s="1">
        <f>COUNTIF(experiment_log[Experiment ID],experiment_log[[#This Row],[Experiment ID]])</f>
        <v>1</v>
      </c>
      <c r="W339" s="1">
        <f>IFERROR(VLOOKUP(experiment_log[[#This Row],[Experiment ID]],reevaluated_log[],10,0),0)</f>
        <v>1</v>
      </c>
      <c r="X339" s="1">
        <f>IFERROR(VLOOKUP(experiment_log[[#This Row],[Experiment ID]],reevaluated_log[],11,0),0)</f>
        <v>0.37777777777777777</v>
      </c>
      <c r="Y339" s="1">
        <f>IFERROR(VLOOKUP(experiment_log[[#This Row],[Experiment ID]],reevaluated_log[],12,0),0)</f>
        <v>0.54838709677419351</v>
      </c>
    </row>
    <row r="340" spans="1:25" hidden="1" x14ac:dyDescent="0.25">
      <c r="A340" s="1" t="s">
        <v>297</v>
      </c>
      <c r="B340" s="1" t="s">
        <v>22</v>
      </c>
      <c r="C340" s="1" t="s">
        <v>292</v>
      </c>
      <c r="D340">
        <v>1</v>
      </c>
      <c r="E340">
        <v>0.9</v>
      </c>
      <c r="F340">
        <v>10</v>
      </c>
      <c r="G340">
        <v>0.97727272700000001</v>
      </c>
      <c r="H340">
        <v>0.46994535500000001</v>
      </c>
      <c r="I340">
        <v>0.63468634700000004</v>
      </c>
      <c r="J340">
        <v>0.92982456099999999</v>
      </c>
      <c r="K340">
        <v>0.768115942</v>
      </c>
      <c r="L340">
        <v>0.84126984100000002</v>
      </c>
      <c r="M340">
        <v>7915</v>
      </c>
      <c r="N340" s="6">
        <v>4.5138888888888885E-3</v>
      </c>
      <c r="O340" s="1" t="s">
        <v>294</v>
      </c>
      <c r="P340">
        <v>-12144415</v>
      </c>
      <c r="Q340" s="2">
        <v>44889.829861111109</v>
      </c>
      <c r="R340">
        <v>2641</v>
      </c>
      <c r="S340">
        <v>0.97222222199999997</v>
      </c>
      <c r="T340">
        <v>0.50724637699999997</v>
      </c>
      <c r="U340">
        <v>0.66666666699999999</v>
      </c>
      <c r="V340" s="1">
        <f>COUNTIF(experiment_log[Experiment ID],experiment_log[[#This Row],[Experiment ID]])</f>
        <v>1</v>
      </c>
      <c r="W340" s="1">
        <f>IFERROR(VLOOKUP(experiment_log[[#This Row],[Experiment ID]],reevaluated_log[],10,0),0)</f>
        <v>1</v>
      </c>
      <c r="X340" s="1">
        <f>IFERROR(VLOOKUP(experiment_log[[#This Row],[Experiment ID]],reevaluated_log[],11,0),0)</f>
        <v>0.58252427184466016</v>
      </c>
      <c r="Y340" s="1">
        <f>IFERROR(VLOOKUP(experiment_log[[#This Row],[Experiment ID]],reevaluated_log[],12,0),0)</f>
        <v>0.73619631901840488</v>
      </c>
    </row>
    <row r="341" spans="1:25" hidden="1" x14ac:dyDescent="0.25">
      <c r="A341" s="1" t="s">
        <v>125</v>
      </c>
      <c r="B341" s="1" t="s">
        <v>22</v>
      </c>
      <c r="C341" s="1" t="s">
        <v>82</v>
      </c>
      <c r="D341">
        <v>23</v>
      </c>
      <c r="E341">
        <v>0.875</v>
      </c>
      <c r="F341">
        <v>15</v>
      </c>
      <c r="G341">
        <v>0.94117647100000001</v>
      </c>
      <c r="H341">
        <v>0.158415842</v>
      </c>
      <c r="I341">
        <v>0.271186441</v>
      </c>
      <c r="J341">
        <v>0.92307692299999999</v>
      </c>
      <c r="K341">
        <v>0.19672131100000001</v>
      </c>
      <c r="L341">
        <v>0.324324324</v>
      </c>
      <c r="M341">
        <v>1683</v>
      </c>
      <c r="N341" s="6">
        <v>1.3194444444444445E-3</v>
      </c>
      <c r="O341" s="1" t="s">
        <v>122</v>
      </c>
      <c r="P341">
        <v>26299</v>
      </c>
      <c r="Q341" s="2">
        <v>44887.706250000003</v>
      </c>
      <c r="R341">
        <v>1117</v>
      </c>
      <c r="S341">
        <v>1</v>
      </c>
      <c r="T341">
        <v>0.16393442599999999</v>
      </c>
      <c r="U341">
        <v>0.28169014100000001</v>
      </c>
      <c r="V341" s="1">
        <f>COUNTIF(experiment_log[Experiment ID],experiment_log[[#This Row],[Experiment ID]])</f>
        <v>1</v>
      </c>
      <c r="W341" s="1">
        <f>IFERROR(VLOOKUP(experiment_log[[#This Row],[Experiment ID]],reevaluated_log[],10,0),0)</f>
        <v>0</v>
      </c>
      <c r="X341" s="1">
        <f>IFERROR(VLOOKUP(experiment_log[[#This Row],[Experiment ID]],reevaluated_log[],11,0),0)</f>
        <v>0</v>
      </c>
      <c r="Y341" s="1">
        <f>IFERROR(VLOOKUP(experiment_log[[#This Row],[Experiment ID]],reevaluated_log[],12,0),0)</f>
        <v>0</v>
      </c>
    </row>
    <row r="342" spans="1:25" hidden="1" x14ac:dyDescent="0.25">
      <c r="A342" s="1" t="s">
        <v>104</v>
      </c>
      <c r="B342" s="1" t="s">
        <v>22</v>
      </c>
      <c r="C342" s="1" t="s">
        <v>82</v>
      </c>
      <c r="D342">
        <v>20</v>
      </c>
      <c r="E342">
        <v>0.85</v>
      </c>
      <c r="F342">
        <v>10</v>
      </c>
      <c r="G342">
        <v>0.96250000000000002</v>
      </c>
      <c r="H342">
        <v>0.38118811899999999</v>
      </c>
      <c r="I342">
        <v>0.54609929099999999</v>
      </c>
      <c r="J342">
        <v>0.9</v>
      </c>
      <c r="K342">
        <v>0.73770491800000004</v>
      </c>
      <c r="L342">
        <v>0.81081081099999996</v>
      </c>
      <c r="M342">
        <v>8143</v>
      </c>
      <c r="N342" s="6">
        <v>2.3865740740740739E-2</v>
      </c>
      <c r="O342" s="1" t="s">
        <v>83</v>
      </c>
      <c r="P342">
        <v>284531</v>
      </c>
      <c r="Q342" s="2">
        <v>44887.642361111109</v>
      </c>
      <c r="R342">
        <v>3178</v>
      </c>
      <c r="S342">
        <v>1</v>
      </c>
      <c r="T342">
        <v>0.52459016400000003</v>
      </c>
      <c r="U342">
        <v>0.68817204300000001</v>
      </c>
      <c r="V342" s="1">
        <f>COUNTIF(experiment_log[Experiment ID],experiment_log[[#This Row],[Experiment ID]])</f>
        <v>1</v>
      </c>
      <c r="W342" s="1">
        <f>IFERROR(VLOOKUP(experiment_log[[#This Row],[Experiment ID]],reevaluated_log[],10,0),0)</f>
        <v>0</v>
      </c>
      <c r="X342" s="1">
        <f>IFERROR(VLOOKUP(experiment_log[[#This Row],[Experiment ID]],reevaluated_log[],11,0),0)</f>
        <v>0</v>
      </c>
      <c r="Y342" s="1">
        <f>IFERROR(VLOOKUP(experiment_log[[#This Row],[Experiment ID]],reevaluated_log[],12,0),0)</f>
        <v>0</v>
      </c>
    </row>
    <row r="343" spans="1:25" hidden="1" x14ac:dyDescent="0.25">
      <c r="A343" s="1" t="s">
        <v>267</v>
      </c>
      <c r="B343" s="1" t="s">
        <v>22</v>
      </c>
      <c r="C343" s="1" t="s">
        <v>23</v>
      </c>
      <c r="D343">
        <v>11</v>
      </c>
      <c r="E343">
        <v>0.9</v>
      </c>
      <c r="F343">
        <v>11</v>
      </c>
      <c r="G343">
        <v>0.988826816</v>
      </c>
      <c r="H343">
        <v>0.61245674699999997</v>
      </c>
      <c r="I343">
        <v>0.756410256</v>
      </c>
      <c r="J343">
        <v>0.94871794899999995</v>
      </c>
      <c r="K343">
        <v>0.73267326700000002</v>
      </c>
      <c r="L343">
        <v>0.82681564200000002</v>
      </c>
      <c r="M343">
        <v>651</v>
      </c>
      <c r="N343" s="6">
        <v>1.6203703703703703E-4</v>
      </c>
      <c r="O343" s="1" t="s">
        <v>24</v>
      </c>
      <c r="P343">
        <v>336055</v>
      </c>
      <c r="Q343" s="2">
        <v>44888.536805555559</v>
      </c>
      <c r="R343">
        <v>493</v>
      </c>
      <c r="S343">
        <v>0.98245614000000003</v>
      </c>
      <c r="T343">
        <v>0.55445544599999996</v>
      </c>
      <c r="U343">
        <v>0.70886075900000001</v>
      </c>
      <c r="V343" s="1">
        <f>COUNTIF(experiment_log[Experiment ID],experiment_log[[#This Row],[Experiment ID]])</f>
        <v>1</v>
      </c>
      <c r="W343" s="1">
        <f>IFERROR(VLOOKUP(experiment_log[[#This Row],[Experiment ID]],reevaluated_log[],10,0),0)</f>
        <v>0</v>
      </c>
      <c r="X343" s="1">
        <f>IFERROR(VLOOKUP(experiment_log[[#This Row],[Experiment ID]],reevaluated_log[],11,0),0)</f>
        <v>0</v>
      </c>
      <c r="Y343" s="1">
        <f>IFERROR(VLOOKUP(experiment_log[[#This Row],[Experiment ID]],reevaluated_log[],12,0),0)</f>
        <v>0</v>
      </c>
    </row>
    <row r="344" spans="1:25" hidden="1" x14ac:dyDescent="0.25">
      <c r="A344" s="1" t="s">
        <v>30</v>
      </c>
      <c r="B344" s="1" t="s">
        <v>22</v>
      </c>
      <c r="C344" s="1" t="s">
        <v>23</v>
      </c>
      <c r="D344">
        <v>9</v>
      </c>
      <c r="E344">
        <v>0.9</v>
      </c>
      <c r="F344">
        <v>11</v>
      </c>
      <c r="G344">
        <v>1</v>
      </c>
      <c r="H344">
        <v>0.456747405</v>
      </c>
      <c r="I344">
        <v>0.62707838500000002</v>
      </c>
      <c r="J344">
        <v>1</v>
      </c>
      <c r="K344">
        <v>0.57425742599999996</v>
      </c>
      <c r="L344">
        <v>0.72955974800000001</v>
      </c>
      <c r="M344">
        <v>474</v>
      </c>
      <c r="N344" s="6">
        <v>1.1574074074074075E-4</v>
      </c>
      <c r="O344" s="1" t="s">
        <v>24</v>
      </c>
      <c r="P344">
        <v>336055</v>
      </c>
      <c r="Q344" s="2">
        <v>44886.98333333333</v>
      </c>
      <c r="R344">
        <v>373</v>
      </c>
      <c r="S344">
        <v>1</v>
      </c>
      <c r="T344">
        <v>0.42574257399999998</v>
      </c>
      <c r="U344">
        <v>0.59722222199999997</v>
      </c>
      <c r="V344" s="1">
        <f>COUNTIF(experiment_log[Experiment ID],experiment_log[[#This Row],[Experiment ID]])</f>
        <v>1</v>
      </c>
      <c r="W344" s="1">
        <f>IFERROR(VLOOKUP(experiment_log[[#This Row],[Experiment ID]],reevaluated_log[],10,0),0)</f>
        <v>0</v>
      </c>
      <c r="X344" s="1">
        <f>IFERROR(VLOOKUP(experiment_log[[#This Row],[Experiment ID]],reevaluated_log[],11,0),0)</f>
        <v>0</v>
      </c>
      <c r="Y344" s="1">
        <f>IFERROR(VLOOKUP(experiment_log[[#This Row],[Experiment ID]],reevaluated_log[],12,0),0)</f>
        <v>0</v>
      </c>
    </row>
    <row r="345" spans="1:25" x14ac:dyDescent="0.25">
      <c r="A345" s="1" t="s">
        <v>591</v>
      </c>
      <c r="B345" s="1" t="s">
        <v>147</v>
      </c>
      <c r="C345" s="1" t="s">
        <v>292</v>
      </c>
      <c r="D345">
        <v>7</v>
      </c>
      <c r="E345">
        <v>0.85</v>
      </c>
      <c r="F345">
        <v>10</v>
      </c>
      <c r="G345">
        <v>0.5</v>
      </c>
      <c r="H345">
        <v>4.6511629999999998E-3</v>
      </c>
      <c r="I345">
        <v>9.2165900000000002E-3</v>
      </c>
      <c r="J345">
        <v>1</v>
      </c>
      <c r="K345">
        <v>1.4285714E-2</v>
      </c>
      <c r="L345">
        <v>2.8169013999999999E-2</v>
      </c>
      <c r="M345">
        <v>1549</v>
      </c>
      <c r="N345" s="6">
        <v>8.611111111111111E-3</v>
      </c>
      <c r="O345" s="1" t="s">
        <v>350</v>
      </c>
      <c r="P345">
        <v>6316297</v>
      </c>
      <c r="Q345" s="2">
        <v>44893.741666666669</v>
      </c>
      <c r="R345">
        <v>971</v>
      </c>
      <c r="S345">
        <v>1</v>
      </c>
      <c r="T345">
        <v>1.4285714E-2</v>
      </c>
      <c r="U345">
        <v>2.8169013999999999E-2</v>
      </c>
      <c r="V345" s="1">
        <f>COUNTIF(experiment_log[Experiment ID],experiment_log[[#This Row],[Experiment ID]])</f>
        <v>1</v>
      </c>
      <c r="W345" s="1">
        <f>IFERROR(VLOOKUP(experiment_log[[#This Row],[Experiment ID]],reevaluated_log[],10,0),0)</f>
        <v>1</v>
      </c>
      <c r="X345" s="1">
        <f>IFERROR(VLOOKUP(experiment_log[[#This Row],[Experiment ID]],reevaluated_log[],11,0),0)</f>
        <v>1.4285714285714285E-2</v>
      </c>
      <c r="Y345" s="1">
        <f>IFERROR(VLOOKUP(experiment_log[[#This Row],[Experiment ID]],reevaluated_log[],12,0),0)</f>
        <v>2.8169014084507043E-2</v>
      </c>
    </row>
    <row r="346" spans="1:25" hidden="1" x14ac:dyDescent="0.25">
      <c r="A346" s="1" t="s">
        <v>222</v>
      </c>
      <c r="B346" s="1" t="s">
        <v>22</v>
      </c>
      <c r="C346" s="1" t="s">
        <v>147</v>
      </c>
      <c r="D346">
        <v>7</v>
      </c>
      <c r="E346">
        <v>0.9</v>
      </c>
      <c r="F346">
        <v>11</v>
      </c>
      <c r="G346">
        <v>1</v>
      </c>
      <c r="H346">
        <v>0.466292135</v>
      </c>
      <c r="I346">
        <v>0.63601532599999999</v>
      </c>
      <c r="J346">
        <v>0.95652173900000004</v>
      </c>
      <c r="K346">
        <v>0.6875</v>
      </c>
      <c r="L346">
        <v>0.8</v>
      </c>
      <c r="M346">
        <v>582</v>
      </c>
      <c r="N346" s="6">
        <v>9.6064814814814819E-4</v>
      </c>
      <c r="O346" s="1" t="s">
        <v>148</v>
      </c>
      <c r="P346">
        <v>360154</v>
      </c>
      <c r="Q346" s="2">
        <v>44888.511111111111</v>
      </c>
      <c r="R346">
        <v>452</v>
      </c>
      <c r="S346">
        <v>0.94871794899999995</v>
      </c>
      <c r="T346">
        <v>0.578125</v>
      </c>
      <c r="U346">
        <v>0.71844660199999999</v>
      </c>
      <c r="V346" s="1">
        <f>COUNTIF(experiment_log[Experiment ID],experiment_log[[#This Row],[Experiment ID]])</f>
        <v>1</v>
      </c>
      <c r="W346" s="1">
        <f>IFERROR(VLOOKUP(experiment_log[[#This Row],[Experiment ID]],reevaluated_log[],10,0),0)</f>
        <v>0</v>
      </c>
      <c r="X346" s="1">
        <f>IFERROR(VLOOKUP(experiment_log[[#This Row],[Experiment ID]],reevaluated_log[],11,0),0)</f>
        <v>0</v>
      </c>
      <c r="Y346" s="1">
        <f>IFERROR(VLOOKUP(experiment_log[[#This Row],[Experiment ID]],reevaluated_log[],12,0),0)</f>
        <v>0</v>
      </c>
    </row>
    <row r="347" spans="1:25" hidden="1" x14ac:dyDescent="0.25">
      <c r="A347" s="1" t="s">
        <v>91</v>
      </c>
      <c r="B347" s="1" t="s">
        <v>22</v>
      </c>
      <c r="C347" s="1" t="s">
        <v>82</v>
      </c>
      <c r="D347">
        <v>17</v>
      </c>
      <c r="E347">
        <v>0.85</v>
      </c>
      <c r="F347">
        <v>10</v>
      </c>
      <c r="G347">
        <v>0.94318181800000001</v>
      </c>
      <c r="H347">
        <v>0.41089108899999999</v>
      </c>
      <c r="I347">
        <v>0.57241379299999995</v>
      </c>
      <c r="J347">
        <v>0.88333333300000005</v>
      </c>
      <c r="K347">
        <v>0.86885245899999997</v>
      </c>
      <c r="L347">
        <v>0.87603305799999998</v>
      </c>
      <c r="M347">
        <v>8663</v>
      </c>
      <c r="N347" s="6">
        <v>1.1111111111111112E-2</v>
      </c>
      <c r="O347" s="1" t="s">
        <v>83</v>
      </c>
      <c r="P347">
        <v>284531</v>
      </c>
      <c r="Q347" s="2">
        <v>44887.606944444444</v>
      </c>
      <c r="R347">
        <v>3272</v>
      </c>
      <c r="S347">
        <v>0.97435897400000004</v>
      </c>
      <c r="T347">
        <v>0.62295082000000002</v>
      </c>
      <c r="U347">
        <v>0.76</v>
      </c>
      <c r="V347" s="1">
        <f>COUNTIF(experiment_log[Experiment ID],experiment_log[[#This Row],[Experiment ID]])</f>
        <v>1</v>
      </c>
      <c r="W347" s="1">
        <f>IFERROR(VLOOKUP(experiment_log[[#This Row],[Experiment ID]],reevaluated_log[],10,0),0)</f>
        <v>0</v>
      </c>
      <c r="X347" s="1">
        <f>IFERROR(VLOOKUP(experiment_log[[#This Row],[Experiment ID]],reevaluated_log[],11,0),0)</f>
        <v>0</v>
      </c>
      <c r="Y347" s="1">
        <f>IFERROR(VLOOKUP(experiment_log[[#This Row],[Experiment ID]],reevaluated_log[],12,0),0)</f>
        <v>0</v>
      </c>
    </row>
    <row r="348" spans="1:25" hidden="1" x14ac:dyDescent="0.25">
      <c r="A348" s="1" t="s">
        <v>273</v>
      </c>
      <c r="B348" s="1" t="s">
        <v>22</v>
      </c>
      <c r="C348" s="1" t="s">
        <v>23</v>
      </c>
      <c r="D348">
        <v>13</v>
      </c>
      <c r="E348">
        <v>0.9</v>
      </c>
      <c r="F348">
        <v>11</v>
      </c>
      <c r="G348">
        <v>0.98913043499999997</v>
      </c>
      <c r="H348">
        <v>0.62975778500000001</v>
      </c>
      <c r="I348">
        <v>0.76955602499999998</v>
      </c>
      <c r="J348">
        <v>0.95555555599999997</v>
      </c>
      <c r="K348">
        <v>0.85148514900000005</v>
      </c>
      <c r="L348">
        <v>0.90052356</v>
      </c>
      <c r="M348">
        <v>764</v>
      </c>
      <c r="N348" s="6">
        <v>1.5046296296296297E-4</v>
      </c>
      <c r="O348" s="1" t="s">
        <v>24</v>
      </c>
      <c r="P348">
        <v>336055</v>
      </c>
      <c r="Q348" s="2">
        <v>44888.538194444445</v>
      </c>
      <c r="R348">
        <v>546</v>
      </c>
      <c r="S348">
        <v>0.984375</v>
      </c>
      <c r="T348">
        <v>0.62376237599999995</v>
      </c>
      <c r="U348">
        <v>0.76363636400000001</v>
      </c>
      <c r="V348" s="1">
        <f>COUNTIF(experiment_log[Experiment ID],experiment_log[[#This Row],[Experiment ID]])</f>
        <v>1</v>
      </c>
      <c r="W348" s="1">
        <f>IFERROR(VLOOKUP(experiment_log[[#This Row],[Experiment ID]],reevaluated_log[],10,0),0)</f>
        <v>0</v>
      </c>
      <c r="X348" s="1">
        <f>IFERROR(VLOOKUP(experiment_log[[#This Row],[Experiment ID]],reevaluated_log[],11,0),0)</f>
        <v>0</v>
      </c>
      <c r="Y348" s="1">
        <f>IFERROR(VLOOKUP(experiment_log[[#This Row],[Experiment ID]],reevaluated_log[],12,0),0)</f>
        <v>0</v>
      </c>
    </row>
    <row r="349" spans="1:25" hidden="1" x14ac:dyDescent="0.25">
      <c r="A349" s="1" t="s">
        <v>475</v>
      </c>
      <c r="B349" s="1" t="s">
        <v>23</v>
      </c>
      <c r="C349" s="1" t="s">
        <v>292</v>
      </c>
      <c r="D349">
        <v>10</v>
      </c>
      <c r="E349">
        <v>0.9</v>
      </c>
      <c r="F349">
        <v>10</v>
      </c>
      <c r="G349">
        <v>1</v>
      </c>
      <c r="H349">
        <v>7.1794871999999996E-2</v>
      </c>
      <c r="I349">
        <v>0.13397129199999999</v>
      </c>
      <c r="J349">
        <v>1</v>
      </c>
      <c r="K349">
        <v>0.115942029</v>
      </c>
      <c r="L349">
        <v>0.20779220800000001</v>
      </c>
      <c r="M349">
        <v>1565</v>
      </c>
      <c r="N349" s="6">
        <v>3.0208333333333333E-3</v>
      </c>
      <c r="O349" s="1" t="s">
        <v>351</v>
      </c>
      <c r="P349">
        <v>5622217</v>
      </c>
      <c r="Q349" s="2">
        <v>44891.693055555559</v>
      </c>
      <c r="R349">
        <v>971</v>
      </c>
      <c r="S349">
        <v>1</v>
      </c>
      <c r="T349">
        <v>5.7971014000000001E-2</v>
      </c>
      <c r="U349">
        <v>0.109589041</v>
      </c>
      <c r="V349" s="1">
        <f>COUNTIF(experiment_log[Experiment ID],experiment_log[[#This Row],[Experiment ID]])</f>
        <v>1</v>
      </c>
      <c r="W349" s="1">
        <f>IFERROR(VLOOKUP(experiment_log[[#This Row],[Experiment ID]],reevaluated_log[],10,0),0)</f>
        <v>1</v>
      </c>
      <c r="X349" s="1">
        <f>IFERROR(VLOOKUP(experiment_log[[#This Row],[Experiment ID]],reevaluated_log[],11,0),0)</f>
        <v>0.22222222222222221</v>
      </c>
      <c r="Y349" s="1">
        <f>IFERROR(VLOOKUP(experiment_log[[#This Row],[Experiment ID]],reevaluated_log[],12,0),0)</f>
        <v>0.36363636363636359</v>
      </c>
    </row>
    <row r="350" spans="1:25" hidden="1" x14ac:dyDescent="0.25">
      <c r="A350" s="1" t="s">
        <v>483</v>
      </c>
      <c r="B350" s="1" t="s">
        <v>22</v>
      </c>
      <c r="C350" s="1" t="s">
        <v>292</v>
      </c>
      <c r="D350">
        <v>21</v>
      </c>
      <c r="E350">
        <v>0.8</v>
      </c>
      <c r="F350">
        <v>13</v>
      </c>
      <c r="G350">
        <v>0.91666666699999999</v>
      </c>
      <c r="H350">
        <v>0.12021857900000001</v>
      </c>
      <c r="I350">
        <v>0.21256038599999999</v>
      </c>
      <c r="J350">
        <v>1</v>
      </c>
      <c r="K350">
        <v>0.21428571399999999</v>
      </c>
      <c r="L350">
        <v>0.35294117600000002</v>
      </c>
      <c r="M350">
        <v>972</v>
      </c>
      <c r="N350" s="6">
        <v>5.5555555555555556E-4</v>
      </c>
      <c r="O350" s="1" t="s">
        <v>482</v>
      </c>
      <c r="P350">
        <v>-602991</v>
      </c>
      <c r="Q350" s="2">
        <v>44893.531944444447</v>
      </c>
      <c r="R350">
        <v>613</v>
      </c>
      <c r="S350">
        <v>1</v>
      </c>
      <c r="T350">
        <v>0.18571428600000001</v>
      </c>
      <c r="U350">
        <v>0.313253012</v>
      </c>
      <c r="V350" s="1">
        <f>COUNTIF(experiment_log[Experiment ID],experiment_log[[#This Row],[Experiment ID]])</f>
        <v>1</v>
      </c>
      <c r="W350" s="1">
        <f>IFERROR(VLOOKUP(experiment_log[[#This Row],[Experiment ID]],reevaluated_log[],10,0),0)</f>
        <v>0.93333333333333335</v>
      </c>
      <c r="X350" s="1">
        <f>IFERROR(VLOOKUP(experiment_log[[#This Row],[Experiment ID]],reevaluated_log[],11,0),0)</f>
        <v>0.13592233009708737</v>
      </c>
      <c r="Y350" s="1">
        <f>IFERROR(VLOOKUP(experiment_log[[#This Row],[Experiment ID]],reevaluated_log[],12,0),0)</f>
        <v>0.23728813559322035</v>
      </c>
    </row>
    <row r="351" spans="1:25" hidden="1" x14ac:dyDescent="0.25">
      <c r="A351" s="1" t="s">
        <v>393</v>
      </c>
      <c r="B351" s="1" t="s">
        <v>23</v>
      </c>
      <c r="C351" s="1" t="s">
        <v>292</v>
      </c>
      <c r="D351">
        <v>5</v>
      </c>
      <c r="E351">
        <v>0.9</v>
      </c>
      <c r="F351">
        <v>10</v>
      </c>
      <c r="G351">
        <v>0.95604395600000003</v>
      </c>
      <c r="H351">
        <v>0.44615384600000002</v>
      </c>
      <c r="I351">
        <v>0.60839160800000003</v>
      </c>
      <c r="J351">
        <v>0.828125</v>
      </c>
      <c r="K351">
        <v>0.768115942</v>
      </c>
      <c r="L351">
        <v>0.79699248099999997</v>
      </c>
      <c r="M351">
        <v>5193</v>
      </c>
      <c r="N351" s="6">
        <v>2.3148148148148147E-3</v>
      </c>
      <c r="O351" s="1" t="s">
        <v>351</v>
      </c>
      <c r="P351">
        <v>5622217</v>
      </c>
      <c r="Q351" s="2">
        <v>44890.845138888886</v>
      </c>
      <c r="R351">
        <v>1501</v>
      </c>
      <c r="S351">
        <v>0.94736842099999996</v>
      </c>
      <c r="T351">
        <v>0.26086956500000003</v>
      </c>
      <c r="U351">
        <v>0.409090909</v>
      </c>
      <c r="V351" s="1">
        <f>COUNTIF(experiment_log[Experiment ID],experiment_log[[#This Row],[Experiment ID]])</f>
        <v>1</v>
      </c>
      <c r="W351" s="1">
        <f>IFERROR(VLOOKUP(experiment_log[[#This Row],[Experiment ID]],reevaluated_log[],10,0),0)</f>
        <v>0.83333333333333337</v>
      </c>
      <c r="X351" s="1">
        <f>IFERROR(VLOOKUP(experiment_log[[#This Row],[Experiment ID]],reevaluated_log[],11,0),0)</f>
        <v>0.33333333333333331</v>
      </c>
      <c r="Y351" s="1">
        <f>IFERROR(VLOOKUP(experiment_log[[#This Row],[Experiment ID]],reevaluated_log[],12,0),0)</f>
        <v>0.47619047619047616</v>
      </c>
    </row>
    <row r="352" spans="1:25" hidden="1" x14ac:dyDescent="0.25">
      <c r="A352" s="1" t="s">
        <v>331</v>
      </c>
      <c r="B352" s="1" t="s">
        <v>22</v>
      </c>
      <c r="C352" s="1" t="s">
        <v>292</v>
      </c>
      <c r="D352">
        <v>19</v>
      </c>
      <c r="E352">
        <v>0.8</v>
      </c>
      <c r="F352">
        <v>10</v>
      </c>
      <c r="G352">
        <v>0.98076923100000002</v>
      </c>
      <c r="H352">
        <v>0.55737704899999996</v>
      </c>
      <c r="I352">
        <v>0.71080139399999998</v>
      </c>
      <c r="J352">
        <v>0.96551724100000003</v>
      </c>
      <c r="K352">
        <v>0.81159420299999996</v>
      </c>
      <c r="L352">
        <v>0.88188976399999996</v>
      </c>
      <c r="M352">
        <v>5349</v>
      </c>
      <c r="N352" s="6">
        <v>7.5347222222222222E-3</v>
      </c>
      <c r="O352" s="1" t="s">
        <v>294</v>
      </c>
      <c r="P352">
        <v>-12144415</v>
      </c>
      <c r="Q352" s="2">
        <v>44889.917361111111</v>
      </c>
      <c r="R352">
        <v>2495</v>
      </c>
      <c r="S352">
        <v>0.97560975599999999</v>
      </c>
      <c r="T352">
        <v>0.57971014499999995</v>
      </c>
      <c r="U352">
        <v>0.72727272700000001</v>
      </c>
      <c r="V352" s="1">
        <f>COUNTIF(experiment_log[Experiment ID],experiment_log[[#This Row],[Experiment ID]])</f>
        <v>1</v>
      </c>
      <c r="W352" s="1">
        <f>IFERROR(VLOOKUP(experiment_log[[#This Row],[Experiment ID]],reevaluated_log[],10,0),0)</f>
        <v>1</v>
      </c>
      <c r="X352" s="1">
        <f>IFERROR(VLOOKUP(experiment_log[[#This Row],[Experiment ID]],reevaluated_log[],11,0),0)</f>
        <v>0.59223300970873782</v>
      </c>
      <c r="Y352" s="1">
        <f>IFERROR(VLOOKUP(experiment_log[[#This Row],[Experiment ID]],reevaluated_log[],12,0),0)</f>
        <v>0.74390243902439024</v>
      </c>
    </row>
    <row r="353" spans="1:25" hidden="1" x14ac:dyDescent="0.25">
      <c r="A353" s="1" t="s">
        <v>397</v>
      </c>
      <c r="B353" s="1" t="s">
        <v>23</v>
      </c>
      <c r="C353" s="1" t="s">
        <v>292</v>
      </c>
      <c r="D353">
        <v>6</v>
      </c>
      <c r="E353">
        <v>0.875</v>
      </c>
      <c r="F353">
        <v>10</v>
      </c>
      <c r="G353">
        <v>1</v>
      </c>
      <c r="H353">
        <v>0.26666666700000002</v>
      </c>
      <c r="I353">
        <v>0.42105263199999998</v>
      </c>
      <c r="J353">
        <v>1</v>
      </c>
      <c r="K353">
        <v>0.40579710099999999</v>
      </c>
      <c r="L353">
        <v>0.57731958800000005</v>
      </c>
      <c r="M353">
        <v>1856</v>
      </c>
      <c r="N353" s="6">
        <v>2.4189814814814816E-3</v>
      </c>
      <c r="O353" s="1" t="s">
        <v>351</v>
      </c>
      <c r="P353">
        <v>5622217</v>
      </c>
      <c r="Q353" s="2">
        <v>44890.847916666666</v>
      </c>
      <c r="R353">
        <v>1121</v>
      </c>
      <c r="S353">
        <v>1</v>
      </c>
      <c r="T353">
        <v>0.17391304299999999</v>
      </c>
      <c r="U353">
        <v>0.29629629600000001</v>
      </c>
      <c r="V353" s="1">
        <f>COUNTIF(experiment_log[Experiment ID],experiment_log[[#This Row],[Experiment ID]])</f>
        <v>1</v>
      </c>
      <c r="W353" s="1">
        <f>IFERROR(VLOOKUP(experiment_log[[#This Row],[Experiment ID]],reevaluated_log[],10,0),0)</f>
        <v>1</v>
      </c>
      <c r="X353" s="1">
        <f>IFERROR(VLOOKUP(experiment_log[[#This Row],[Experiment ID]],reevaluated_log[],11,0),0)</f>
        <v>0.31111111111111112</v>
      </c>
      <c r="Y353" s="1">
        <f>IFERROR(VLOOKUP(experiment_log[[#This Row],[Experiment ID]],reevaluated_log[],12,0),0)</f>
        <v>0.47457627118644069</v>
      </c>
    </row>
    <row r="354" spans="1:25" hidden="1" x14ac:dyDescent="0.25">
      <c r="A354" s="1" t="s">
        <v>52</v>
      </c>
      <c r="B354" s="1" t="s">
        <v>22</v>
      </c>
      <c r="C354" s="1" t="s">
        <v>23</v>
      </c>
      <c r="D354">
        <v>18</v>
      </c>
      <c r="E354">
        <v>0.8</v>
      </c>
      <c r="F354">
        <v>11</v>
      </c>
      <c r="G354">
        <v>0.98453608199999998</v>
      </c>
      <c r="H354">
        <v>0.66089965399999995</v>
      </c>
      <c r="I354">
        <v>0.79089026900000003</v>
      </c>
      <c r="J354">
        <v>0.95555555599999997</v>
      </c>
      <c r="K354">
        <v>0.85148514900000005</v>
      </c>
      <c r="L354">
        <v>0.90052356</v>
      </c>
      <c r="M354">
        <v>738</v>
      </c>
      <c r="N354" s="6">
        <v>1.273148148148148E-4</v>
      </c>
      <c r="O354" s="1" t="s">
        <v>24</v>
      </c>
      <c r="P354">
        <v>336055</v>
      </c>
      <c r="Q354" s="2">
        <v>44886.984722222223</v>
      </c>
      <c r="R354">
        <v>538</v>
      </c>
      <c r="S354">
        <v>0.984375</v>
      </c>
      <c r="T354">
        <v>0.62376237599999995</v>
      </c>
      <c r="U354">
        <v>0.76363636400000001</v>
      </c>
      <c r="V354" s="1">
        <f>COUNTIF(experiment_log[Experiment ID],experiment_log[[#This Row],[Experiment ID]])</f>
        <v>1</v>
      </c>
      <c r="W354" s="1">
        <f>IFERROR(VLOOKUP(experiment_log[[#This Row],[Experiment ID]],reevaluated_log[],10,0),0)</f>
        <v>0</v>
      </c>
      <c r="X354" s="1">
        <f>IFERROR(VLOOKUP(experiment_log[[#This Row],[Experiment ID]],reevaluated_log[],11,0),0)</f>
        <v>0</v>
      </c>
      <c r="Y354" s="1">
        <f>IFERROR(VLOOKUP(experiment_log[[#This Row],[Experiment ID]],reevaluated_log[],12,0),0)</f>
        <v>0</v>
      </c>
    </row>
    <row r="355" spans="1:25" hidden="1" x14ac:dyDescent="0.25">
      <c r="A355" s="1" t="s">
        <v>85</v>
      </c>
      <c r="B355" s="1" t="s">
        <v>22</v>
      </c>
      <c r="C355" s="1" t="s">
        <v>82</v>
      </c>
      <c r="D355">
        <v>1</v>
      </c>
      <c r="E355">
        <v>0.85</v>
      </c>
      <c r="F355">
        <v>10</v>
      </c>
      <c r="G355">
        <v>0.986486486</v>
      </c>
      <c r="H355">
        <v>0.361386139</v>
      </c>
      <c r="I355">
        <v>0.52898550700000002</v>
      </c>
      <c r="J355">
        <v>0.78125</v>
      </c>
      <c r="K355">
        <v>0.81967213100000003</v>
      </c>
      <c r="L355">
        <v>0.8</v>
      </c>
      <c r="M355">
        <v>24222</v>
      </c>
      <c r="N355" s="6">
        <v>6.1805555555555555E-3</v>
      </c>
      <c r="O355" s="1" t="s">
        <v>83</v>
      </c>
      <c r="P355">
        <v>284531</v>
      </c>
      <c r="Q355" s="2">
        <v>44887.563194444447</v>
      </c>
      <c r="R355">
        <v>3457</v>
      </c>
      <c r="S355">
        <v>0.95833333300000001</v>
      </c>
      <c r="T355">
        <v>0.37704917999999998</v>
      </c>
      <c r="U355">
        <v>0.54117647099999999</v>
      </c>
      <c r="V355" s="1">
        <f>COUNTIF(experiment_log[Experiment ID],experiment_log[[#This Row],[Experiment ID]])</f>
        <v>1</v>
      </c>
      <c r="W355" s="1">
        <f>IFERROR(VLOOKUP(experiment_log[[#This Row],[Experiment ID]],reevaluated_log[],10,0),0)</f>
        <v>0</v>
      </c>
      <c r="X355" s="1">
        <f>IFERROR(VLOOKUP(experiment_log[[#This Row],[Experiment ID]],reevaluated_log[],11,0),0)</f>
        <v>0</v>
      </c>
      <c r="Y355" s="1">
        <f>IFERROR(VLOOKUP(experiment_log[[#This Row],[Experiment ID]],reevaluated_log[],12,0),0)</f>
        <v>0</v>
      </c>
    </row>
    <row r="356" spans="1:25" x14ac:dyDescent="0.25">
      <c r="A356" s="1" t="s">
        <v>620</v>
      </c>
      <c r="B356" s="1" t="s">
        <v>147</v>
      </c>
      <c r="C356" s="1" t="s">
        <v>292</v>
      </c>
      <c r="D356">
        <v>8</v>
      </c>
      <c r="E356">
        <v>0.8</v>
      </c>
      <c r="F356">
        <v>10</v>
      </c>
      <c r="G356">
        <v>0.98581560300000004</v>
      </c>
      <c r="H356">
        <v>0.64651162799999995</v>
      </c>
      <c r="I356">
        <v>0.78089887599999996</v>
      </c>
      <c r="J356">
        <v>0.9</v>
      </c>
      <c r="K356">
        <v>0.77142857099999995</v>
      </c>
      <c r="L356">
        <v>0.830769231</v>
      </c>
      <c r="M356">
        <v>1736</v>
      </c>
      <c r="N356" s="6">
        <v>1.0613425925925925E-2</v>
      </c>
      <c r="O356" s="1" t="s">
        <v>350</v>
      </c>
      <c r="P356">
        <v>6316297</v>
      </c>
      <c r="Q356" s="2">
        <v>44893.879166666666</v>
      </c>
      <c r="R356">
        <v>876</v>
      </c>
      <c r="S356">
        <v>0.928571429</v>
      </c>
      <c r="T356">
        <v>0.55714285699999999</v>
      </c>
      <c r="U356">
        <v>0.696428571</v>
      </c>
      <c r="V356" s="1">
        <f>COUNTIF(experiment_log[Experiment ID],experiment_log[[#This Row],[Experiment ID]])</f>
        <v>1</v>
      </c>
      <c r="W356" s="1">
        <f>IFERROR(VLOOKUP(experiment_log[[#This Row],[Experiment ID]],reevaluated_log[],10,0),0)</f>
        <v>0.9285714285714286</v>
      </c>
      <c r="X356" s="1">
        <f>IFERROR(VLOOKUP(experiment_log[[#This Row],[Experiment ID]],reevaluated_log[],11,0),0)</f>
        <v>0.55714285714285716</v>
      </c>
      <c r="Y356" s="1">
        <f>IFERROR(VLOOKUP(experiment_log[[#This Row],[Experiment ID]],reevaluated_log[],12,0),0)</f>
        <v>0.6964285714285714</v>
      </c>
    </row>
    <row r="357" spans="1:25" hidden="1" x14ac:dyDescent="0.25">
      <c r="A357" s="1" t="s">
        <v>118</v>
      </c>
      <c r="B357" s="1" t="s">
        <v>22</v>
      </c>
      <c r="C357" s="1" t="s">
        <v>82</v>
      </c>
      <c r="D357">
        <v>23</v>
      </c>
      <c r="E357">
        <v>0.875</v>
      </c>
      <c r="F357">
        <v>14</v>
      </c>
      <c r="G357">
        <v>0.96153846200000004</v>
      </c>
      <c r="H357">
        <v>0.12376237599999999</v>
      </c>
      <c r="I357">
        <v>0.219298246</v>
      </c>
      <c r="J357">
        <v>0.9</v>
      </c>
      <c r="K357">
        <v>0.14754098399999999</v>
      </c>
      <c r="L357">
        <v>0.25352112700000001</v>
      </c>
      <c r="M357">
        <v>1303</v>
      </c>
      <c r="N357" s="6">
        <v>9.4907407407407408E-4</v>
      </c>
      <c r="O357" s="1" t="s">
        <v>115</v>
      </c>
      <c r="P357">
        <v>17384</v>
      </c>
      <c r="Q357" s="2">
        <v>44887.70416666667</v>
      </c>
      <c r="R357">
        <v>875</v>
      </c>
      <c r="S357">
        <v>1</v>
      </c>
      <c r="T357">
        <v>0.13114754100000001</v>
      </c>
      <c r="U357">
        <v>0.231884058</v>
      </c>
      <c r="V357" s="1">
        <f>COUNTIF(experiment_log[Experiment ID],experiment_log[[#This Row],[Experiment ID]])</f>
        <v>1</v>
      </c>
      <c r="W357" s="1">
        <f>IFERROR(VLOOKUP(experiment_log[[#This Row],[Experiment ID]],reevaluated_log[],10,0),0)</f>
        <v>0</v>
      </c>
      <c r="X357" s="1">
        <f>IFERROR(VLOOKUP(experiment_log[[#This Row],[Experiment ID]],reevaluated_log[],11,0),0)</f>
        <v>0</v>
      </c>
      <c r="Y357" s="1">
        <f>IFERROR(VLOOKUP(experiment_log[[#This Row],[Experiment ID]],reevaluated_log[],12,0),0)</f>
        <v>0</v>
      </c>
    </row>
    <row r="358" spans="1:25" hidden="1" x14ac:dyDescent="0.25">
      <c r="A358" s="1" t="s">
        <v>330</v>
      </c>
      <c r="B358" s="1" t="s">
        <v>22</v>
      </c>
      <c r="C358" s="1" t="s">
        <v>292</v>
      </c>
      <c r="D358">
        <v>19</v>
      </c>
      <c r="E358">
        <v>0.7</v>
      </c>
      <c r="F358">
        <v>10</v>
      </c>
      <c r="G358">
        <v>0.94690265500000004</v>
      </c>
      <c r="H358">
        <v>0.58469945400000001</v>
      </c>
      <c r="I358">
        <v>0.72297297299999996</v>
      </c>
      <c r="J358">
        <v>0.91304347799999996</v>
      </c>
      <c r="K358">
        <v>0.91304347799999996</v>
      </c>
      <c r="L358">
        <v>0.91304347799999996</v>
      </c>
      <c r="M358">
        <v>6861</v>
      </c>
      <c r="N358" s="6">
        <v>7.5347222222222222E-3</v>
      </c>
      <c r="O358" s="1" t="s">
        <v>294</v>
      </c>
      <c r="P358">
        <v>-12144415</v>
      </c>
      <c r="Q358" s="2">
        <v>44889.917361111111</v>
      </c>
      <c r="R358">
        <v>2687</v>
      </c>
      <c r="S358">
        <v>0.95744680900000001</v>
      </c>
      <c r="T358">
        <v>0.65217391300000005</v>
      </c>
      <c r="U358">
        <v>0.77586206899999999</v>
      </c>
      <c r="V358" s="1">
        <f>COUNTIF(experiment_log[Experiment ID],experiment_log[[#This Row],[Experiment ID]])</f>
        <v>1</v>
      </c>
      <c r="W358" s="1">
        <f>IFERROR(VLOOKUP(experiment_log[[#This Row],[Experiment ID]],reevaluated_log[],10,0),0)</f>
        <v>1</v>
      </c>
      <c r="X358" s="1">
        <f>IFERROR(VLOOKUP(experiment_log[[#This Row],[Experiment ID]],reevaluated_log[],11,0),0)</f>
        <v>0.62135922330097082</v>
      </c>
      <c r="Y358" s="1">
        <f>IFERROR(VLOOKUP(experiment_log[[#This Row],[Experiment ID]],reevaluated_log[],12,0),0)</f>
        <v>0.76646706586826341</v>
      </c>
    </row>
    <row r="359" spans="1:25" x14ac:dyDescent="0.25">
      <c r="A359" s="1" t="s">
        <v>640</v>
      </c>
      <c r="B359" s="1" t="s">
        <v>147</v>
      </c>
      <c r="C359" s="1" t="s">
        <v>292</v>
      </c>
      <c r="D359">
        <v>26</v>
      </c>
      <c r="E359">
        <v>0.8</v>
      </c>
      <c r="F359">
        <v>10</v>
      </c>
      <c r="G359">
        <v>0.96825396799999996</v>
      </c>
      <c r="H359">
        <v>0.56744185999999996</v>
      </c>
      <c r="I359">
        <v>0.71554252200000001</v>
      </c>
      <c r="J359">
        <v>0.93548387099999997</v>
      </c>
      <c r="K359">
        <v>0.82857142900000003</v>
      </c>
      <c r="L359">
        <v>0.87878787899999999</v>
      </c>
      <c r="M359">
        <v>2712</v>
      </c>
      <c r="N359" s="6">
        <v>5.7638888888888887E-3</v>
      </c>
      <c r="O359" s="1" t="s">
        <v>350</v>
      </c>
      <c r="P359">
        <v>6316297</v>
      </c>
      <c r="Q359" s="2">
        <v>44894.494444444441</v>
      </c>
      <c r="R359">
        <v>1390</v>
      </c>
      <c r="S359">
        <v>0.94594594600000004</v>
      </c>
      <c r="T359">
        <v>0.5</v>
      </c>
      <c r="U359">
        <v>0.65420560699999997</v>
      </c>
      <c r="V359" s="1">
        <f>COUNTIF(experiment_log[Experiment ID],experiment_log[[#This Row],[Experiment ID]])</f>
        <v>1</v>
      </c>
      <c r="W359" s="1">
        <f>IFERROR(VLOOKUP(experiment_log[[#This Row],[Experiment ID]],reevaluated_log[],10,0),0)</f>
        <v>0.94594594594594594</v>
      </c>
      <c r="X359" s="1">
        <f>IFERROR(VLOOKUP(experiment_log[[#This Row],[Experiment ID]],reevaluated_log[],11,0),0)</f>
        <v>0.5</v>
      </c>
      <c r="Y359" s="1">
        <f>IFERROR(VLOOKUP(experiment_log[[#This Row],[Experiment ID]],reevaluated_log[],12,0),0)</f>
        <v>0.65420560747663548</v>
      </c>
    </row>
    <row r="360" spans="1:25" hidden="1" x14ac:dyDescent="0.25">
      <c r="A360" s="1" t="s">
        <v>40</v>
      </c>
      <c r="B360" s="1" t="s">
        <v>22</v>
      </c>
      <c r="C360" s="1" t="s">
        <v>23</v>
      </c>
      <c r="D360">
        <v>15</v>
      </c>
      <c r="E360">
        <v>0.7</v>
      </c>
      <c r="F360">
        <v>11</v>
      </c>
      <c r="G360">
        <v>0.98429319400000004</v>
      </c>
      <c r="H360">
        <v>0.65051903099999997</v>
      </c>
      <c r="I360">
        <v>0.78333333299999997</v>
      </c>
      <c r="J360">
        <v>0.95402298900000004</v>
      </c>
      <c r="K360">
        <v>0.82178217799999997</v>
      </c>
      <c r="L360">
        <v>0.88297872300000002</v>
      </c>
      <c r="M360">
        <v>686</v>
      </c>
      <c r="N360" s="6">
        <v>1.1574074074074075E-4</v>
      </c>
      <c r="O360" s="1" t="s">
        <v>24</v>
      </c>
      <c r="P360">
        <v>336055</v>
      </c>
      <c r="Q360" s="2">
        <v>44886.984027777777</v>
      </c>
      <c r="R360">
        <v>514</v>
      </c>
      <c r="S360">
        <v>0.98387096799999996</v>
      </c>
      <c r="T360">
        <v>0.60396039599999995</v>
      </c>
      <c r="U360">
        <v>0.748466258</v>
      </c>
      <c r="V360" s="1">
        <f>COUNTIF(experiment_log[Experiment ID],experiment_log[[#This Row],[Experiment ID]])</f>
        <v>1</v>
      </c>
      <c r="W360" s="1">
        <f>IFERROR(VLOOKUP(experiment_log[[#This Row],[Experiment ID]],reevaluated_log[],10,0),0)</f>
        <v>0</v>
      </c>
      <c r="X360" s="1">
        <f>IFERROR(VLOOKUP(experiment_log[[#This Row],[Experiment ID]],reevaluated_log[],11,0),0)</f>
        <v>0</v>
      </c>
      <c r="Y360" s="1">
        <f>IFERROR(VLOOKUP(experiment_log[[#This Row],[Experiment ID]],reevaluated_log[],12,0),0)</f>
        <v>0</v>
      </c>
    </row>
    <row r="361" spans="1:25" hidden="1" x14ac:dyDescent="0.25">
      <c r="A361" s="1" t="s">
        <v>152</v>
      </c>
      <c r="B361" s="1" t="s">
        <v>22</v>
      </c>
      <c r="C361" s="1" t="s">
        <v>147</v>
      </c>
      <c r="D361">
        <v>1</v>
      </c>
      <c r="E361">
        <v>0.9</v>
      </c>
      <c r="F361">
        <v>11</v>
      </c>
      <c r="G361">
        <v>0.92105263199999998</v>
      </c>
      <c r="H361">
        <v>0.58988764000000005</v>
      </c>
      <c r="I361">
        <v>0.719178082</v>
      </c>
      <c r="J361">
        <v>0.84615384599999999</v>
      </c>
      <c r="K361">
        <v>0.859375</v>
      </c>
      <c r="L361">
        <v>0.85271317800000002</v>
      </c>
      <c r="M361">
        <v>773</v>
      </c>
      <c r="N361" s="6">
        <v>8.1018518518518516E-5</v>
      </c>
      <c r="O361" s="1" t="s">
        <v>148</v>
      </c>
      <c r="P361">
        <v>360154</v>
      </c>
      <c r="Q361" s="2">
        <v>44887.878472222219</v>
      </c>
      <c r="R361">
        <v>570</v>
      </c>
      <c r="S361">
        <v>0.89795918399999997</v>
      </c>
      <c r="T361">
        <v>0.6875</v>
      </c>
      <c r="U361">
        <v>0.77876106199999995</v>
      </c>
      <c r="V361" s="1">
        <f>COUNTIF(experiment_log[Experiment ID],experiment_log[[#This Row],[Experiment ID]])</f>
        <v>1</v>
      </c>
      <c r="W361" s="1">
        <f>IFERROR(VLOOKUP(experiment_log[[#This Row],[Experiment ID]],reevaluated_log[],10,0),0)</f>
        <v>0</v>
      </c>
      <c r="X361" s="1">
        <f>IFERROR(VLOOKUP(experiment_log[[#This Row],[Experiment ID]],reevaluated_log[],11,0),0)</f>
        <v>0</v>
      </c>
      <c r="Y361" s="1">
        <f>IFERROR(VLOOKUP(experiment_log[[#This Row],[Experiment ID]],reevaluated_log[],12,0),0)</f>
        <v>0</v>
      </c>
    </row>
    <row r="362" spans="1:25" hidden="1" x14ac:dyDescent="0.25">
      <c r="A362" s="1" t="s">
        <v>81</v>
      </c>
      <c r="B362" s="1" t="s">
        <v>22</v>
      </c>
      <c r="C362" s="1" t="s">
        <v>82</v>
      </c>
      <c r="D362">
        <v>1</v>
      </c>
      <c r="E362">
        <v>0.7</v>
      </c>
      <c r="F362">
        <v>10</v>
      </c>
      <c r="G362">
        <v>0.97468354400000001</v>
      </c>
      <c r="H362">
        <v>0.38118811899999999</v>
      </c>
      <c r="I362">
        <v>0.54804270499999996</v>
      </c>
      <c r="J362">
        <v>0.73170731700000002</v>
      </c>
      <c r="K362">
        <v>0.98360655699999999</v>
      </c>
      <c r="L362">
        <v>0.83916083900000005</v>
      </c>
      <c r="M362">
        <v>40047</v>
      </c>
      <c r="N362" s="6">
        <v>6.1805555555555555E-3</v>
      </c>
      <c r="O362" s="1" t="s">
        <v>83</v>
      </c>
      <c r="P362">
        <v>284531</v>
      </c>
      <c r="Q362" s="2">
        <v>44887.563194444447</v>
      </c>
      <c r="R362">
        <v>3764</v>
      </c>
      <c r="S362">
        <v>0.93548387099999997</v>
      </c>
      <c r="T362">
        <v>0.47540983599999997</v>
      </c>
      <c r="U362">
        <v>0.630434783</v>
      </c>
      <c r="V362" s="1">
        <f>COUNTIF(experiment_log[Experiment ID],experiment_log[[#This Row],[Experiment ID]])</f>
        <v>1</v>
      </c>
      <c r="W362" s="1">
        <f>IFERROR(VLOOKUP(experiment_log[[#This Row],[Experiment ID]],reevaluated_log[],10,0),0)</f>
        <v>0</v>
      </c>
      <c r="X362" s="1">
        <f>IFERROR(VLOOKUP(experiment_log[[#This Row],[Experiment ID]],reevaluated_log[],11,0),0)</f>
        <v>0</v>
      </c>
      <c r="Y362" s="1">
        <f>IFERROR(VLOOKUP(experiment_log[[#This Row],[Experiment ID]],reevaluated_log[],12,0),0)</f>
        <v>0</v>
      </c>
    </row>
    <row r="363" spans="1:25" hidden="1" x14ac:dyDescent="0.25">
      <c r="A363" s="1" t="s">
        <v>277</v>
      </c>
      <c r="B363" s="1" t="s">
        <v>22</v>
      </c>
      <c r="C363" s="1" t="s">
        <v>23</v>
      </c>
      <c r="D363">
        <v>20</v>
      </c>
      <c r="E363">
        <v>0.8</v>
      </c>
      <c r="F363">
        <v>11</v>
      </c>
      <c r="G363">
        <v>0.98412698399999998</v>
      </c>
      <c r="H363">
        <v>0.64359861600000001</v>
      </c>
      <c r="I363">
        <v>0.77824267800000002</v>
      </c>
      <c r="J363">
        <v>0.95454545499999999</v>
      </c>
      <c r="K363">
        <v>0.83168316799999997</v>
      </c>
      <c r="L363">
        <v>0.88888888899999996</v>
      </c>
      <c r="M363">
        <v>736</v>
      </c>
      <c r="N363" s="6">
        <v>2.4305555555555555E-4</v>
      </c>
      <c r="O363" s="1" t="s">
        <v>24</v>
      </c>
      <c r="P363">
        <v>336055</v>
      </c>
      <c r="Q363" s="2">
        <v>44888.538888888892</v>
      </c>
      <c r="R363">
        <v>535</v>
      </c>
      <c r="S363">
        <v>0.98387096799999996</v>
      </c>
      <c r="T363">
        <v>0.60396039599999995</v>
      </c>
      <c r="U363">
        <v>0.748466258</v>
      </c>
      <c r="V363" s="1">
        <f>COUNTIF(experiment_log[Experiment ID],experiment_log[[#This Row],[Experiment ID]])</f>
        <v>1</v>
      </c>
      <c r="W363" s="1">
        <f>IFERROR(VLOOKUP(experiment_log[[#This Row],[Experiment ID]],reevaluated_log[],10,0),0)</f>
        <v>0</v>
      </c>
      <c r="X363" s="1">
        <f>IFERROR(VLOOKUP(experiment_log[[#This Row],[Experiment ID]],reevaluated_log[],11,0),0)</f>
        <v>0</v>
      </c>
      <c r="Y363" s="1">
        <f>IFERROR(VLOOKUP(experiment_log[[#This Row],[Experiment ID]],reevaluated_log[],12,0),0)</f>
        <v>0</v>
      </c>
    </row>
    <row r="364" spans="1:25" hidden="1" x14ac:dyDescent="0.25">
      <c r="A364" s="1" t="s">
        <v>176</v>
      </c>
      <c r="B364" s="1" t="s">
        <v>22</v>
      </c>
      <c r="C364" s="1" t="s">
        <v>147</v>
      </c>
      <c r="D364">
        <v>17</v>
      </c>
      <c r="E364">
        <v>0.8</v>
      </c>
      <c r="F364">
        <v>11</v>
      </c>
      <c r="G364">
        <v>0.93913043500000004</v>
      </c>
      <c r="H364">
        <v>0.60674157299999998</v>
      </c>
      <c r="I364">
        <v>0.737201365</v>
      </c>
      <c r="J364">
        <v>0.890625</v>
      </c>
      <c r="K364">
        <v>0.890625</v>
      </c>
      <c r="L364">
        <v>0.890625</v>
      </c>
      <c r="M364">
        <v>751</v>
      </c>
      <c r="N364" s="6">
        <v>1.3888888888888889E-4</v>
      </c>
      <c r="O364" s="1" t="s">
        <v>148</v>
      </c>
      <c r="P364">
        <v>360154</v>
      </c>
      <c r="Q364" s="2">
        <v>44887.880555555559</v>
      </c>
      <c r="R364">
        <v>561</v>
      </c>
      <c r="S364">
        <v>0.92</v>
      </c>
      <c r="T364">
        <v>0.71875</v>
      </c>
      <c r="U364">
        <v>0.80701754400000003</v>
      </c>
      <c r="V364" s="1">
        <f>COUNTIF(experiment_log[Experiment ID],experiment_log[[#This Row],[Experiment ID]])</f>
        <v>1</v>
      </c>
      <c r="W364" s="1">
        <f>IFERROR(VLOOKUP(experiment_log[[#This Row],[Experiment ID]],reevaluated_log[],10,0),0)</f>
        <v>0</v>
      </c>
      <c r="X364" s="1">
        <f>IFERROR(VLOOKUP(experiment_log[[#This Row],[Experiment ID]],reevaluated_log[],11,0),0)</f>
        <v>0</v>
      </c>
      <c r="Y364" s="1">
        <f>IFERROR(VLOOKUP(experiment_log[[#This Row],[Experiment ID]],reevaluated_log[],12,0),0)</f>
        <v>0</v>
      </c>
    </row>
    <row r="365" spans="1:25" hidden="1" x14ac:dyDescent="0.25">
      <c r="A365" s="1" t="s">
        <v>320</v>
      </c>
      <c r="B365" s="1" t="s">
        <v>22</v>
      </c>
      <c r="C365" s="1" t="s">
        <v>292</v>
      </c>
      <c r="D365">
        <v>6</v>
      </c>
      <c r="E365">
        <v>0.85</v>
      </c>
      <c r="F365">
        <v>10</v>
      </c>
      <c r="G365">
        <v>1</v>
      </c>
      <c r="H365">
        <v>0.53005464499999999</v>
      </c>
      <c r="I365">
        <v>0.69285714300000001</v>
      </c>
      <c r="J365">
        <v>0.96296296299999995</v>
      </c>
      <c r="K365">
        <v>0.75362318800000005</v>
      </c>
      <c r="L365">
        <v>0.84552845499999996</v>
      </c>
      <c r="M365">
        <v>3045</v>
      </c>
      <c r="N365" s="6">
        <v>7.4189814814814813E-3</v>
      </c>
      <c r="O365" s="1" t="s">
        <v>294</v>
      </c>
      <c r="P365">
        <v>-12144415</v>
      </c>
      <c r="Q365" s="2">
        <v>44889.855555555558</v>
      </c>
      <c r="R365">
        <v>1955</v>
      </c>
      <c r="S365">
        <v>0.95121951199999999</v>
      </c>
      <c r="T365">
        <v>0.56521739100000001</v>
      </c>
      <c r="U365">
        <v>0.70909090900000005</v>
      </c>
      <c r="V365" s="1">
        <f>COUNTIF(experiment_log[Experiment ID],experiment_log[[#This Row],[Experiment ID]])</f>
        <v>1</v>
      </c>
      <c r="W365" s="1">
        <f>IFERROR(VLOOKUP(experiment_log[[#This Row],[Experiment ID]],reevaluated_log[],10,0),0)</f>
        <v>1</v>
      </c>
      <c r="X365" s="1">
        <f>IFERROR(VLOOKUP(experiment_log[[#This Row],[Experiment ID]],reevaluated_log[],11,0),0)</f>
        <v>0.57281553398058249</v>
      </c>
      <c r="Y365" s="1">
        <f>IFERROR(VLOOKUP(experiment_log[[#This Row],[Experiment ID]],reevaluated_log[],12,0),0)</f>
        <v>0.72839506172839508</v>
      </c>
    </row>
    <row r="366" spans="1:25" hidden="1" x14ac:dyDescent="0.25">
      <c r="A366" s="1" t="s">
        <v>94</v>
      </c>
      <c r="B366" s="1" t="s">
        <v>22</v>
      </c>
      <c r="C366" s="1" t="s">
        <v>82</v>
      </c>
      <c r="D366">
        <v>18</v>
      </c>
      <c r="E366">
        <v>0.7</v>
      </c>
      <c r="F366">
        <v>10</v>
      </c>
      <c r="G366">
        <v>0.96808510599999997</v>
      </c>
      <c r="H366">
        <v>0.45049505000000001</v>
      </c>
      <c r="I366">
        <v>0.61486486500000004</v>
      </c>
      <c r="J366">
        <v>0.686046512</v>
      </c>
      <c r="K366">
        <v>0.96721311499999996</v>
      </c>
      <c r="L366">
        <v>0.80272108799999997</v>
      </c>
      <c r="M366">
        <v>45477</v>
      </c>
      <c r="N366" s="6">
        <v>1.125E-2</v>
      </c>
      <c r="O366" s="1" t="s">
        <v>83</v>
      </c>
      <c r="P366">
        <v>284531</v>
      </c>
      <c r="Q366" s="2">
        <v>44887.618055555555</v>
      </c>
      <c r="R366">
        <v>4113</v>
      </c>
      <c r="S366">
        <v>0.95</v>
      </c>
      <c r="T366">
        <v>0.62295082000000002</v>
      </c>
      <c r="U366">
        <v>0.75247524799999999</v>
      </c>
      <c r="V366" s="1">
        <f>COUNTIF(experiment_log[Experiment ID],experiment_log[[#This Row],[Experiment ID]])</f>
        <v>1</v>
      </c>
      <c r="W366" s="1">
        <f>IFERROR(VLOOKUP(experiment_log[[#This Row],[Experiment ID]],reevaluated_log[],10,0),0)</f>
        <v>0</v>
      </c>
      <c r="X366" s="1">
        <f>IFERROR(VLOOKUP(experiment_log[[#This Row],[Experiment ID]],reevaluated_log[],11,0),0)</f>
        <v>0</v>
      </c>
      <c r="Y366" s="1">
        <f>IFERROR(VLOOKUP(experiment_log[[#This Row],[Experiment ID]],reevaluated_log[],12,0),0)</f>
        <v>0</v>
      </c>
    </row>
    <row r="367" spans="1:25" x14ac:dyDescent="0.25">
      <c r="A367" s="1" t="s">
        <v>708</v>
      </c>
      <c r="B367" s="1" t="s">
        <v>147</v>
      </c>
      <c r="C367" s="1" t="s">
        <v>292</v>
      </c>
      <c r="D367">
        <v>29</v>
      </c>
      <c r="E367">
        <v>0.8</v>
      </c>
      <c r="F367">
        <v>10</v>
      </c>
      <c r="G367">
        <v>0.97297297297297303</v>
      </c>
      <c r="H367">
        <v>0.50232558139534889</v>
      </c>
      <c r="I367">
        <v>0.66257668711656448</v>
      </c>
      <c r="J367">
        <v>0.8</v>
      </c>
      <c r="K367">
        <v>0.97142857142857142</v>
      </c>
      <c r="L367">
        <v>0.8774193548387097</v>
      </c>
      <c r="M367">
        <v>4734</v>
      </c>
      <c r="N367" s="6">
        <v>4.9928935185185189E-3</v>
      </c>
      <c r="O367" s="1" t="s">
        <v>350</v>
      </c>
      <c r="P367">
        <v>6316297</v>
      </c>
      <c r="Q367" s="2">
        <v>44896.630008460648</v>
      </c>
      <c r="R367">
        <v>1582</v>
      </c>
      <c r="S367">
        <v>1</v>
      </c>
      <c r="T367">
        <v>0.47142857142857142</v>
      </c>
      <c r="U367">
        <v>0.64077669902912615</v>
      </c>
      <c r="V367" s="1">
        <f>COUNTIF(experiment_log[Experiment ID],experiment_log[[#This Row],[Experiment ID]])</f>
        <v>1</v>
      </c>
      <c r="W367" s="1">
        <f>IFERROR(VLOOKUP(experiment_log[[#This Row],[Experiment ID]],reevaluated_log[],10,0),0)</f>
        <v>1</v>
      </c>
      <c r="X367" s="1">
        <f>IFERROR(VLOOKUP(experiment_log[[#This Row],[Experiment ID]],reevaluated_log[],11,0),0)</f>
        <v>0.47142857142857142</v>
      </c>
      <c r="Y367" s="1">
        <f>IFERROR(VLOOKUP(experiment_log[[#This Row],[Experiment ID]],reevaluated_log[],12,0),0)</f>
        <v>0.64077669902912615</v>
      </c>
    </row>
    <row r="368" spans="1:25" hidden="1" x14ac:dyDescent="0.25">
      <c r="A368" s="1" t="s">
        <v>179</v>
      </c>
      <c r="B368" s="1" t="s">
        <v>22</v>
      </c>
      <c r="C368" s="1" t="s">
        <v>147</v>
      </c>
      <c r="D368">
        <v>17</v>
      </c>
      <c r="E368">
        <v>0.9</v>
      </c>
      <c r="F368">
        <v>11</v>
      </c>
      <c r="G368">
        <v>1</v>
      </c>
      <c r="H368">
        <v>0.55056179800000005</v>
      </c>
      <c r="I368">
        <v>0.71014492799999995</v>
      </c>
      <c r="J368">
        <v>0.98039215700000004</v>
      </c>
      <c r="K368">
        <v>0.78125</v>
      </c>
      <c r="L368">
        <v>0.869565217</v>
      </c>
      <c r="M368">
        <v>682</v>
      </c>
      <c r="N368" s="6">
        <v>1.3888888888888889E-4</v>
      </c>
      <c r="O368" s="1" t="s">
        <v>148</v>
      </c>
      <c r="P368">
        <v>360154</v>
      </c>
      <c r="Q368" s="2">
        <v>44887.880555555559</v>
      </c>
      <c r="R368">
        <v>520</v>
      </c>
      <c r="S368">
        <v>0.97619047599999997</v>
      </c>
      <c r="T368">
        <v>0.640625</v>
      </c>
      <c r="U368">
        <v>0.77358490599999996</v>
      </c>
      <c r="V368" s="1">
        <f>COUNTIF(experiment_log[Experiment ID],experiment_log[[#This Row],[Experiment ID]])</f>
        <v>1</v>
      </c>
      <c r="W368" s="1">
        <f>IFERROR(VLOOKUP(experiment_log[[#This Row],[Experiment ID]],reevaluated_log[],10,0),0)</f>
        <v>0</v>
      </c>
      <c r="X368" s="1">
        <f>IFERROR(VLOOKUP(experiment_log[[#This Row],[Experiment ID]],reevaluated_log[],11,0),0)</f>
        <v>0</v>
      </c>
      <c r="Y368" s="1">
        <f>IFERROR(VLOOKUP(experiment_log[[#This Row],[Experiment ID]],reevaluated_log[],12,0),0)</f>
        <v>0</v>
      </c>
    </row>
    <row r="369" spans="1:25" hidden="1" x14ac:dyDescent="0.25">
      <c r="A369" s="1" t="s">
        <v>208</v>
      </c>
      <c r="B369" s="1" t="s">
        <v>22</v>
      </c>
      <c r="C369" s="1" t="s">
        <v>147</v>
      </c>
      <c r="D369">
        <v>27</v>
      </c>
      <c r="E369">
        <v>0.875</v>
      </c>
      <c r="F369">
        <v>11</v>
      </c>
      <c r="G369">
        <v>0.94736842099999996</v>
      </c>
      <c r="H369">
        <v>0.60674157299999998</v>
      </c>
      <c r="I369">
        <v>0.73972602700000001</v>
      </c>
      <c r="J369">
        <v>0.87301587300000005</v>
      </c>
      <c r="K369">
        <v>0.859375</v>
      </c>
      <c r="L369">
        <v>0.866141732</v>
      </c>
      <c r="M369">
        <v>741</v>
      </c>
      <c r="N369" s="6">
        <v>1.6203703703703703E-4</v>
      </c>
      <c r="O369" s="1" t="s">
        <v>148</v>
      </c>
      <c r="P369">
        <v>360154</v>
      </c>
      <c r="Q369" s="2">
        <v>44887.882638888892</v>
      </c>
      <c r="R369">
        <v>556</v>
      </c>
      <c r="S369">
        <v>0.918367347</v>
      </c>
      <c r="T369">
        <v>0.703125</v>
      </c>
      <c r="U369">
        <v>0.79646017700000005</v>
      </c>
      <c r="V369" s="1">
        <f>COUNTIF(experiment_log[Experiment ID],experiment_log[[#This Row],[Experiment ID]])</f>
        <v>1</v>
      </c>
      <c r="W369" s="1">
        <f>IFERROR(VLOOKUP(experiment_log[[#This Row],[Experiment ID]],reevaluated_log[],10,0),0)</f>
        <v>0</v>
      </c>
      <c r="X369" s="1">
        <f>IFERROR(VLOOKUP(experiment_log[[#This Row],[Experiment ID]],reevaluated_log[],11,0),0)</f>
        <v>0</v>
      </c>
      <c r="Y369" s="1">
        <f>IFERROR(VLOOKUP(experiment_log[[#This Row],[Experiment ID]],reevaluated_log[],12,0),0)</f>
        <v>0</v>
      </c>
    </row>
    <row r="370" spans="1:25" hidden="1" x14ac:dyDescent="0.25">
      <c r="A370" s="1" t="s">
        <v>390</v>
      </c>
      <c r="B370" s="1" t="s">
        <v>23</v>
      </c>
      <c r="C370" s="1" t="s">
        <v>292</v>
      </c>
      <c r="D370">
        <v>5</v>
      </c>
      <c r="E370">
        <v>0.8</v>
      </c>
      <c r="F370">
        <v>10</v>
      </c>
      <c r="G370">
        <v>0.93877551000000004</v>
      </c>
      <c r="H370">
        <v>0.47179487199999998</v>
      </c>
      <c r="I370">
        <v>0.62798634799999997</v>
      </c>
      <c r="J370">
        <v>0.79746835400000005</v>
      </c>
      <c r="K370">
        <v>0.91304347799999996</v>
      </c>
      <c r="L370">
        <v>0.85135135100000003</v>
      </c>
      <c r="M370">
        <v>10182</v>
      </c>
      <c r="N370" s="6">
        <v>2.3148148148148147E-3</v>
      </c>
      <c r="O370" s="1" t="s">
        <v>351</v>
      </c>
      <c r="P370">
        <v>5622217</v>
      </c>
      <c r="Q370" s="2">
        <v>44890.845138888886</v>
      </c>
      <c r="R370">
        <v>1635</v>
      </c>
      <c r="S370">
        <v>0.95454545499999999</v>
      </c>
      <c r="T370">
        <v>0.30434782599999999</v>
      </c>
      <c r="U370">
        <v>0.46153846199999998</v>
      </c>
      <c r="V370" s="1">
        <f>COUNTIF(experiment_log[Experiment ID],experiment_log[[#This Row],[Experiment ID]])</f>
        <v>1</v>
      </c>
      <c r="W370" s="1">
        <f>IFERROR(VLOOKUP(experiment_log[[#This Row],[Experiment ID]],reevaluated_log[],10,0),0)</f>
        <v>0.83333333333333337</v>
      </c>
      <c r="X370" s="1">
        <f>IFERROR(VLOOKUP(experiment_log[[#This Row],[Experiment ID]],reevaluated_log[],11,0),0)</f>
        <v>0.33333333333333331</v>
      </c>
      <c r="Y370" s="1">
        <f>IFERROR(VLOOKUP(experiment_log[[#This Row],[Experiment ID]],reevaluated_log[],12,0),0)</f>
        <v>0.47619047619047616</v>
      </c>
    </row>
    <row r="371" spans="1:25" hidden="1" x14ac:dyDescent="0.25">
      <c r="A371" s="1" t="s">
        <v>188</v>
      </c>
      <c r="B371" s="1" t="s">
        <v>22</v>
      </c>
      <c r="C371" s="1" t="s">
        <v>147</v>
      </c>
      <c r="D371">
        <v>19</v>
      </c>
      <c r="E371">
        <v>0.875</v>
      </c>
      <c r="F371">
        <v>11</v>
      </c>
      <c r="G371">
        <v>1</v>
      </c>
      <c r="H371">
        <v>0.55056179800000005</v>
      </c>
      <c r="I371">
        <v>0.71014492799999995</v>
      </c>
      <c r="J371">
        <v>0.98039215700000004</v>
      </c>
      <c r="K371">
        <v>0.78125</v>
      </c>
      <c r="L371">
        <v>0.869565217</v>
      </c>
      <c r="M371">
        <v>682</v>
      </c>
      <c r="N371" s="6">
        <v>9.2592592592592588E-5</v>
      </c>
      <c r="O371" s="1" t="s">
        <v>148</v>
      </c>
      <c r="P371">
        <v>360154</v>
      </c>
      <c r="Q371" s="2">
        <v>44887.881249999999</v>
      </c>
      <c r="R371">
        <v>520</v>
      </c>
      <c r="S371">
        <v>0.97619047599999997</v>
      </c>
      <c r="T371">
        <v>0.640625</v>
      </c>
      <c r="U371">
        <v>0.77358490599999996</v>
      </c>
      <c r="V371" s="1">
        <f>COUNTIF(experiment_log[Experiment ID],experiment_log[[#This Row],[Experiment ID]])</f>
        <v>1</v>
      </c>
      <c r="W371" s="1">
        <f>IFERROR(VLOOKUP(experiment_log[[#This Row],[Experiment ID]],reevaluated_log[],10,0),0)</f>
        <v>0</v>
      </c>
      <c r="X371" s="1">
        <f>IFERROR(VLOOKUP(experiment_log[[#This Row],[Experiment ID]],reevaluated_log[],11,0),0)</f>
        <v>0</v>
      </c>
      <c r="Y371" s="1">
        <f>IFERROR(VLOOKUP(experiment_log[[#This Row],[Experiment ID]],reevaluated_log[],12,0),0)</f>
        <v>0</v>
      </c>
    </row>
    <row r="372" spans="1:25" hidden="1" x14ac:dyDescent="0.25">
      <c r="A372" s="1" t="s">
        <v>63</v>
      </c>
      <c r="B372" s="1" t="s">
        <v>22</v>
      </c>
      <c r="C372" s="1" t="s">
        <v>23</v>
      </c>
      <c r="D372">
        <v>21</v>
      </c>
      <c r="E372">
        <v>0.8</v>
      </c>
      <c r="F372">
        <v>11</v>
      </c>
      <c r="G372">
        <v>0.984848485</v>
      </c>
      <c r="H372">
        <v>0.67474048399999997</v>
      </c>
      <c r="I372">
        <v>0.80082135499999996</v>
      </c>
      <c r="J372">
        <v>0.95789473700000005</v>
      </c>
      <c r="K372">
        <v>0.90099009900000004</v>
      </c>
      <c r="L372">
        <v>0.928571429</v>
      </c>
      <c r="M372">
        <v>752</v>
      </c>
      <c r="N372" s="6">
        <v>1.5046296296296297E-4</v>
      </c>
      <c r="O372" s="1" t="s">
        <v>24</v>
      </c>
      <c r="P372">
        <v>336055</v>
      </c>
      <c r="Q372" s="2">
        <v>44886.98541666667</v>
      </c>
      <c r="R372">
        <v>541</v>
      </c>
      <c r="S372">
        <v>0.98461538500000001</v>
      </c>
      <c r="T372">
        <v>0.63366336599999995</v>
      </c>
      <c r="U372">
        <v>0.77108433700000001</v>
      </c>
      <c r="V372" s="1">
        <f>COUNTIF(experiment_log[Experiment ID],experiment_log[[#This Row],[Experiment ID]])</f>
        <v>1</v>
      </c>
      <c r="W372" s="1">
        <f>IFERROR(VLOOKUP(experiment_log[[#This Row],[Experiment ID]],reevaluated_log[],10,0),0)</f>
        <v>0</v>
      </c>
      <c r="X372" s="1">
        <f>IFERROR(VLOOKUP(experiment_log[[#This Row],[Experiment ID]],reevaluated_log[],11,0),0)</f>
        <v>0</v>
      </c>
      <c r="Y372" s="1">
        <f>IFERROR(VLOOKUP(experiment_log[[#This Row],[Experiment ID]],reevaluated_log[],12,0),0)</f>
        <v>0</v>
      </c>
    </row>
    <row r="373" spans="1:25" hidden="1" x14ac:dyDescent="0.25">
      <c r="A373" s="1" t="s">
        <v>329</v>
      </c>
      <c r="B373" s="1" t="s">
        <v>22</v>
      </c>
      <c r="C373" s="1" t="s">
        <v>292</v>
      </c>
      <c r="D373">
        <v>9</v>
      </c>
      <c r="E373">
        <v>0.9</v>
      </c>
      <c r="F373">
        <v>10</v>
      </c>
      <c r="G373">
        <v>1</v>
      </c>
      <c r="H373">
        <v>0.38797814200000003</v>
      </c>
      <c r="I373">
        <v>0.55905511799999996</v>
      </c>
      <c r="J373">
        <v>0.96969696999999999</v>
      </c>
      <c r="K373">
        <v>0.46376811600000001</v>
      </c>
      <c r="L373">
        <v>0.62745097999999999</v>
      </c>
      <c r="M373">
        <v>2420</v>
      </c>
      <c r="N373" s="6">
        <v>7.3032407407407404E-3</v>
      </c>
      <c r="O373" s="1" t="s">
        <v>294</v>
      </c>
      <c r="P373">
        <v>-12144415</v>
      </c>
      <c r="Q373" s="2">
        <v>44889.910416666666</v>
      </c>
      <c r="R373">
        <v>1604</v>
      </c>
      <c r="S373">
        <v>0.96</v>
      </c>
      <c r="T373">
        <v>0.34782608700000001</v>
      </c>
      <c r="U373">
        <v>0.51063829800000005</v>
      </c>
      <c r="V373" s="1">
        <f>COUNTIF(experiment_log[Experiment ID],experiment_log[[#This Row],[Experiment ID]])</f>
        <v>1</v>
      </c>
      <c r="W373" s="1">
        <f>IFERROR(VLOOKUP(experiment_log[[#This Row],[Experiment ID]],reevaluated_log[],10,0),0)</f>
        <v>1</v>
      </c>
      <c r="X373" s="1">
        <f>IFERROR(VLOOKUP(experiment_log[[#This Row],[Experiment ID]],reevaluated_log[],11,0),0)</f>
        <v>0.47572815533980584</v>
      </c>
      <c r="Y373" s="1">
        <f>IFERROR(VLOOKUP(experiment_log[[#This Row],[Experiment ID]],reevaluated_log[],12,0),0)</f>
        <v>0.64473684210526316</v>
      </c>
    </row>
    <row r="374" spans="1:25" x14ac:dyDescent="0.25">
      <c r="A374" s="1" t="s">
        <v>377</v>
      </c>
      <c r="B374" s="1" t="s">
        <v>147</v>
      </c>
      <c r="C374" s="1" t="s">
        <v>292</v>
      </c>
      <c r="D374">
        <v>23</v>
      </c>
      <c r="E374">
        <v>0.8</v>
      </c>
      <c r="F374">
        <v>10</v>
      </c>
      <c r="G374">
        <v>0.97321428600000004</v>
      </c>
      <c r="H374">
        <v>0.50697674400000003</v>
      </c>
      <c r="I374">
        <v>0.66666666699999999</v>
      </c>
      <c r="J374">
        <v>0.824324324</v>
      </c>
      <c r="K374">
        <v>0.87142857100000004</v>
      </c>
      <c r="L374">
        <v>0.84722222199999997</v>
      </c>
      <c r="M374">
        <v>3977</v>
      </c>
      <c r="N374" s="6">
        <v>3.6458333333333334E-3</v>
      </c>
      <c r="O374" s="1" t="s">
        <v>350</v>
      </c>
      <c r="P374">
        <v>6316297</v>
      </c>
      <c r="Q374" s="2">
        <v>44893.848611111112</v>
      </c>
      <c r="R374">
        <v>1538</v>
      </c>
      <c r="S374">
        <v>1</v>
      </c>
      <c r="T374">
        <v>0.44285714300000001</v>
      </c>
      <c r="U374">
        <v>0.61386138599999995</v>
      </c>
      <c r="V374" s="1">
        <f>COUNTIF(experiment_log[Experiment ID],experiment_log[[#This Row],[Experiment ID]])</f>
        <v>1</v>
      </c>
      <c r="W374" s="1">
        <f>IFERROR(VLOOKUP(experiment_log[[#This Row],[Experiment ID]],reevaluated_log[],10,0),0)</f>
        <v>1</v>
      </c>
      <c r="X374" s="1">
        <f>IFERROR(VLOOKUP(experiment_log[[#This Row],[Experiment ID]],reevaluated_log[],11,0),0)</f>
        <v>0.44285714285714284</v>
      </c>
      <c r="Y374" s="1">
        <f>IFERROR(VLOOKUP(experiment_log[[#This Row],[Experiment ID]],reevaluated_log[],12,0),0)</f>
        <v>0.61386138613861385</v>
      </c>
    </row>
    <row r="375" spans="1:25" x14ac:dyDescent="0.25">
      <c r="A375" s="1" t="s">
        <v>385</v>
      </c>
      <c r="B375" s="1" t="s">
        <v>147</v>
      </c>
      <c r="C375" s="1" t="s">
        <v>292</v>
      </c>
      <c r="D375">
        <v>27</v>
      </c>
      <c r="E375">
        <v>0.8</v>
      </c>
      <c r="F375">
        <v>10</v>
      </c>
      <c r="G375">
        <v>0.96428571399999996</v>
      </c>
      <c r="H375">
        <v>0.50232558100000002</v>
      </c>
      <c r="I375">
        <v>0.66055045899999998</v>
      </c>
      <c r="J375">
        <v>0.63551401900000004</v>
      </c>
      <c r="K375">
        <v>0.97142857100000002</v>
      </c>
      <c r="L375">
        <v>0.76836158200000004</v>
      </c>
      <c r="M375">
        <v>7121</v>
      </c>
      <c r="N375" s="6">
        <v>3.7847222222222223E-3</v>
      </c>
      <c r="O375" s="1" t="s">
        <v>350</v>
      </c>
      <c r="P375">
        <v>6316297</v>
      </c>
      <c r="Q375" s="2">
        <v>44893.852777777778</v>
      </c>
      <c r="R375">
        <v>1675</v>
      </c>
      <c r="S375">
        <v>1</v>
      </c>
      <c r="T375">
        <v>0.44285714300000001</v>
      </c>
      <c r="U375">
        <v>0.61386138599999995</v>
      </c>
      <c r="V375" s="1">
        <f>COUNTIF(experiment_log[Experiment ID],experiment_log[[#This Row],[Experiment ID]])</f>
        <v>1</v>
      </c>
      <c r="W375" s="1">
        <f>IFERROR(VLOOKUP(experiment_log[[#This Row],[Experiment ID]],reevaluated_log[],10,0),0)</f>
        <v>1</v>
      </c>
      <c r="X375" s="1">
        <f>IFERROR(VLOOKUP(experiment_log[[#This Row],[Experiment ID]],reevaluated_log[],11,0),0)</f>
        <v>0.44285714285714284</v>
      </c>
      <c r="Y375" s="1">
        <f>IFERROR(VLOOKUP(experiment_log[[#This Row],[Experiment ID]],reevaluated_log[],12,0),0)</f>
        <v>0.61386138613861385</v>
      </c>
    </row>
    <row r="376" spans="1:25" x14ac:dyDescent="0.25">
      <c r="A376" s="1" t="s">
        <v>371</v>
      </c>
      <c r="B376" s="1" t="s">
        <v>147</v>
      </c>
      <c r="C376" s="1" t="s">
        <v>292</v>
      </c>
      <c r="D376">
        <v>21</v>
      </c>
      <c r="E376">
        <v>0.8</v>
      </c>
      <c r="F376">
        <v>10</v>
      </c>
      <c r="G376">
        <v>0.96491228100000004</v>
      </c>
      <c r="H376">
        <v>0.51162790700000005</v>
      </c>
      <c r="I376">
        <v>0.66869300899999995</v>
      </c>
      <c r="J376">
        <v>0.76136363600000001</v>
      </c>
      <c r="K376">
        <v>0.95714285700000001</v>
      </c>
      <c r="L376">
        <v>0.84810126600000002</v>
      </c>
      <c r="M376">
        <v>5094</v>
      </c>
      <c r="N376" s="6">
        <v>3.6574074074074074E-3</v>
      </c>
      <c r="O376" s="1" t="s">
        <v>350</v>
      </c>
      <c r="P376">
        <v>6316297</v>
      </c>
      <c r="Q376" s="2">
        <v>44893.845138888886</v>
      </c>
      <c r="R376">
        <v>1604</v>
      </c>
      <c r="S376">
        <v>1</v>
      </c>
      <c r="T376">
        <v>0.44285714300000001</v>
      </c>
      <c r="U376">
        <v>0.61386138599999995</v>
      </c>
      <c r="V376" s="1">
        <f>COUNTIF(experiment_log[Experiment ID],experiment_log[[#This Row],[Experiment ID]])</f>
        <v>1</v>
      </c>
      <c r="W376" s="1">
        <f>IFERROR(VLOOKUP(experiment_log[[#This Row],[Experiment ID]],reevaluated_log[],10,0),0)</f>
        <v>1</v>
      </c>
      <c r="X376" s="1">
        <f>IFERROR(VLOOKUP(experiment_log[[#This Row],[Experiment ID]],reevaluated_log[],11,0),0)</f>
        <v>0.44285714285714284</v>
      </c>
      <c r="Y376" s="1">
        <f>IFERROR(VLOOKUP(experiment_log[[#This Row],[Experiment ID]],reevaluated_log[],12,0),0)</f>
        <v>0.61386138613861385</v>
      </c>
    </row>
    <row r="377" spans="1:25" x14ac:dyDescent="0.25">
      <c r="A377" s="1" t="s">
        <v>636</v>
      </c>
      <c r="B377" s="1" t="s">
        <v>147</v>
      </c>
      <c r="C377" s="1" t="s">
        <v>292</v>
      </c>
      <c r="D377">
        <v>24</v>
      </c>
      <c r="E377">
        <v>0.8</v>
      </c>
      <c r="F377">
        <v>10</v>
      </c>
      <c r="G377">
        <v>0.98360655699999999</v>
      </c>
      <c r="H377">
        <v>0.55813953500000002</v>
      </c>
      <c r="I377">
        <v>0.71216617199999999</v>
      </c>
      <c r="J377">
        <v>0.91525423699999997</v>
      </c>
      <c r="K377">
        <v>0.77142857099999995</v>
      </c>
      <c r="L377">
        <v>0.83720930199999999</v>
      </c>
      <c r="M377">
        <v>2791</v>
      </c>
      <c r="N377" s="6">
        <v>5.5902777777777773E-3</v>
      </c>
      <c r="O377" s="1" t="s">
        <v>350</v>
      </c>
      <c r="P377">
        <v>6316297</v>
      </c>
      <c r="Q377" s="2">
        <v>44894.474305555559</v>
      </c>
      <c r="R377">
        <v>1411</v>
      </c>
      <c r="S377">
        <v>0.91428571400000003</v>
      </c>
      <c r="T377">
        <v>0.45714285700000001</v>
      </c>
      <c r="U377">
        <v>0.60952381</v>
      </c>
      <c r="V377" s="1">
        <f>COUNTIF(experiment_log[Experiment ID],experiment_log[[#This Row],[Experiment ID]])</f>
        <v>1</v>
      </c>
      <c r="W377" s="1">
        <f>IFERROR(VLOOKUP(experiment_log[[#This Row],[Experiment ID]],reevaluated_log[],10,0),0)</f>
        <v>0.91428571428571426</v>
      </c>
      <c r="X377" s="1">
        <f>IFERROR(VLOOKUP(experiment_log[[#This Row],[Experiment ID]],reevaluated_log[],11,0),0)</f>
        <v>0.45714285714285713</v>
      </c>
      <c r="Y377" s="1">
        <f>IFERROR(VLOOKUP(experiment_log[[#This Row],[Experiment ID]],reevaluated_log[],12,0),0)</f>
        <v>0.60952380952380947</v>
      </c>
    </row>
    <row r="378" spans="1:25" hidden="1" x14ac:dyDescent="0.25">
      <c r="A378" s="1" t="s">
        <v>427</v>
      </c>
      <c r="B378" s="1" t="s">
        <v>23</v>
      </c>
      <c r="C378" s="1" t="s">
        <v>292</v>
      </c>
      <c r="D378">
        <v>9</v>
      </c>
      <c r="E378">
        <v>0.875</v>
      </c>
      <c r="F378">
        <v>10</v>
      </c>
      <c r="G378">
        <v>1</v>
      </c>
      <c r="H378">
        <v>0.26666666700000002</v>
      </c>
      <c r="I378">
        <v>0.42105263199999998</v>
      </c>
      <c r="J378">
        <v>1</v>
      </c>
      <c r="K378">
        <v>0.40579710099999999</v>
      </c>
      <c r="L378">
        <v>0.57731958800000005</v>
      </c>
      <c r="M378">
        <v>1856</v>
      </c>
      <c r="N378" s="6">
        <v>2.476851851851852E-3</v>
      </c>
      <c r="O378" s="1" t="s">
        <v>351</v>
      </c>
      <c r="P378">
        <v>5622217</v>
      </c>
      <c r="Q378" s="2">
        <v>44890.902083333334</v>
      </c>
      <c r="R378">
        <v>1121</v>
      </c>
      <c r="S378">
        <v>1</v>
      </c>
      <c r="T378">
        <v>0.17391304299999999</v>
      </c>
      <c r="U378">
        <v>0.29629629600000001</v>
      </c>
      <c r="V378" s="1">
        <f>COUNTIF(experiment_log[Experiment ID],experiment_log[[#This Row],[Experiment ID]])</f>
        <v>1</v>
      </c>
      <c r="W378" s="1">
        <f>IFERROR(VLOOKUP(experiment_log[[#This Row],[Experiment ID]],reevaluated_log[],10,0),0)</f>
        <v>1</v>
      </c>
      <c r="X378" s="1">
        <f>IFERROR(VLOOKUP(experiment_log[[#This Row],[Experiment ID]],reevaluated_log[],11,0),0)</f>
        <v>0.31111111111111112</v>
      </c>
      <c r="Y378" s="1">
        <f>IFERROR(VLOOKUP(experiment_log[[#This Row],[Experiment ID]],reevaluated_log[],12,0),0)</f>
        <v>0.47457627118644069</v>
      </c>
    </row>
    <row r="379" spans="1:25" hidden="1" x14ac:dyDescent="0.25">
      <c r="A379" s="1" t="s">
        <v>392</v>
      </c>
      <c r="B379" s="1" t="s">
        <v>23</v>
      </c>
      <c r="C379" s="1" t="s">
        <v>292</v>
      </c>
      <c r="D379">
        <v>5</v>
      </c>
      <c r="E379">
        <v>0.875</v>
      </c>
      <c r="F379">
        <v>10</v>
      </c>
      <c r="G379">
        <v>0.94680851099999996</v>
      </c>
      <c r="H379">
        <v>0.45641025600000001</v>
      </c>
      <c r="I379">
        <v>0.61591695499999999</v>
      </c>
      <c r="J379">
        <v>0.81159420299999996</v>
      </c>
      <c r="K379">
        <v>0.81159420299999996</v>
      </c>
      <c r="L379">
        <v>0.81159420299999996</v>
      </c>
      <c r="M379">
        <v>5711</v>
      </c>
      <c r="N379" s="6">
        <v>2.3148148148148147E-3</v>
      </c>
      <c r="O379" s="1" t="s">
        <v>351</v>
      </c>
      <c r="P379">
        <v>5622217</v>
      </c>
      <c r="Q379" s="2">
        <v>44890.845138888886</v>
      </c>
      <c r="R379">
        <v>1524</v>
      </c>
      <c r="S379">
        <v>0.95454545499999999</v>
      </c>
      <c r="T379">
        <v>0.30434782599999999</v>
      </c>
      <c r="U379">
        <v>0.46153846199999998</v>
      </c>
      <c r="V379" s="1">
        <f>COUNTIF(experiment_log[Experiment ID],experiment_log[[#This Row],[Experiment ID]])</f>
        <v>1</v>
      </c>
      <c r="W379" s="1">
        <f>IFERROR(VLOOKUP(experiment_log[[#This Row],[Experiment ID]],reevaluated_log[],10,0),0)</f>
        <v>0.83333333333333337</v>
      </c>
      <c r="X379" s="1">
        <f>IFERROR(VLOOKUP(experiment_log[[#This Row],[Experiment ID]],reevaluated_log[],11,0),0)</f>
        <v>0.33333333333333331</v>
      </c>
      <c r="Y379" s="1">
        <f>IFERROR(VLOOKUP(experiment_log[[#This Row],[Experiment ID]],reevaluated_log[],12,0),0)</f>
        <v>0.47619047619047616</v>
      </c>
    </row>
    <row r="380" spans="1:25" hidden="1" x14ac:dyDescent="0.25">
      <c r="A380" s="1" t="s">
        <v>311</v>
      </c>
      <c r="B380" s="1" t="s">
        <v>22</v>
      </c>
      <c r="C380" s="1" t="s">
        <v>292</v>
      </c>
      <c r="D380">
        <v>2</v>
      </c>
      <c r="E380">
        <v>0.875</v>
      </c>
      <c r="F380">
        <v>10</v>
      </c>
      <c r="G380">
        <v>0.96296296299999995</v>
      </c>
      <c r="H380">
        <v>0.28415300500000001</v>
      </c>
      <c r="I380">
        <v>0.43881856499999999</v>
      </c>
      <c r="J380">
        <v>1</v>
      </c>
      <c r="K380">
        <v>0.39130434800000002</v>
      </c>
      <c r="L380">
        <v>0.5625</v>
      </c>
      <c r="M380">
        <v>2460</v>
      </c>
      <c r="N380" s="6">
        <v>3.5879629629629629E-3</v>
      </c>
      <c r="O380" s="1" t="s">
        <v>294</v>
      </c>
      <c r="P380">
        <v>-12144415</v>
      </c>
      <c r="Q380" s="2">
        <v>44889.834722222222</v>
      </c>
      <c r="R380">
        <v>1579</v>
      </c>
      <c r="S380">
        <v>1</v>
      </c>
      <c r="T380">
        <v>0.28985507199999999</v>
      </c>
      <c r="U380">
        <v>0.44943820200000001</v>
      </c>
      <c r="V380" s="1">
        <f>COUNTIF(experiment_log[Experiment ID],experiment_log[[#This Row],[Experiment ID]])</f>
        <v>1</v>
      </c>
      <c r="W380" s="1">
        <f>IFERROR(VLOOKUP(experiment_log[[#This Row],[Experiment ID]],reevaluated_log[],10,0),0)</f>
        <v>1</v>
      </c>
      <c r="X380" s="1">
        <f>IFERROR(VLOOKUP(experiment_log[[#This Row],[Experiment ID]],reevaluated_log[],11,0),0)</f>
        <v>0.36893203883495146</v>
      </c>
      <c r="Y380" s="1">
        <f>IFERROR(VLOOKUP(experiment_log[[#This Row],[Experiment ID]],reevaluated_log[],12,0),0)</f>
        <v>0.53900709219858156</v>
      </c>
    </row>
    <row r="381" spans="1:25" hidden="1" x14ac:dyDescent="0.25">
      <c r="A381" s="1" t="s">
        <v>321</v>
      </c>
      <c r="B381" s="1" t="s">
        <v>22</v>
      </c>
      <c r="C381" s="1" t="s">
        <v>292</v>
      </c>
      <c r="D381">
        <v>6</v>
      </c>
      <c r="E381">
        <v>0.875</v>
      </c>
      <c r="F381">
        <v>10</v>
      </c>
      <c r="G381">
        <v>1</v>
      </c>
      <c r="H381">
        <v>0.49180327899999998</v>
      </c>
      <c r="I381">
        <v>0.65934065900000005</v>
      </c>
      <c r="J381">
        <v>0.95918367299999996</v>
      </c>
      <c r="K381">
        <v>0.68115941999999996</v>
      </c>
      <c r="L381">
        <v>0.79661016900000003</v>
      </c>
      <c r="M381">
        <v>2991</v>
      </c>
      <c r="N381" s="6">
        <v>7.4189814814814813E-3</v>
      </c>
      <c r="O381" s="1" t="s">
        <v>294</v>
      </c>
      <c r="P381">
        <v>-12144415</v>
      </c>
      <c r="Q381" s="2">
        <v>44889.855555555558</v>
      </c>
      <c r="R381">
        <v>1929</v>
      </c>
      <c r="S381">
        <v>0.94736842099999996</v>
      </c>
      <c r="T381">
        <v>0.52173913000000005</v>
      </c>
      <c r="U381">
        <v>0.67289719599999998</v>
      </c>
      <c r="V381" s="1">
        <f>COUNTIF(experiment_log[Experiment ID],experiment_log[[#This Row],[Experiment ID]])</f>
        <v>1</v>
      </c>
      <c r="W381" s="1">
        <f>IFERROR(VLOOKUP(experiment_log[[#This Row],[Experiment ID]],reevaluated_log[],10,0),0)</f>
        <v>1</v>
      </c>
      <c r="X381" s="1">
        <f>IFERROR(VLOOKUP(experiment_log[[#This Row],[Experiment ID]],reevaluated_log[],11,0),0)</f>
        <v>0.5436893203883495</v>
      </c>
      <c r="Y381" s="1">
        <f>IFERROR(VLOOKUP(experiment_log[[#This Row],[Experiment ID]],reevaluated_log[],12,0),0)</f>
        <v>0.70440251572327039</v>
      </c>
    </row>
    <row r="382" spans="1:25" hidden="1" x14ac:dyDescent="0.25">
      <c r="A382" s="1" t="s">
        <v>336</v>
      </c>
      <c r="B382" s="1" t="s">
        <v>22</v>
      </c>
      <c r="C382" s="1" t="s">
        <v>292</v>
      </c>
      <c r="D382">
        <v>21</v>
      </c>
      <c r="E382">
        <v>0.7</v>
      </c>
      <c r="F382">
        <v>10</v>
      </c>
      <c r="G382">
        <v>0.94117647100000001</v>
      </c>
      <c r="H382">
        <v>0.61202185799999997</v>
      </c>
      <c r="I382">
        <v>0.74172185400000001</v>
      </c>
      <c r="J382">
        <v>0.80232558099999995</v>
      </c>
      <c r="K382">
        <v>0.985714286</v>
      </c>
      <c r="L382">
        <v>0.88461538500000003</v>
      </c>
      <c r="M382">
        <v>16680</v>
      </c>
      <c r="N382" s="6">
        <v>1.0335648148148148E-2</v>
      </c>
      <c r="O382" s="1" t="s">
        <v>480</v>
      </c>
      <c r="P382">
        <v>-12144357</v>
      </c>
      <c r="Q382" s="2">
        <v>44893.515277777777</v>
      </c>
      <c r="R382">
        <v>3344</v>
      </c>
      <c r="S382">
        <v>0.97959183699999997</v>
      </c>
      <c r="T382">
        <v>0.68571428599999995</v>
      </c>
      <c r="U382">
        <v>0.80672268899999999</v>
      </c>
      <c r="V382" s="1">
        <f>COUNTIF(experiment_log[Experiment ID],experiment_log[[#This Row],[Experiment ID]])</f>
        <v>1</v>
      </c>
      <c r="W382" s="1">
        <f>IFERROR(VLOOKUP(experiment_log[[#This Row],[Experiment ID]],reevaluated_log[],10,0),0)</f>
        <v>1</v>
      </c>
      <c r="X382" s="1">
        <f>IFERROR(VLOOKUP(experiment_log[[#This Row],[Experiment ID]],reevaluated_log[],11,0),0)</f>
        <v>0.62135922330097082</v>
      </c>
      <c r="Y382" s="1">
        <f>IFERROR(VLOOKUP(experiment_log[[#This Row],[Experiment ID]],reevaluated_log[],12,0),0)</f>
        <v>0.76646706586826341</v>
      </c>
    </row>
    <row r="383" spans="1:25" hidden="1" x14ac:dyDescent="0.25">
      <c r="A383" s="1" t="s">
        <v>256</v>
      </c>
      <c r="B383" s="1" t="s">
        <v>22</v>
      </c>
      <c r="C383" s="1" t="s">
        <v>23</v>
      </c>
      <c r="D383">
        <v>7</v>
      </c>
      <c r="E383">
        <v>0.8</v>
      </c>
      <c r="F383">
        <v>11</v>
      </c>
      <c r="G383">
        <v>0.98305084700000001</v>
      </c>
      <c r="H383">
        <v>0.60207612499999996</v>
      </c>
      <c r="I383">
        <v>0.74678111599999997</v>
      </c>
      <c r="J383">
        <v>0.97619047599999997</v>
      </c>
      <c r="K383">
        <v>0.81188118799999998</v>
      </c>
      <c r="L383">
        <v>0.88648648600000002</v>
      </c>
      <c r="M383">
        <v>577</v>
      </c>
      <c r="N383" s="6">
        <v>8.4490740740740739E-4</v>
      </c>
      <c r="O383" s="1" t="s">
        <v>24</v>
      </c>
      <c r="P383">
        <v>336055</v>
      </c>
      <c r="Q383" s="2">
        <v>44888.532638888886</v>
      </c>
      <c r="R383">
        <v>445</v>
      </c>
      <c r="S383">
        <v>0.98412698399999998</v>
      </c>
      <c r="T383">
        <v>0.61386138599999995</v>
      </c>
      <c r="U383">
        <v>0.75609756100000003</v>
      </c>
      <c r="V383" s="1">
        <f>COUNTIF(experiment_log[Experiment ID],experiment_log[[#This Row],[Experiment ID]])</f>
        <v>1</v>
      </c>
      <c r="W383" s="1">
        <f>IFERROR(VLOOKUP(experiment_log[[#This Row],[Experiment ID]],reevaluated_log[],10,0),0)</f>
        <v>0</v>
      </c>
      <c r="X383" s="1">
        <f>IFERROR(VLOOKUP(experiment_log[[#This Row],[Experiment ID]],reevaluated_log[],11,0),0)</f>
        <v>0</v>
      </c>
      <c r="Y383" s="1">
        <f>IFERROR(VLOOKUP(experiment_log[[#This Row],[Experiment ID]],reevaluated_log[],12,0),0)</f>
        <v>0</v>
      </c>
    </row>
    <row r="384" spans="1:25" x14ac:dyDescent="0.25">
      <c r="A384" s="1" t="s">
        <v>355</v>
      </c>
      <c r="B384" s="1" t="s">
        <v>147</v>
      </c>
      <c r="C384" s="1" t="s">
        <v>292</v>
      </c>
      <c r="D384">
        <v>5</v>
      </c>
      <c r="E384">
        <v>0.8</v>
      </c>
      <c r="F384">
        <v>10</v>
      </c>
      <c r="G384">
        <v>0.946428571</v>
      </c>
      <c r="H384">
        <v>0.49302325600000002</v>
      </c>
      <c r="I384">
        <v>0.64831804299999996</v>
      </c>
      <c r="J384">
        <v>0.55284552799999997</v>
      </c>
      <c r="K384">
        <v>0.97142857100000002</v>
      </c>
      <c r="L384">
        <v>0.70466321200000004</v>
      </c>
      <c r="M384">
        <v>10975</v>
      </c>
      <c r="N384" s="6">
        <v>2.7546296296296294E-3</v>
      </c>
      <c r="O384" s="1" t="s">
        <v>350</v>
      </c>
      <c r="P384">
        <v>6316297</v>
      </c>
      <c r="Q384" s="2">
        <v>44893.819444444445</v>
      </c>
      <c r="R384">
        <v>1700</v>
      </c>
      <c r="S384">
        <v>0.91176470600000004</v>
      </c>
      <c r="T384">
        <v>0.44285714300000001</v>
      </c>
      <c r="U384">
        <v>0.59615384599999999</v>
      </c>
      <c r="V384" s="1">
        <f>COUNTIF(experiment_log[Experiment ID],experiment_log[[#This Row],[Experiment ID]])</f>
        <v>1</v>
      </c>
      <c r="W384" s="1">
        <f>IFERROR(VLOOKUP(experiment_log[[#This Row],[Experiment ID]],reevaluated_log[],10,0),0)</f>
        <v>0.91176470588235292</v>
      </c>
      <c r="X384" s="1">
        <f>IFERROR(VLOOKUP(experiment_log[[#This Row],[Experiment ID]],reevaluated_log[],11,0),0)</f>
        <v>0.44285714285714284</v>
      </c>
      <c r="Y384" s="1">
        <f>IFERROR(VLOOKUP(experiment_log[[#This Row],[Experiment ID]],reevaluated_log[],12,0),0)</f>
        <v>0.59615384615384603</v>
      </c>
    </row>
    <row r="385" spans="1:25" hidden="1" x14ac:dyDescent="0.25">
      <c r="A385" s="1" t="s">
        <v>451</v>
      </c>
      <c r="B385" s="1" t="s">
        <v>22</v>
      </c>
      <c r="C385" s="1" t="s">
        <v>292</v>
      </c>
      <c r="D385">
        <v>11</v>
      </c>
      <c r="E385">
        <v>0.875</v>
      </c>
      <c r="F385">
        <v>10</v>
      </c>
      <c r="G385">
        <v>1</v>
      </c>
      <c r="H385">
        <v>0.46994535500000001</v>
      </c>
      <c r="I385">
        <v>0.639405204</v>
      </c>
      <c r="J385">
        <v>0.95744680900000001</v>
      </c>
      <c r="K385">
        <v>0.65217391300000005</v>
      </c>
      <c r="L385">
        <v>0.77586206899999999</v>
      </c>
      <c r="M385">
        <v>2978</v>
      </c>
      <c r="N385" s="6">
        <v>8.0092592592592594E-3</v>
      </c>
      <c r="O385" s="1" t="s">
        <v>294</v>
      </c>
      <c r="P385">
        <v>-12144415</v>
      </c>
      <c r="Q385" s="2">
        <v>44891.714583333334</v>
      </c>
      <c r="R385">
        <v>1920</v>
      </c>
      <c r="S385">
        <v>0.94444444400000005</v>
      </c>
      <c r="T385">
        <v>0.49275362299999997</v>
      </c>
      <c r="U385">
        <v>0.64761904800000003</v>
      </c>
      <c r="V385" s="1">
        <f>COUNTIF(experiment_log[Experiment ID],experiment_log[[#This Row],[Experiment ID]])</f>
        <v>1</v>
      </c>
      <c r="W385" s="1">
        <f>IFERROR(VLOOKUP(experiment_log[[#This Row],[Experiment ID]],reevaluated_log[],10,0),0)</f>
        <v>1</v>
      </c>
      <c r="X385" s="1">
        <f>IFERROR(VLOOKUP(experiment_log[[#This Row],[Experiment ID]],reevaluated_log[],11,0),0)</f>
        <v>0.53398058252427183</v>
      </c>
      <c r="Y385" s="1">
        <f>IFERROR(VLOOKUP(experiment_log[[#This Row],[Experiment ID]],reevaluated_log[],12,0),0)</f>
        <v>0.69620253164556956</v>
      </c>
    </row>
    <row r="386" spans="1:25" x14ac:dyDescent="0.25">
      <c r="A386" s="1" t="s">
        <v>626</v>
      </c>
      <c r="B386" s="1" t="s">
        <v>147</v>
      </c>
      <c r="C386" s="1" t="s">
        <v>292</v>
      </c>
      <c r="D386">
        <v>13</v>
      </c>
      <c r="E386">
        <v>0.8</v>
      </c>
      <c r="F386">
        <v>10</v>
      </c>
      <c r="G386">
        <v>0.98319327700000003</v>
      </c>
      <c r="H386">
        <v>0.54418604699999995</v>
      </c>
      <c r="I386">
        <v>0.70059880200000002</v>
      </c>
      <c r="J386">
        <v>0.89655172400000005</v>
      </c>
      <c r="K386">
        <v>0.74285714300000005</v>
      </c>
      <c r="L386">
        <v>0.8125</v>
      </c>
      <c r="M386">
        <v>3220</v>
      </c>
      <c r="N386" s="6">
        <v>3.425925925925926E-3</v>
      </c>
      <c r="O386" s="1" t="s">
        <v>350</v>
      </c>
      <c r="P386">
        <v>6316297</v>
      </c>
      <c r="Q386" s="2">
        <v>44893.92083333333</v>
      </c>
      <c r="R386">
        <v>1464</v>
      </c>
      <c r="S386">
        <v>0.91176470600000004</v>
      </c>
      <c r="T386">
        <v>0.44285714300000001</v>
      </c>
      <c r="U386">
        <v>0.59615384599999999</v>
      </c>
      <c r="V386" s="1">
        <f>COUNTIF(experiment_log[Experiment ID],experiment_log[[#This Row],[Experiment ID]])</f>
        <v>1</v>
      </c>
      <c r="W386" s="1">
        <f>IFERROR(VLOOKUP(experiment_log[[#This Row],[Experiment ID]],reevaluated_log[],10,0),0)</f>
        <v>0.91176470588235292</v>
      </c>
      <c r="X386" s="1">
        <f>IFERROR(VLOOKUP(experiment_log[[#This Row],[Experiment ID]],reevaluated_log[],11,0),0)</f>
        <v>0.44285714285714284</v>
      </c>
      <c r="Y386" s="1">
        <f>IFERROR(VLOOKUP(experiment_log[[#This Row],[Experiment ID]],reevaluated_log[],12,0),0)</f>
        <v>0.59615384615384603</v>
      </c>
    </row>
    <row r="387" spans="1:25" hidden="1" x14ac:dyDescent="0.25">
      <c r="A387" s="1" t="s">
        <v>306</v>
      </c>
      <c r="B387" s="1" t="s">
        <v>22</v>
      </c>
      <c r="C387" s="1" t="s">
        <v>292</v>
      </c>
      <c r="D387">
        <v>2</v>
      </c>
      <c r="E387">
        <v>0.5</v>
      </c>
      <c r="F387">
        <v>10</v>
      </c>
      <c r="G387">
        <v>0.94117647100000001</v>
      </c>
      <c r="H387">
        <v>0.67368421099999998</v>
      </c>
      <c r="I387">
        <v>0.78527607399999999</v>
      </c>
      <c r="J387">
        <v>0</v>
      </c>
      <c r="K387">
        <v>0</v>
      </c>
      <c r="L387">
        <v>0</v>
      </c>
      <c r="M387">
        <v>16121</v>
      </c>
      <c r="N387" s="6">
        <v>3.8657407407407408E-3</v>
      </c>
      <c r="O387" s="1" t="s">
        <v>294</v>
      </c>
      <c r="P387">
        <v>-12144415</v>
      </c>
      <c r="Q387" s="2">
        <v>44888.920138888891</v>
      </c>
      <c r="R387">
        <v>3165</v>
      </c>
      <c r="S387">
        <v>0</v>
      </c>
      <c r="T387">
        <v>0</v>
      </c>
      <c r="U387">
        <v>0</v>
      </c>
      <c r="V387" s="1">
        <f>COUNTIF(experiment_log[Experiment ID],experiment_log[[#This Row],[Experiment ID]])</f>
        <v>1</v>
      </c>
      <c r="W387" s="1">
        <f>IFERROR(VLOOKUP(experiment_log[[#This Row],[Experiment ID]],reevaluated_log[],10,0),0)</f>
        <v>0</v>
      </c>
      <c r="X387" s="1">
        <f>IFERROR(VLOOKUP(experiment_log[[#This Row],[Experiment ID]],reevaluated_log[],11,0),0)</f>
        <v>0</v>
      </c>
      <c r="Y387" s="1">
        <f>IFERROR(VLOOKUP(experiment_log[[#This Row],[Experiment ID]],reevaluated_log[],12,0),0)</f>
        <v>0</v>
      </c>
    </row>
    <row r="388" spans="1:25" hidden="1" x14ac:dyDescent="0.25">
      <c r="A388" s="1" t="s">
        <v>103</v>
      </c>
      <c r="B388" s="1" t="s">
        <v>22</v>
      </c>
      <c r="C388" s="1" t="s">
        <v>82</v>
      </c>
      <c r="D388">
        <v>19</v>
      </c>
      <c r="E388">
        <v>0.9</v>
      </c>
      <c r="F388">
        <v>10</v>
      </c>
      <c r="G388">
        <v>0.97297297299999996</v>
      </c>
      <c r="H388">
        <v>0.356435644</v>
      </c>
      <c r="I388">
        <v>0.52173913000000005</v>
      </c>
      <c r="J388">
        <v>1</v>
      </c>
      <c r="K388">
        <v>0.590163934</v>
      </c>
      <c r="L388">
        <v>0.74226804099999999</v>
      </c>
      <c r="M388">
        <v>4195</v>
      </c>
      <c r="N388" s="6">
        <v>1.2847222222222222E-2</v>
      </c>
      <c r="O388" s="1" t="s">
        <v>83</v>
      </c>
      <c r="P388">
        <v>284531</v>
      </c>
      <c r="Q388" s="2">
        <v>44887.629861111112</v>
      </c>
      <c r="R388">
        <v>2488</v>
      </c>
      <c r="S388">
        <v>1</v>
      </c>
      <c r="T388">
        <v>0.409836066</v>
      </c>
      <c r="U388">
        <v>0.58139534900000001</v>
      </c>
      <c r="V388" s="1">
        <f>COUNTIF(experiment_log[Experiment ID],experiment_log[[#This Row],[Experiment ID]])</f>
        <v>1</v>
      </c>
      <c r="W388" s="1">
        <f>IFERROR(VLOOKUP(experiment_log[[#This Row],[Experiment ID]],reevaluated_log[],10,0),0)</f>
        <v>0</v>
      </c>
      <c r="X388" s="1">
        <f>IFERROR(VLOOKUP(experiment_log[[#This Row],[Experiment ID]],reevaluated_log[],11,0),0)</f>
        <v>0</v>
      </c>
      <c r="Y388" s="1">
        <f>IFERROR(VLOOKUP(experiment_log[[#This Row],[Experiment ID]],reevaluated_log[],12,0),0)</f>
        <v>0</v>
      </c>
    </row>
    <row r="389" spans="1:25" hidden="1" x14ac:dyDescent="0.25">
      <c r="A389" s="1" t="s">
        <v>479</v>
      </c>
      <c r="B389" s="1" t="s">
        <v>23</v>
      </c>
      <c r="C389" s="1" t="s">
        <v>292</v>
      </c>
      <c r="D389">
        <v>11</v>
      </c>
      <c r="E389">
        <v>0.8</v>
      </c>
      <c r="F389">
        <v>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6">
        <v>0.23961805555555554</v>
      </c>
      <c r="O389" s="1" t="s">
        <v>351</v>
      </c>
      <c r="P389">
        <v>5622217</v>
      </c>
      <c r="Q389" s="2">
        <v>44891.730555555558</v>
      </c>
      <c r="R389">
        <v>0</v>
      </c>
      <c r="S389">
        <v>0</v>
      </c>
      <c r="T389">
        <v>0</v>
      </c>
      <c r="U389">
        <v>0</v>
      </c>
      <c r="V389" s="1">
        <f>COUNTIF(experiment_log[Experiment ID],experiment_log[[#This Row],[Experiment ID]])</f>
        <v>1</v>
      </c>
      <c r="W389" s="1">
        <f>IFERROR(VLOOKUP(experiment_log[[#This Row],[Experiment ID]],reevaluated_log[],10,0),0)</f>
        <v>0</v>
      </c>
      <c r="X389" s="1">
        <f>IFERROR(VLOOKUP(experiment_log[[#This Row],[Experiment ID]],reevaluated_log[],11,0),0)</f>
        <v>0</v>
      </c>
      <c r="Y389" s="1">
        <f>IFERROR(VLOOKUP(experiment_log[[#This Row],[Experiment ID]],reevaluated_log[],12,0),0)</f>
        <v>0</v>
      </c>
    </row>
    <row r="390" spans="1:25" hidden="1" x14ac:dyDescent="0.25">
      <c r="A390" s="1" t="s">
        <v>296</v>
      </c>
      <c r="B390" s="1" t="s">
        <v>22</v>
      </c>
      <c r="C390" s="1" t="s">
        <v>292</v>
      </c>
      <c r="D390">
        <v>1</v>
      </c>
      <c r="E390">
        <v>0.875</v>
      </c>
      <c r="F390">
        <v>10</v>
      </c>
      <c r="G390">
        <v>0.97849462399999998</v>
      </c>
      <c r="H390">
        <v>0.49726776</v>
      </c>
      <c r="I390">
        <v>0.65942029000000002</v>
      </c>
      <c r="J390">
        <v>0.93103448300000002</v>
      </c>
      <c r="K390">
        <v>0.78260869600000005</v>
      </c>
      <c r="L390">
        <v>0.850393701</v>
      </c>
      <c r="M390">
        <v>8101</v>
      </c>
      <c r="N390" s="6">
        <v>4.5138888888888885E-3</v>
      </c>
      <c r="O390" s="1" t="s">
        <v>294</v>
      </c>
      <c r="P390">
        <v>-12144415</v>
      </c>
      <c r="Q390" s="2">
        <v>44889.829861111109</v>
      </c>
      <c r="R390">
        <v>2657</v>
      </c>
      <c r="S390">
        <v>0.97222222199999997</v>
      </c>
      <c r="T390">
        <v>0.50724637699999997</v>
      </c>
      <c r="U390">
        <v>0.66666666699999999</v>
      </c>
      <c r="V390" s="1">
        <f>COUNTIF(experiment_log[Experiment ID],experiment_log[[#This Row],[Experiment ID]])</f>
        <v>1</v>
      </c>
      <c r="W390" s="1">
        <f>IFERROR(VLOOKUP(experiment_log[[#This Row],[Experiment ID]],reevaluated_log[],10,0),0)</f>
        <v>1</v>
      </c>
      <c r="X390" s="1">
        <f>IFERROR(VLOOKUP(experiment_log[[#This Row],[Experiment ID]],reevaluated_log[],11,0),0)</f>
        <v>0.58252427184466016</v>
      </c>
      <c r="Y390" s="1">
        <f>IFERROR(VLOOKUP(experiment_log[[#This Row],[Experiment ID]],reevaluated_log[],12,0),0)</f>
        <v>0.73619631901840488</v>
      </c>
    </row>
    <row r="391" spans="1:25" hidden="1" x14ac:dyDescent="0.25">
      <c r="A391" s="1" t="s">
        <v>67</v>
      </c>
      <c r="B391" s="1" t="s">
        <v>22</v>
      </c>
      <c r="C391" s="1" t="s">
        <v>23</v>
      </c>
      <c r="D391">
        <v>22</v>
      </c>
      <c r="E391">
        <v>0.85</v>
      </c>
      <c r="F391">
        <v>11</v>
      </c>
      <c r="G391">
        <v>0.98952879599999999</v>
      </c>
      <c r="H391">
        <v>0.65397923899999999</v>
      </c>
      <c r="I391">
        <v>0.78749999999999998</v>
      </c>
      <c r="J391">
        <v>0.96666666700000003</v>
      </c>
      <c r="K391">
        <v>0.86138613900000005</v>
      </c>
      <c r="L391">
        <v>0.91099476400000001</v>
      </c>
      <c r="M391">
        <v>609</v>
      </c>
      <c r="N391" s="6">
        <v>1.8518518518518518E-4</v>
      </c>
      <c r="O391" s="1" t="s">
        <v>24</v>
      </c>
      <c r="P391">
        <v>336055</v>
      </c>
      <c r="Q391" s="2">
        <v>44886.98541666667</v>
      </c>
      <c r="R391">
        <v>465</v>
      </c>
      <c r="S391">
        <v>0.98412698399999998</v>
      </c>
      <c r="T391">
        <v>0.61386138599999995</v>
      </c>
      <c r="U391">
        <v>0.75609756100000003</v>
      </c>
      <c r="V391" s="1">
        <f>COUNTIF(experiment_log[Experiment ID],experiment_log[[#This Row],[Experiment ID]])</f>
        <v>1</v>
      </c>
      <c r="W391" s="1">
        <f>IFERROR(VLOOKUP(experiment_log[[#This Row],[Experiment ID]],reevaluated_log[],10,0),0)</f>
        <v>0</v>
      </c>
      <c r="X391" s="1">
        <f>IFERROR(VLOOKUP(experiment_log[[#This Row],[Experiment ID]],reevaluated_log[],11,0),0)</f>
        <v>0</v>
      </c>
      <c r="Y391" s="1">
        <f>IFERROR(VLOOKUP(experiment_log[[#This Row],[Experiment ID]],reevaluated_log[],12,0),0)</f>
        <v>0</v>
      </c>
    </row>
    <row r="392" spans="1:25" x14ac:dyDescent="0.25">
      <c r="A392" s="1" t="s">
        <v>614</v>
      </c>
      <c r="B392" s="1" t="s">
        <v>147</v>
      </c>
      <c r="C392" s="1" t="s">
        <v>292</v>
      </c>
      <c r="D392">
        <v>18</v>
      </c>
      <c r="E392">
        <v>0.8</v>
      </c>
      <c r="F392">
        <v>10</v>
      </c>
      <c r="G392">
        <v>0.98165137599999996</v>
      </c>
      <c r="H392">
        <v>0.49767441899999998</v>
      </c>
      <c r="I392">
        <v>0.66049382700000003</v>
      </c>
      <c r="J392">
        <v>0.74683544300000004</v>
      </c>
      <c r="K392">
        <v>0.84285714300000003</v>
      </c>
      <c r="L392">
        <v>0.79194630899999996</v>
      </c>
      <c r="M392">
        <v>4743</v>
      </c>
      <c r="N392" s="6">
        <v>3.3449074074074076E-3</v>
      </c>
      <c r="O392" s="1" t="s">
        <v>350</v>
      </c>
      <c r="P392">
        <v>6316297</v>
      </c>
      <c r="Q392" s="2">
        <v>44893.838888888888</v>
      </c>
      <c r="R392">
        <v>1584</v>
      </c>
      <c r="S392">
        <v>0.96774193500000005</v>
      </c>
      <c r="T392">
        <v>0.428571429</v>
      </c>
      <c r="U392">
        <v>0.59405940599999996</v>
      </c>
      <c r="V392" s="1">
        <f>COUNTIF(experiment_log[Experiment ID],experiment_log[[#This Row],[Experiment ID]])</f>
        <v>1</v>
      </c>
      <c r="W392" s="1">
        <f>IFERROR(VLOOKUP(experiment_log[[#This Row],[Experiment ID]],reevaluated_log[],10,0),0)</f>
        <v>0.967741935483871</v>
      </c>
      <c r="X392" s="1">
        <f>IFERROR(VLOOKUP(experiment_log[[#This Row],[Experiment ID]],reevaluated_log[],11,0),0)</f>
        <v>0.42857142857142855</v>
      </c>
      <c r="Y392" s="1">
        <f>IFERROR(VLOOKUP(experiment_log[[#This Row],[Experiment ID]],reevaluated_log[],12,0),0)</f>
        <v>0.59405940594059403</v>
      </c>
    </row>
    <row r="393" spans="1:25" hidden="1" x14ac:dyDescent="0.25">
      <c r="A393" s="1" t="s">
        <v>98</v>
      </c>
      <c r="B393" s="1" t="s">
        <v>22</v>
      </c>
      <c r="C393" s="1" t="s">
        <v>82</v>
      </c>
      <c r="D393">
        <v>18</v>
      </c>
      <c r="E393">
        <v>0.9</v>
      </c>
      <c r="F393">
        <v>10</v>
      </c>
      <c r="G393">
        <v>0.97435897400000004</v>
      </c>
      <c r="H393">
        <v>0.37623762399999999</v>
      </c>
      <c r="I393">
        <v>0.54285714299999999</v>
      </c>
      <c r="J393">
        <v>0.93181818199999999</v>
      </c>
      <c r="K393">
        <v>0.67213114799999996</v>
      </c>
      <c r="L393">
        <v>0.78095238099999997</v>
      </c>
      <c r="M393">
        <v>6838</v>
      </c>
      <c r="N393" s="6">
        <v>1.125E-2</v>
      </c>
      <c r="O393" s="1" t="s">
        <v>83</v>
      </c>
      <c r="P393">
        <v>284531</v>
      </c>
      <c r="Q393" s="2">
        <v>44887.618055555555</v>
      </c>
      <c r="R393">
        <v>2968</v>
      </c>
      <c r="S393">
        <v>1</v>
      </c>
      <c r="T393">
        <v>0.45901639300000002</v>
      </c>
      <c r="U393">
        <v>0.62921348300000002</v>
      </c>
      <c r="V393" s="1">
        <f>COUNTIF(experiment_log[Experiment ID],experiment_log[[#This Row],[Experiment ID]])</f>
        <v>1</v>
      </c>
      <c r="W393" s="1">
        <f>IFERROR(VLOOKUP(experiment_log[[#This Row],[Experiment ID]],reevaluated_log[],10,0),0)</f>
        <v>0</v>
      </c>
      <c r="X393" s="1">
        <f>IFERROR(VLOOKUP(experiment_log[[#This Row],[Experiment ID]],reevaluated_log[],11,0),0)</f>
        <v>0</v>
      </c>
      <c r="Y393" s="1">
        <f>IFERROR(VLOOKUP(experiment_log[[#This Row],[Experiment ID]],reevaluated_log[],12,0),0)</f>
        <v>0</v>
      </c>
    </row>
    <row r="394" spans="1:25" hidden="1" x14ac:dyDescent="0.25">
      <c r="A394" s="1" t="s">
        <v>485</v>
      </c>
      <c r="B394" s="1" t="s">
        <v>22</v>
      </c>
      <c r="C394" s="1" t="s">
        <v>292</v>
      </c>
      <c r="D394">
        <v>21</v>
      </c>
      <c r="E394">
        <v>0.875</v>
      </c>
      <c r="F394">
        <v>13</v>
      </c>
      <c r="G394">
        <v>1</v>
      </c>
      <c r="H394">
        <v>9.8360656000000005E-2</v>
      </c>
      <c r="I394">
        <v>0.17910447800000001</v>
      </c>
      <c r="J394">
        <v>1</v>
      </c>
      <c r="K394">
        <v>0.18571428600000001</v>
      </c>
      <c r="L394">
        <v>0.313253012</v>
      </c>
      <c r="M394">
        <v>755</v>
      </c>
      <c r="N394" s="6">
        <v>5.5555555555555556E-4</v>
      </c>
      <c r="O394" s="1" t="s">
        <v>482</v>
      </c>
      <c r="P394">
        <v>-602991</v>
      </c>
      <c r="Q394" s="2">
        <v>44893.531944444447</v>
      </c>
      <c r="R394">
        <v>497</v>
      </c>
      <c r="S394">
        <v>1</v>
      </c>
      <c r="T394">
        <v>0.157142857</v>
      </c>
      <c r="U394">
        <v>0.27160493800000002</v>
      </c>
      <c r="V394" s="1">
        <f>COUNTIF(experiment_log[Experiment ID],experiment_log[[#This Row],[Experiment ID]])</f>
        <v>1</v>
      </c>
      <c r="W394" s="1">
        <f>IFERROR(VLOOKUP(experiment_log[[#This Row],[Experiment ID]],reevaluated_log[],10,0),0)</f>
        <v>1</v>
      </c>
      <c r="X394" s="1">
        <f>IFERROR(VLOOKUP(experiment_log[[#This Row],[Experiment ID]],reevaluated_log[],11,0),0)</f>
        <v>0.13592233009708737</v>
      </c>
      <c r="Y394" s="1">
        <f>IFERROR(VLOOKUP(experiment_log[[#This Row],[Experiment ID]],reevaluated_log[],12,0),0)</f>
        <v>0.23931623931623933</v>
      </c>
    </row>
    <row r="395" spans="1:25" hidden="1" x14ac:dyDescent="0.25">
      <c r="A395" s="1" t="s">
        <v>84</v>
      </c>
      <c r="B395" s="1" t="s">
        <v>22</v>
      </c>
      <c r="C395" s="1" t="s">
        <v>82</v>
      </c>
      <c r="D395">
        <v>1</v>
      </c>
      <c r="E395">
        <v>0.8</v>
      </c>
      <c r="F395">
        <v>10</v>
      </c>
      <c r="G395">
        <v>0.98717948700000002</v>
      </c>
      <c r="H395">
        <v>0.38118811899999999</v>
      </c>
      <c r="I395">
        <v>0.55000000000000004</v>
      </c>
      <c r="J395">
        <v>0.78873239399999995</v>
      </c>
      <c r="K395">
        <v>0.91803278700000002</v>
      </c>
      <c r="L395">
        <v>0.84848484800000001</v>
      </c>
      <c r="M395">
        <v>28112</v>
      </c>
      <c r="N395" s="6">
        <v>6.1805555555555555E-3</v>
      </c>
      <c r="O395" s="1" t="s">
        <v>83</v>
      </c>
      <c r="P395">
        <v>284531</v>
      </c>
      <c r="Q395" s="2">
        <v>44887.563194444447</v>
      </c>
      <c r="R395">
        <v>3564</v>
      </c>
      <c r="S395">
        <v>0.93333333299999999</v>
      </c>
      <c r="T395">
        <v>0.45901639300000002</v>
      </c>
      <c r="U395">
        <v>0.61538461499999997</v>
      </c>
      <c r="V395" s="1">
        <f>COUNTIF(experiment_log[Experiment ID],experiment_log[[#This Row],[Experiment ID]])</f>
        <v>1</v>
      </c>
      <c r="W395" s="1">
        <f>IFERROR(VLOOKUP(experiment_log[[#This Row],[Experiment ID]],reevaluated_log[],10,0),0)</f>
        <v>0</v>
      </c>
      <c r="X395" s="1">
        <f>IFERROR(VLOOKUP(experiment_log[[#This Row],[Experiment ID]],reevaluated_log[],11,0),0)</f>
        <v>0</v>
      </c>
      <c r="Y395" s="1">
        <f>IFERROR(VLOOKUP(experiment_log[[#This Row],[Experiment ID]],reevaluated_log[],12,0),0)</f>
        <v>0</v>
      </c>
    </row>
    <row r="396" spans="1:25" hidden="1" x14ac:dyDescent="0.25">
      <c r="A396" s="1" t="s">
        <v>262</v>
      </c>
      <c r="B396" s="1" t="s">
        <v>22</v>
      </c>
      <c r="C396" s="1" t="s">
        <v>23</v>
      </c>
      <c r="D396">
        <v>10</v>
      </c>
      <c r="E396">
        <v>0.8</v>
      </c>
      <c r="F396">
        <v>11</v>
      </c>
      <c r="G396">
        <v>0.98342541400000005</v>
      </c>
      <c r="H396">
        <v>0.61591695499999999</v>
      </c>
      <c r="I396">
        <v>0.75744680900000005</v>
      </c>
      <c r="J396">
        <v>0.95121951199999999</v>
      </c>
      <c r="K396">
        <v>0.77227722799999998</v>
      </c>
      <c r="L396">
        <v>0.85245901599999996</v>
      </c>
      <c r="M396">
        <v>659</v>
      </c>
      <c r="N396" s="6">
        <v>1.5046296296296297E-4</v>
      </c>
      <c r="O396" s="1" t="s">
        <v>24</v>
      </c>
      <c r="P396">
        <v>336055</v>
      </c>
      <c r="Q396" s="2">
        <v>44888.536111111112</v>
      </c>
      <c r="R396">
        <v>497</v>
      </c>
      <c r="S396">
        <v>0.98305084700000001</v>
      </c>
      <c r="T396">
        <v>0.57425742599999996</v>
      </c>
      <c r="U396">
        <v>0.72499999999999998</v>
      </c>
      <c r="V396" s="1">
        <f>COUNTIF(experiment_log[Experiment ID],experiment_log[[#This Row],[Experiment ID]])</f>
        <v>1</v>
      </c>
      <c r="W396" s="1">
        <f>IFERROR(VLOOKUP(experiment_log[[#This Row],[Experiment ID]],reevaluated_log[],10,0),0)</f>
        <v>0</v>
      </c>
      <c r="X396" s="1">
        <f>IFERROR(VLOOKUP(experiment_log[[#This Row],[Experiment ID]],reevaluated_log[],11,0),0)</f>
        <v>0</v>
      </c>
      <c r="Y396" s="1">
        <f>IFERROR(VLOOKUP(experiment_log[[#This Row],[Experiment ID]],reevaluated_log[],12,0),0)</f>
        <v>0</v>
      </c>
    </row>
    <row r="397" spans="1:25" hidden="1" x14ac:dyDescent="0.25">
      <c r="A397" s="1" t="s">
        <v>417</v>
      </c>
      <c r="B397" s="1" t="s">
        <v>23</v>
      </c>
      <c r="C397" s="1" t="s">
        <v>292</v>
      </c>
      <c r="D397">
        <v>25</v>
      </c>
      <c r="E397">
        <v>0.85</v>
      </c>
      <c r="F397">
        <v>10</v>
      </c>
      <c r="G397">
        <v>0.98305084700000001</v>
      </c>
      <c r="H397">
        <v>0.297435897</v>
      </c>
      <c r="I397">
        <v>0.45669291299999998</v>
      </c>
      <c r="J397">
        <v>0.92307692299999999</v>
      </c>
      <c r="K397">
        <v>0.34782608700000001</v>
      </c>
      <c r="L397">
        <v>0.50526315799999999</v>
      </c>
      <c r="M397">
        <v>1970</v>
      </c>
      <c r="N397" s="6">
        <v>3.7268518518518519E-3</v>
      </c>
      <c r="O397" s="1" t="s">
        <v>351</v>
      </c>
      <c r="P397">
        <v>5622217</v>
      </c>
      <c r="Q397" s="2">
        <v>44890.87222222222</v>
      </c>
      <c r="R397">
        <v>1147</v>
      </c>
      <c r="S397">
        <v>0.928571429</v>
      </c>
      <c r="T397">
        <v>0.18840579700000001</v>
      </c>
      <c r="U397">
        <v>0.313253012</v>
      </c>
      <c r="V397" s="1">
        <f>COUNTIF(experiment_log[Experiment ID],experiment_log[[#This Row],[Experiment ID]])</f>
        <v>1</v>
      </c>
      <c r="W397" s="1">
        <f>IFERROR(VLOOKUP(experiment_log[[#This Row],[Experiment ID]],reevaluated_log[],10,0),0)</f>
        <v>1</v>
      </c>
      <c r="X397" s="1">
        <f>IFERROR(VLOOKUP(experiment_log[[#This Row],[Experiment ID]],reevaluated_log[],11,0),0)</f>
        <v>0.3</v>
      </c>
      <c r="Y397" s="1">
        <f>IFERROR(VLOOKUP(experiment_log[[#This Row],[Experiment ID]],reevaluated_log[],12,0),0)</f>
        <v>0.46153846153846151</v>
      </c>
    </row>
    <row r="398" spans="1:25" hidden="1" x14ac:dyDescent="0.25">
      <c r="A398" s="1" t="s">
        <v>440</v>
      </c>
      <c r="B398" s="1" t="s">
        <v>23</v>
      </c>
      <c r="C398" s="1" t="s">
        <v>292</v>
      </c>
      <c r="D398">
        <v>15</v>
      </c>
      <c r="E398">
        <v>0.875</v>
      </c>
      <c r="F398">
        <v>10</v>
      </c>
      <c r="G398">
        <v>1</v>
      </c>
      <c r="H398">
        <v>7.1794871999999996E-2</v>
      </c>
      <c r="I398">
        <v>0.13397129199999999</v>
      </c>
      <c r="J398">
        <v>1</v>
      </c>
      <c r="K398">
        <v>0.115942029</v>
      </c>
      <c r="L398">
        <v>0.20779220800000001</v>
      </c>
      <c r="M398">
        <v>1571</v>
      </c>
      <c r="N398" s="6">
        <v>3.0902777777777777E-3</v>
      </c>
      <c r="O398" s="1" t="s">
        <v>351</v>
      </c>
      <c r="P398">
        <v>5622217</v>
      </c>
      <c r="Q398" s="2">
        <v>44890.92083333333</v>
      </c>
      <c r="R398">
        <v>973</v>
      </c>
      <c r="S398">
        <v>1</v>
      </c>
      <c r="T398">
        <v>5.7971014000000001E-2</v>
      </c>
      <c r="U398">
        <v>0.109589041</v>
      </c>
      <c r="V398" s="1">
        <f>COUNTIF(experiment_log[Experiment ID],experiment_log[[#This Row],[Experiment ID]])</f>
        <v>1</v>
      </c>
      <c r="W398" s="1">
        <f>IFERROR(VLOOKUP(experiment_log[[#This Row],[Experiment ID]],reevaluated_log[],10,0),0)</f>
        <v>1</v>
      </c>
      <c r="X398" s="1">
        <f>IFERROR(VLOOKUP(experiment_log[[#This Row],[Experiment ID]],reevaluated_log[],11,0),0)</f>
        <v>0.22222222222222221</v>
      </c>
      <c r="Y398" s="1">
        <f>IFERROR(VLOOKUP(experiment_log[[#This Row],[Experiment ID]],reevaluated_log[],12,0),0)</f>
        <v>0.36363636363636359</v>
      </c>
    </row>
    <row r="399" spans="1:25" x14ac:dyDescent="0.25">
      <c r="A399" s="1" t="s">
        <v>609</v>
      </c>
      <c r="B399" s="1" t="s">
        <v>147</v>
      </c>
      <c r="C399" s="1" t="s">
        <v>292</v>
      </c>
      <c r="D399">
        <v>17</v>
      </c>
      <c r="E399">
        <v>0.8</v>
      </c>
      <c r="F399">
        <v>10</v>
      </c>
      <c r="G399">
        <v>0.98165137599999996</v>
      </c>
      <c r="H399">
        <v>0.49767441899999998</v>
      </c>
      <c r="I399">
        <v>0.66049382700000003</v>
      </c>
      <c r="J399">
        <v>0.780821918</v>
      </c>
      <c r="K399">
        <v>0.81428571400000005</v>
      </c>
      <c r="L399">
        <v>0.79720279699999996</v>
      </c>
      <c r="M399">
        <v>4350</v>
      </c>
      <c r="N399" s="6">
        <v>3.1712962962962962E-3</v>
      </c>
      <c r="O399" s="1" t="s">
        <v>350</v>
      </c>
      <c r="P399">
        <v>6316297</v>
      </c>
      <c r="Q399" s="2">
        <v>44893.835416666669</v>
      </c>
      <c r="R399">
        <v>1569</v>
      </c>
      <c r="S399">
        <v>0.96774193500000005</v>
      </c>
      <c r="T399">
        <v>0.428571429</v>
      </c>
      <c r="U399">
        <v>0.59405940599999996</v>
      </c>
      <c r="V399" s="1">
        <f>COUNTIF(experiment_log[Experiment ID],experiment_log[[#This Row],[Experiment ID]])</f>
        <v>1</v>
      </c>
      <c r="W399" s="1">
        <f>IFERROR(VLOOKUP(experiment_log[[#This Row],[Experiment ID]],reevaluated_log[],10,0),0)</f>
        <v>0.967741935483871</v>
      </c>
      <c r="X399" s="1">
        <f>IFERROR(VLOOKUP(experiment_log[[#This Row],[Experiment ID]],reevaluated_log[],11,0),0)</f>
        <v>0.42857142857142855</v>
      </c>
      <c r="Y399" s="1">
        <f>IFERROR(VLOOKUP(experiment_log[[#This Row],[Experiment ID]],reevaluated_log[],12,0),0)</f>
        <v>0.59405940594059403</v>
      </c>
    </row>
    <row r="400" spans="1:25" hidden="1" x14ac:dyDescent="0.25">
      <c r="A400" s="1" t="s">
        <v>496</v>
      </c>
      <c r="B400" s="1" t="s">
        <v>22</v>
      </c>
      <c r="C400" s="1" t="s">
        <v>292</v>
      </c>
      <c r="D400">
        <v>21</v>
      </c>
      <c r="E400">
        <v>0.7</v>
      </c>
      <c r="F400">
        <v>12</v>
      </c>
      <c r="G400">
        <v>0.94067796599999998</v>
      </c>
      <c r="H400">
        <v>0.60655737700000001</v>
      </c>
      <c r="I400">
        <v>0.73754152799999995</v>
      </c>
      <c r="J400">
        <v>0.80952380999999995</v>
      </c>
      <c r="K400">
        <v>0.97142857100000002</v>
      </c>
      <c r="L400">
        <v>0.88311688300000002</v>
      </c>
      <c r="M400">
        <v>15586</v>
      </c>
      <c r="N400" s="6">
        <v>1.2962962962962963E-2</v>
      </c>
      <c r="O400" s="1" t="s">
        <v>497</v>
      </c>
      <c r="P400">
        <v>-16286807</v>
      </c>
      <c r="Q400" s="2">
        <v>44893.575694444444</v>
      </c>
      <c r="R400">
        <v>3143</v>
      </c>
      <c r="S400">
        <v>0.97916666699999999</v>
      </c>
      <c r="T400">
        <v>0.67142857099999997</v>
      </c>
      <c r="U400">
        <v>0.79661016900000003</v>
      </c>
      <c r="V400" s="1">
        <f>COUNTIF(experiment_log[Experiment ID],experiment_log[[#This Row],[Experiment ID]])</f>
        <v>1</v>
      </c>
      <c r="W400" s="1">
        <f>IFERROR(VLOOKUP(experiment_log[[#This Row],[Experiment ID]],reevaluated_log[],10,0),0)</f>
        <v>1</v>
      </c>
      <c r="X400" s="1">
        <f>IFERROR(VLOOKUP(experiment_log[[#This Row],[Experiment ID]],reevaluated_log[],11,0),0)</f>
        <v>0.60194174757281549</v>
      </c>
      <c r="Y400" s="1">
        <f>IFERROR(VLOOKUP(experiment_log[[#This Row],[Experiment ID]],reevaluated_log[],12,0),0)</f>
        <v>0.75151515151515147</v>
      </c>
    </row>
    <row r="401" spans="1:25" x14ac:dyDescent="0.25">
      <c r="A401" s="1" t="s">
        <v>599</v>
      </c>
      <c r="B401" s="1" t="s">
        <v>147</v>
      </c>
      <c r="C401" s="1" t="s">
        <v>292</v>
      </c>
      <c r="D401">
        <v>9</v>
      </c>
      <c r="E401">
        <v>0.8</v>
      </c>
      <c r="F401">
        <v>10</v>
      </c>
      <c r="G401">
        <v>0.98148148099999999</v>
      </c>
      <c r="H401">
        <v>0.49302325600000002</v>
      </c>
      <c r="I401">
        <v>0.65634674900000001</v>
      </c>
      <c r="J401">
        <v>0.88524590199999997</v>
      </c>
      <c r="K401">
        <v>0.77142857099999995</v>
      </c>
      <c r="L401">
        <v>0.82442748099999996</v>
      </c>
      <c r="M401">
        <v>3293</v>
      </c>
      <c r="N401" s="6">
        <v>2.7777777777777779E-3</v>
      </c>
      <c r="O401" s="1" t="s">
        <v>350</v>
      </c>
      <c r="P401">
        <v>6316297</v>
      </c>
      <c r="Q401" s="2">
        <v>44893.825694444444</v>
      </c>
      <c r="R401">
        <v>1476</v>
      </c>
      <c r="S401">
        <v>0.96666666700000003</v>
      </c>
      <c r="T401">
        <v>0.41428571400000003</v>
      </c>
      <c r="U401">
        <v>0.57999999999999996</v>
      </c>
      <c r="V401" s="1">
        <f>COUNTIF(experiment_log[Experiment ID],experiment_log[[#This Row],[Experiment ID]])</f>
        <v>1</v>
      </c>
      <c r="W401" s="1">
        <f>IFERROR(VLOOKUP(experiment_log[[#This Row],[Experiment ID]],reevaluated_log[],10,0),0)</f>
        <v>0.96666666666666667</v>
      </c>
      <c r="X401" s="1">
        <f>IFERROR(VLOOKUP(experiment_log[[#This Row],[Experiment ID]],reevaluated_log[],11,0),0)</f>
        <v>0.41428571428571431</v>
      </c>
      <c r="Y401" s="1">
        <f>IFERROR(VLOOKUP(experiment_log[[#This Row],[Experiment ID]],reevaluated_log[],12,0),0)</f>
        <v>0.58000000000000007</v>
      </c>
    </row>
    <row r="402" spans="1:25" hidden="1" x14ac:dyDescent="0.25">
      <c r="A402" s="1" t="s">
        <v>95</v>
      </c>
      <c r="B402" s="1" t="s">
        <v>22</v>
      </c>
      <c r="C402" s="1" t="s">
        <v>82</v>
      </c>
      <c r="D402">
        <v>18</v>
      </c>
      <c r="E402">
        <v>0.8</v>
      </c>
      <c r="F402">
        <v>10</v>
      </c>
      <c r="G402">
        <v>0.92473118300000001</v>
      </c>
      <c r="H402">
        <v>0.42574257399999998</v>
      </c>
      <c r="I402">
        <v>0.58305084699999998</v>
      </c>
      <c r="J402">
        <v>0.83823529399999996</v>
      </c>
      <c r="K402">
        <v>0.93442623000000002</v>
      </c>
      <c r="L402">
        <v>0.88372092999999996</v>
      </c>
      <c r="M402">
        <v>14661</v>
      </c>
      <c r="N402" s="6">
        <v>1.125E-2</v>
      </c>
      <c r="O402" s="1" t="s">
        <v>83</v>
      </c>
      <c r="P402">
        <v>284531</v>
      </c>
      <c r="Q402" s="2">
        <v>44887.618055555555</v>
      </c>
      <c r="R402">
        <v>3511</v>
      </c>
      <c r="S402">
        <v>0.94871794899999995</v>
      </c>
      <c r="T402">
        <v>0.60655737700000001</v>
      </c>
      <c r="U402">
        <v>0.74</v>
      </c>
      <c r="V402" s="1">
        <f>COUNTIF(experiment_log[Experiment ID],experiment_log[[#This Row],[Experiment ID]])</f>
        <v>1</v>
      </c>
      <c r="W402" s="1">
        <f>IFERROR(VLOOKUP(experiment_log[[#This Row],[Experiment ID]],reevaluated_log[],10,0),0)</f>
        <v>0</v>
      </c>
      <c r="X402" s="1">
        <f>IFERROR(VLOOKUP(experiment_log[[#This Row],[Experiment ID]],reevaluated_log[],11,0),0)</f>
        <v>0</v>
      </c>
      <c r="Y402" s="1">
        <f>IFERROR(VLOOKUP(experiment_log[[#This Row],[Experiment ID]],reevaluated_log[],12,0),0)</f>
        <v>0</v>
      </c>
    </row>
    <row r="403" spans="1:25" hidden="1" x14ac:dyDescent="0.25">
      <c r="A403" s="1" t="s">
        <v>173</v>
      </c>
      <c r="B403" s="1" t="s">
        <v>22</v>
      </c>
      <c r="C403" s="1" t="s">
        <v>147</v>
      </c>
      <c r="D403">
        <v>15</v>
      </c>
      <c r="E403">
        <v>0.9</v>
      </c>
      <c r="F403">
        <v>11</v>
      </c>
      <c r="G403">
        <v>1</v>
      </c>
      <c r="H403">
        <v>0.37640449399999998</v>
      </c>
      <c r="I403">
        <v>0.54693877599999996</v>
      </c>
      <c r="J403">
        <v>1</v>
      </c>
      <c r="K403">
        <v>0.484375</v>
      </c>
      <c r="L403">
        <v>0.65263157900000002</v>
      </c>
      <c r="M403">
        <v>491</v>
      </c>
      <c r="N403" s="6">
        <v>1.1574074074074075E-4</v>
      </c>
      <c r="O403" s="1" t="s">
        <v>148</v>
      </c>
      <c r="P403">
        <v>360154</v>
      </c>
      <c r="Q403" s="2">
        <v>44887.880555555559</v>
      </c>
      <c r="R403">
        <v>389</v>
      </c>
      <c r="S403">
        <v>1</v>
      </c>
      <c r="T403">
        <v>0.390625</v>
      </c>
      <c r="U403">
        <v>0.56179775300000001</v>
      </c>
      <c r="V403" s="1">
        <f>COUNTIF(experiment_log[Experiment ID],experiment_log[[#This Row],[Experiment ID]])</f>
        <v>1</v>
      </c>
      <c r="W403" s="1">
        <f>IFERROR(VLOOKUP(experiment_log[[#This Row],[Experiment ID]],reevaluated_log[],10,0),0)</f>
        <v>0</v>
      </c>
      <c r="X403" s="1">
        <f>IFERROR(VLOOKUP(experiment_log[[#This Row],[Experiment ID]],reevaluated_log[],11,0),0)</f>
        <v>0</v>
      </c>
      <c r="Y403" s="1">
        <f>IFERROR(VLOOKUP(experiment_log[[#This Row],[Experiment ID]],reevaluated_log[],12,0),0)</f>
        <v>0</v>
      </c>
    </row>
    <row r="404" spans="1:25" hidden="1" x14ac:dyDescent="0.25">
      <c r="A404" s="1" t="s">
        <v>119</v>
      </c>
      <c r="B404" s="1" t="s">
        <v>22</v>
      </c>
      <c r="C404" s="1" t="s">
        <v>82</v>
      </c>
      <c r="D404">
        <v>23</v>
      </c>
      <c r="E404">
        <v>0.9</v>
      </c>
      <c r="F404">
        <v>14</v>
      </c>
      <c r="G404">
        <v>1</v>
      </c>
      <c r="H404">
        <v>0.11386138599999999</v>
      </c>
      <c r="I404">
        <v>0.204444444</v>
      </c>
      <c r="J404">
        <v>0.875</v>
      </c>
      <c r="K404">
        <v>0.114754098</v>
      </c>
      <c r="L404">
        <v>0.20289855100000001</v>
      </c>
      <c r="M404">
        <v>1135</v>
      </c>
      <c r="N404" s="6">
        <v>9.4907407407407408E-4</v>
      </c>
      <c r="O404" s="1" t="s">
        <v>115</v>
      </c>
      <c r="P404">
        <v>17384</v>
      </c>
      <c r="Q404" s="2">
        <v>44887.70416666667</v>
      </c>
      <c r="R404">
        <v>794</v>
      </c>
      <c r="S404">
        <v>1</v>
      </c>
      <c r="T404">
        <v>9.8360656000000005E-2</v>
      </c>
      <c r="U404">
        <v>0.17910447800000001</v>
      </c>
      <c r="V404" s="1">
        <f>COUNTIF(experiment_log[Experiment ID],experiment_log[[#This Row],[Experiment ID]])</f>
        <v>1</v>
      </c>
      <c r="W404" s="1">
        <f>IFERROR(VLOOKUP(experiment_log[[#This Row],[Experiment ID]],reevaluated_log[],10,0),0)</f>
        <v>0</v>
      </c>
      <c r="X404" s="1">
        <f>IFERROR(VLOOKUP(experiment_log[[#This Row],[Experiment ID]],reevaluated_log[],11,0),0)</f>
        <v>0</v>
      </c>
      <c r="Y404" s="1">
        <f>IFERROR(VLOOKUP(experiment_log[[#This Row],[Experiment ID]],reevaluated_log[],12,0),0)</f>
        <v>0</v>
      </c>
    </row>
    <row r="405" spans="1:25" hidden="1" x14ac:dyDescent="0.25">
      <c r="A405" s="1" t="s">
        <v>312</v>
      </c>
      <c r="B405" s="1" t="s">
        <v>22</v>
      </c>
      <c r="C405" s="1" t="s">
        <v>292</v>
      </c>
      <c r="D405">
        <v>2</v>
      </c>
      <c r="E405">
        <v>0.9</v>
      </c>
      <c r="F405">
        <v>10</v>
      </c>
      <c r="G405">
        <v>0.97872340400000002</v>
      </c>
      <c r="H405">
        <v>0.25136612000000003</v>
      </c>
      <c r="I405">
        <v>0.4</v>
      </c>
      <c r="J405">
        <v>1</v>
      </c>
      <c r="K405">
        <v>0.31884057999999998</v>
      </c>
      <c r="L405">
        <v>0.48351648400000002</v>
      </c>
      <c r="M405">
        <v>2387</v>
      </c>
      <c r="N405" s="6">
        <v>3.5879629629629629E-3</v>
      </c>
      <c r="O405" s="1" t="s">
        <v>294</v>
      </c>
      <c r="P405">
        <v>-12144415</v>
      </c>
      <c r="Q405" s="2">
        <v>44889.834722222222</v>
      </c>
      <c r="R405">
        <v>1540</v>
      </c>
      <c r="S405">
        <v>1</v>
      </c>
      <c r="T405">
        <v>0.246376812</v>
      </c>
      <c r="U405">
        <v>0.39534883700000001</v>
      </c>
      <c r="V405" s="1">
        <f>COUNTIF(experiment_log[Experiment ID],experiment_log[[#This Row],[Experiment ID]])</f>
        <v>1</v>
      </c>
      <c r="W405" s="1">
        <f>IFERROR(VLOOKUP(experiment_log[[#This Row],[Experiment ID]],reevaluated_log[],10,0),0)</f>
        <v>1</v>
      </c>
      <c r="X405" s="1">
        <f>IFERROR(VLOOKUP(experiment_log[[#This Row],[Experiment ID]],reevaluated_log[],11,0),0)</f>
        <v>0.35922330097087379</v>
      </c>
      <c r="Y405" s="1">
        <f>IFERROR(VLOOKUP(experiment_log[[#This Row],[Experiment ID]],reevaluated_log[],12,0),0)</f>
        <v>0.52857142857142858</v>
      </c>
    </row>
    <row r="406" spans="1:25" hidden="1" x14ac:dyDescent="0.25">
      <c r="A406" s="1" t="s">
        <v>43</v>
      </c>
      <c r="B406" s="1" t="s">
        <v>22</v>
      </c>
      <c r="C406" s="1" t="s">
        <v>23</v>
      </c>
      <c r="D406">
        <v>15</v>
      </c>
      <c r="E406">
        <v>0.875</v>
      </c>
      <c r="F406">
        <v>11</v>
      </c>
      <c r="G406">
        <v>1</v>
      </c>
      <c r="H406">
        <v>0.456747405</v>
      </c>
      <c r="I406">
        <v>0.62707838500000002</v>
      </c>
      <c r="J406">
        <v>1</v>
      </c>
      <c r="K406">
        <v>0.57425742599999996</v>
      </c>
      <c r="L406">
        <v>0.72955974800000001</v>
      </c>
      <c r="M406">
        <v>474</v>
      </c>
      <c r="N406" s="6">
        <v>1.1574074074074075E-4</v>
      </c>
      <c r="O406" s="1" t="s">
        <v>24</v>
      </c>
      <c r="P406">
        <v>336055</v>
      </c>
      <c r="Q406" s="2">
        <v>44886.984027777777</v>
      </c>
      <c r="R406">
        <v>373</v>
      </c>
      <c r="S406">
        <v>1</v>
      </c>
      <c r="T406">
        <v>0.42574257399999998</v>
      </c>
      <c r="U406">
        <v>0.59722222199999997</v>
      </c>
      <c r="V406" s="1">
        <f>COUNTIF(experiment_log[Experiment ID],experiment_log[[#This Row],[Experiment ID]])</f>
        <v>1</v>
      </c>
      <c r="W406" s="1">
        <f>IFERROR(VLOOKUP(experiment_log[[#This Row],[Experiment ID]],reevaluated_log[],10,0),0)</f>
        <v>0</v>
      </c>
      <c r="X406" s="1">
        <f>IFERROR(VLOOKUP(experiment_log[[#This Row],[Experiment ID]],reevaluated_log[],11,0),0)</f>
        <v>0</v>
      </c>
      <c r="Y406" s="1">
        <f>IFERROR(VLOOKUP(experiment_log[[#This Row],[Experiment ID]],reevaluated_log[],12,0),0)</f>
        <v>0</v>
      </c>
    </row>
    <row r="407" spans="1:25" hidden="1" x14ac:dyDescent="0.25">
      <c r="A407" s="1" t="s">
        <v>457</v>
      </c>
      <c r="B407" s="1" t="s">
        <v>22</v>
      </c>
      <c r="C407" s="1" t="s">
        <v>292</v>
      </c>
      <c r="D407">
        <v>15</v>
      </c>
      <c r="E407">
        <v>0.7</v>
      </c>
      <c r="F407">
        <v>10</v>
      </c>
      <c r="G407">
        <v>0.972477064</v>
      </c>
      <c r="H407">
        <v>0.57923497300000004</v>
      </c>
      <c r="I407">
        <v>0.72602739699999996</v>
      </c>
      <c r="J407">
        <v>0.91176470600000004</v>
      </c>
      <c r="K407">
        <v>0.89855072499999999</v>
      </c>
      <c r="L407">
        <v>0.90510948899999999</v>
      </c>
      <c r="M407">
        <v>5824</v>
      </c>
      <c r="N407" s="6">
        <v>7.0254629629629634E-3</v>
      </c>
      <c r="O407" s="1" t="s">
        <v>294</v>
      </c>
      <c r="P407">
        <v>-12144415</v>
      </c>
      <c r="Q407" s="2">
        <v>44891.59097222222</v>
      </c>
      <c r="R407">
        <v>2612</v>
      </c>
      <c r="S407">
        <v>0.95744680900000001</v>
      </c>
      <c r="T407">
        <v>0.65217391300000005</v>
      </c>
      <c r="U407">
        <v>0.77586206899999999</v>
      </c>
      <c r="V407" s="1">
        <f>COUNTIF(experiment_log[Experiment ID],experiment_log[[#This Row],[Experiment ID]])</f>
        <v>1</v>
      </c>
      <c r="W407" s="1">
        <f>IFERROR(VLOOKUP(experiment_log[[#This Row],[Experiment ID]],reevaluated_log[],10,0),0)</f>
        <v>1</v>
      </c>
      <c r="X407" s="1">
        <f>IFERROR(VLOOKUP(experiment_log[[#This Row],[Experiment ID]],reevaluated_log[],11,0),0)</f>
        <v>0.62135922330097082</v>
      </c>
      <c r="Y407" s="1">
        <f>IFERROR(VLOOKUP(experiment_log[[#This Row],[Experiment ID]],reevaluated_log[],12,0),0)</f>
        <v>0.76646706586826341</v>
      </c>
    </row>
    <row r="408" spans="1:25" hidden="1" x14ac:dyDescent="0.25">
      <c r="A408" s="1" t="s">
        <v>240</v>
      </c>
      <c r="B408" s="1" t="s">
        <v>22</v>
      </c>
      <c r="C408" s="1" t="s">
        <v>147</v>
      </c>
      <c r="D408">
        <v>16</v>
      </c>
      <c r="E408">
        <v>0.9</v>
      </c>
      <c r="F408">
        <v>11</v>
      </c>
      <c r="G408">
        <v>1</v>
      </c>
      <c r="H408">
        <v>0.46067415699999997</v>
      </c>
      <c r="I408">
        <v>0.63076923100000004</v>
      </c>
      <c r="J408">
        <v>0.94871794899999995</v>
      </c>
      <c r="K408">
        <v>0.578125</v>
      </c>
      <c r="L408">
        <v>0.71844660199999999</v>
      </c>
      <c r="M408">
        <v>555</v>
      </c>
      <c r="N408" s="6">
        <v>7.407407407407407E-4</v>
      </c>
      <c r="O408" s="1" t="s">
        <v>148</v>
      </c>
      <c r="P408">
        <v>360154</v>
      </c>
      <c r="Q408" s="2">
        <v>44888.521527777775</v>
      </c>
      <c r="R408">
        <v>429</v>
      </c>
      <c r="S408">
        <v>0.9375</v>
      </c>
      <c r="T408">
        <v>0.46875</v>
      </c>
      <c r="U408">
        <v>0.625</v>
      </c>
      <c r="V408" s="1">
        <f>COUNTIF(experiment_log[Experiment ID],experiment_log[[#This Row],[Experiment ID]])</f>
        <v>1</v>
      </c>
      <c r="W408" s="1">
        <f>IFERROR(VLOOKUP(experiment_log[[#This Row],[Experiment ID]],reevaluated_log[],10,0),0)</f>
        <v>0</v>
      </c>
      <c r="X408" s="1">
        <f>IFERROR(VLOOKUP(experiment_log[[#This Row],[Experiment ID]],reevaluated_log[],11,0),0)</f>
        <v>0</v>
      </c>
      <c r="Y408" s="1">
        <f>IFERROR(VLOOKUP(experiment_log[[#This Row],[Experiment ID]],reevaluated_log[],12,0),0)</f>
        <v>0</v>
      </c>
    </row>
    <row r="409" spans="1:25" x14ac:dyDescent="0.25">
      <c r="A409" s="1" t="s">
        <v>360</v>
      </c>
      <c r="B409" s="1" t="s">
        <v>147</v>
      </c>
      <c r="C409" s="1" t="s">
        <v>292</v>
      </c>
      <c r="D409">
        <v>6</v>
      </c>
      <c r="E409">
        <v>0.8</v>
      </c>
      <c r="F409">
        <v>10</v>
      </c>
      <c r="G409">
        <v>0.98148148099999999</v>
      </c>
      <c r="H409">
        <v>0.49302325600000002</v>
      </c>
      <c r="I409">
        <v>0.65634674900000001</v>
      </c>
      <c r="J409">
        <v>0.88524590199999997</v>
      </c>
      <c r="K409">
        <v>0.77142857099999995</v>
      </c>
      <c r="L409">
        <v>0.82442748099999996</v>
      </c>
      <c r="M409">
        <v>3293</v>
      </c>
      <c r="N409" s="6">
        <v>2.8703703703703703E-3</v>
      </c>
      <c r="O409" s="1" t="s">
        <v>350</v>
      </c>
      <c r="P409">
        <v>6316297</v>
      </c>
      <c r="Q409" s="2">
        <v>44893.822916666664</v>
      </c>
      <c r="R409">
        <v>1476</v>
      </c>
      <c r="S409">
        <v>0.96666666700000003</v>
      </c>
      <c r="T409">
        <v>0.41428571400000003</v>
      </c>
      <c r="U409">
        <v>0.57999999999999996</v>
      </c>
      <c r="V409" s="1">
        <f>COUNTIF(experiment_log[Experiment ID],experiment_log[[#This Row],[Experiment ID]])</f>
        <v>1</v>
      </c>
      <c r="W409" s="1">
        <f>IFERROR(VLOOKUP(experiment_log[[#This Row],[Experiment ID]],reevaluated_log[],10,0),0)</f>
        <v>0.96666666666666667</v>
      </c>
      <c r="X409" s="1">
        <f>IFERROR(VLOOKUP(experiment_log[[#This Row],[Experiment ID]],reevaluated_log[],11,0),0)</f>
        <v>0.41428571428571431</v>
      </c>
      <c r="Y409" s="1">
        <f>IFERROR(VLOOKUP(experiment_log[[#This Row],[Experiment ID]],reevaluated_log[],12,0),0)</f>
        <v>0.58000000000000007</v>
      </c>
    </row>
    <row r="410" spans="1:25" hidden="1" x14ac:dyDescent="0.25">
      <c r="A410" s="1" t="s">
        <v>116</v>
      </c>
      <c r="B410" s="1" t="s">
        <v>22</v>
      </c>
      <c r="C410" s="1" t="s">
        <v>82</v>
      </c>
      <c r="D410">
        <v>23</v>
      </c>
      <c r="E410">
        <v>0.8</v>
      </c>
      <c r="F410">
        <v>14</v>
      </c>
      <c r="G410">
        <v>0.96428571399999996</v>
      </c>
      <c r="H410">
        <v>0.13366336600000001</v>
      </c>
      <c r="I410">
        <v>0.234782609</v>
      </c>
      <c r="J410">
        <v>0.84615384599999999</v>
      </c>
      <c r="K410">
        <v>0.180327869</v>
      </c>
      <c r="L410">
        <v>0.29729729700000002</v>
      </c>
      <c r="M410">
        <v>1960</v>
      </c>
      <c r="N410" s="6">
        <v>9.4907407407407408E-4</v>
      </c>
      <c r="O410" s="1" t="s">
        <v>115</v>
      </c>
      <c r="P410">
        <v>17384</v>
      </c>
      <c r="Q410" s="2">
        <v>44887.70416666667</v>
      </c>
      <c r="R410">
        <v>1144</v>
      </c>
      <c r="S410">
        <v>1</v>
      </c>
      <c r="T410">
        <v>0.16393442599999999</v>
      </c>
      <c r="U410">
        <v>0.28169014100000001</v>
      </c>
      <c r="V410" s="1">
        <f>COUNTIF(experiment_log[Experiment ID],experiment_log[[#This Row],[Experiment ID]])</f>
        <v>1</v>
      </c>
      <c r="W410" s="1">
        <f>IFERROR(VLOOKUP(experiment_log[[#This Row],[Experiment ID]],reevaluated_log[],10,0),0)</f>
        <v>0</v>
      </c>
      <c r="X410" s="1">
        <f>IFERROR(VLOOKUP(experiment_log[[#This Row],[Experiment ID]],reevaluated_log[],11,0),0)</f>
        <v>0</v>
      </c>
      <c r="Y410" s="1">
        <f>IFERROR(VLOOKUP(experiment_log[[#This Row],[Experiment ID]],reevaluated_log[],12,0),0)</f>
        <v>0</v>
      </c>
    </row>
    <row r="411" spans="1:25" x14ac:dyDescent="0.25">
      <c r="A411" s="1" t="s">
        <v>365</v>
      </c>
      <c r="B411" s="1" t="s">
        <v>147</v>
      </c>
      <c r="C411" s="1" t="s">
        <v>292</v>
      </c>
      <c r="D411">
        <v>19</v>
      </c>
      <c r="E411">
        <v>0.8</v>
      </c>
      <c r="F411">
        <v>10</v>
      </c>
      <c r="G411">
        <v>0.98076923100000002</v>
      </c>
      <c r="H411">
        <v>0.47441860499999999</v>
      </c>
      <c r="I411">
        <v>0.63949843299999998</v>
      </c>
      <c r="J411">
        <v>0.85714285700000004</v>
      </c>
      <c r="K411">
        <v>0.77142857099999995</v>
      </c>
      <c r="L411">
        <v>0.81203007500000002</v>
      </c>
      <c r="M411">
        <v>3497</v>
      </c>
      <c r="N411" s="6">
        <v>3.1134259259259257E-3</v>
      </c>
      <c r="O411" s="1" t="s">
        <v>350</v>
      </c>
      <c r="P411">
        <v>6316297</v>
      </c>
      <c r="Q411" s="2">
        <v>44893.842361111114</v>
      </c>
      <c r="R411">
        <v>1487</v>
      </c>
      <c r="S411">
        <v>0.96666666700000003</v>
      </c>
      <c r="T411">
        <v>0.41428571400000003</v>
      </c>
      <c r="U411">
        <v>0.57999999999999996</v>
      </c>
      <c r="V411" s="1">
        <f>COUNTIF(experiment_log[Experiment ID],experiment_log[[#This Row],[Experiment ID]])</f>
        <v>1</v>
      </c>
      <c r="W411" s="1">
        <f>IFERROR(VLOOKUP(experiment_log[[#This Row],[Experiment ID]],reevaluated_log[],10,0),0)</f>
        <v>0.96666666666666667</v>
      </c>
      <c r="X411" s="1">
        <f>IFERROR(VLOOKUP(experiment_log[[#This Row],[Experiment ID]],reevaluated_log[],11,0),0)</f>
        <v>0.41428571428571431</v>
      </c>
      <c r="Y411" s="1">
        <f>IFERROR(VLOOKUP(experiment_log[[#This Row],[Experiment ID]],reevaluated_log[],12,0),0)</f>
        <v>0.58000000000000007</v>
      </c>
    </row>
    <row r="412" spans="1:25" hidden="1" x14ac:dyDescent="0.25">
      <c r="A412" s="1" t="s">
        <v>491</v>
      </c>
      <c r="B412" s="1" t="s">
        <v>22</v>
      </c>
      <c r="C412" s="1" t="s">
        <v>292</v>
      </c>
      <c r="D412">
        <v>21</v>
      </c>
      <c r="E412">
        <v>0.875</v>
      </c>
      <c r="F412">
        <v>16</v>
      </c>
      <c r="G412">
        <v>0.98305084700000001</v>
      </c>
      <c r="H412">
        <v>0.31693989099999997</v>
      </c>
      <c r="I412">
        <v>0.47933884300000001</v>
      </c>
      <c r="J412">
        <v>1</v>
      </c>
      <c r="K412">
        <v>0.428571429</v>
      </c>
      <c r="L412">
        <v>0.6</v>
      </c>
      <c r="M412">
        <v>2019</v>
      </c>
      <c r="N412" s="6">
        <v>2.7430555555555554E-3</v>
      </c>
      <c r="O412" s="1" t="s">
        <v>488</v>
      </c>
      <c r="P412">
        <v>-3141902</v>
      </c>
      <c r="Q412" s="2">
        <v>44893.533333333333</v>
      </c>
      <c r="R412">
        <v>1242</v>
      </c>
      <c r="S412">
        <v>1</v>
      </c>
      <c r="T412">
        <v>0.34285714299999998</v>
      </c>
      <c r="U412">
        <v>0.51063829800000005</v>
      </c>
      <c r="V412" s="1">
        <f>COUNTIF(experiment_log[Experiment ID],experiment_log[[#This Row],[Experiment ID]])</f>
        <v>1</v>
      </c>
      <c r="W412" s="1">
        <f>IFERROR(VLOOKUP(experiment_log[[#This Row],[Experiment ID]],reevaluated_log[],10,0),0)</f>
        <v>1</v>
      </c>
      <c r="X412" s="1">
        <f>IFERROR(VLOOKUP(experiment_log[[#This Row],[Experiment ID]],reevaluated_log[],11,0),0)</f>
        <v>0.33980582524271846</v>
      </c>
      <c r="Y412" s="1">
        <f>IFERROR(VLOOKUP(experiment_log[[#This Row],[Experiment ID]],reevaluated_log[],12,0),0)</f>
        <v>0.50724637681159424</v>
      </c>
    </row>
    <row r="413" spans="1:25" hidden="1" x14ac:dyDescent="0.25">
      <c r="A413" s="1" t="s">
        <v>59</v>
      </c>
      <c r="B413" s="1" t="s">
        <v>22</v>
      </c>
      <c r="C413" s="1" t="s">
        <v>23</v>
      </c>
      <c r="D413">
        <v>19</v>
      </c>
      <c r="E413">
        <v>0.875</v>
      </c>
      <c r="F413">
        <v>11</v>
      </c>
      <c r="G413">
        <v>1</v>
      </c>
      <c r="H413">
        <v>0.60207612499999996</v>
      </c>
      <c r="I413">
        <v>0.75161986999999997</v>
      </c>
      <c r="J413">
        <v>0.98684210500000002</v>
      </c>
      <c r="K413">
        <v>0.74257425700000002</v>
      </c>
      <c r="L413">
        <v>0.84745762700000005</v>
      </c>
      <c r="M413">
        <v>631</v>
      </c>
      <c r="N413" s="6">
        <v>8.1018518518518516E-5</v>
      </c>
      <c r="O413" s="1" t="s">
        <v>24</v>
      </c>
      <c r="P413">
        <v>336055</v>
      </c>
      <c r="Q413" s="2">
        <v>44886.984722222223</v>
      </c>
      <c r="R413">
        <v>481</v>
      </c>
      <c r="S413">
        <v>1</v>
      </c>
      <c r="T413">
        <v>0.56435643599999996</v>
      </c>
      <c r="U413">
        <v>0.72151898699999995</v>
      </c>
      <c r="V413" s="1">
        <f>COUNTIF(experiment_log[Experiment ID],experiment_log[[#This Row],[Experiment ID]])</f>
        <v>1</v>
      </c>
      <c r="W413" s="1">
        <f>IFERROR(VLOOKUP(experiment_log[[#This Row],[Experiment ID]],reevaluated_log[],10,0),0)</f>
        <v>0</v>
      </c>
      <c r="X413" s="1">
        <f>IFERROR(VLOOKUP(experiment_log[[#This Row],[Experiment ID]],reevaluated_log[],11,0),0)</f>
        <v>0</v>
      </c>
      <c r="Y413" s="1">
        <f>IFERROR(VLOOKUP(experiment_log[[#This Row],[Experiment ID]],reevaluated_log[],12,0),0)</f>
        <v>0</v>
      </c>
    </row>
    <row r="414" spans="1:25" hidden="1" x14ac:dyDescent="0.25">
      <c r="A414" s="1" t="s">
        <v>41</v>
      </c>
      <c r="B414" s="1" t="s">
        <v>22</v>
      </c>
      <c r="C414" s="1" t="s">
        <v>23</v>
      </c>
      <c r="D414">
        <v>15</v>
      </c>
      <c r="E414">
        <v>0.8</v>
      </c>
      <c r="F414">
        <v>11</v>
      </c>
      <c r="G414">
        <v>1</v>
      </c>
      <c r="H414">
        <v>0.53633218000000005</v>
      </c>
      <c r="I414">
        <v>0.69819819800000005</v>
      </c>
      <c r="J414">
        <v>1</v>
      </c>
      <c r="K414">
        <v>0.69306930700000002</v>
      </c>
      <c r="L414">
        <v>0.81871344999999995</v>
      </c>
      <c r="M414">
        <v>522</v>
      </c>
      <c r="N414" s="6">
        <v>1.1574074074074075E-4</v>
      </c>
      <c r="O414" s="1" t="s">
        <v>24</v>
      </c>
      <c r="P414">
        <v>336055</v>
      </c>
      <c r="Q414" s="2">
        <v>44886.984027777777</v>
      </c>
      <c r="R414">
        <v>412</v>
      </c>
      <c r="S414">
        <v>1</v>
      </c>
      <c r="T414">
        <v>0.524752475</v>
      </c>
      <c r="U414">
        <v>0.68831168799999998</v>
      </c>
      <c r="V414" s="1">
        <f>COUNTIF(experiment_log[Experiment ID],experiment_log[[#This Row],[Experiment ID]])</f>
        <v>1</v>
      </c>
      <c r="W414" s="1">
        <f>IFERROR(VLOOKUP(experiment_log[[#This Row],[Experiment ID]],reevaluated_log[],10,0),0)</f>
        <v>0</v>
      </c>
      <c r="X414" s="1">
        <f>IFERROR(VLOOKUP(experiment_log[[#This Row],[Experiment ID]],reevaluated_log[],11,0),0)</f>
        <v>0</v>
      </c>
      <c r="Y414" s="1">
        <f>IFERROR(VLOOKUP(experiment_log[[#This Row],[Experiment ID]],reevaluated_log[],12,0),0)</f>
        <v>0</v>
      </c>
    </row>
    <row r="415" spans="1:25" x14ac:dyDescent="0.25">
      <c r="A415" s="1" t="s">
        <v>604</v>
      </c>
      <c r="B415" s="1" t="s">
        <v>147</v>
      </c>
      <c r="C415" s="1" t="s">
        <v>292</v>
      </c>
      <c r="D415">
        <v>14</v>
      </c>
      <c r="E415">
        <v>0.8</v>
      </c>
      <c r="F415">
        <v>10</v>
      </c>
      <c r="G415">
        <v>0.98148148099999999</v>
      </c>
      <c r="H415">
        <v>0.49302325600000002</v>
      </c>
      <c r="I415">
        <v>0.65634674900000001</v>
      </c>
      <c r="J415">
        <v>0.64444444400000001</v>
      </c>
      <c r="K415">
        <v>0.82857142900000003</v>
      </c>
      <c r="L415">
        <v>0.72499999999999998</v>
      </c>
      <c r="M415">
        <v>4698</v>
      </c>
      <c r="N415" s="6">
        <v>3.9351851851851848E-3</v>
      </c>
      <c r="O415" s="1" t="s">
        <v>350</v>
      </c>
      <c r="P415">
        <v>6316297</v>
      </c>
      <c r="Q415" s="2">
        <v>44893.828472222223</v>
      </c>
      <c r="R415">
        <v>1540</v>
      </c>
      <c r="S415">
        <v>0.96666666700000003</v>
      </c>
      <c r="T415">
        <v>0.41428571400000003</v>
      </c>
      <c r="U415">
        <v>0.57999999999999996</v>
      </c>
      <c r="V415" s="1">
        <f>COUNTIF(experiment_log[Experiment ID],experiment_log[[#This Row],[Experiment ID]])</f>
        <v>1</v>
      </c>
      <c r="W415" s="1">
        <f>IFERROR(VLOOKUP(experiment_log[[#This Row],[Experiment ID]],reevaluated_log[],10,0),0)</f>
        <v>0.96666666666666667</v>
      </c>
      <c r="X415" s="1">
        <f>IFERROR(VLOOKUP(experiment_log[[#This Row],[Experiment ID]],reevaluated_log[],11,0),0)</f>
        <v>0.41428571428571431</v>
      </c>
      <c r="Y415" s="1">
        <f>IFERROR(VLOOKUP(experiment_log[[#This Row],[Experiment ID]],reevaluated_log[],12,0),0)</f>
        <v>0.58000000000000007</v>
      </c>
    </row>
    <row r="416" spans="1:25" hidden="1" x14ac:dyDescent="0.25">
      <c r="A416" s="1" t="s">
        <v>68</v>
      </c>
      <c r="B416" s="1" t="s">
        <v>22</v>
      </c>
      <c r="C416" s="1" t="s">
        <v>23</v>
      </c>
      <c r="D416">
        <v>23</v>
      </c>
      <c r="E416">
        <v>0.7</v>
      </c>
      <c r="F416">
        <v>11</v>
      </c>
      <c r="G416">
        <v>0.97596153799999996</v>
      </c>
      <c r="H416">
        <v>0.702422145</v>
      </c>
      <c r="I416">
        <v>0.816901408</v>
      </c>
      <c r="J416">
        <v>0.93814432999999997</v>
      </c>
      <c r="K416">
        <v>0.90099009900000004</v>
      </c>
      <c r="L416">
        <v>0.91919191899999997</v>
      </c>
      <c r="M416">
        <v>809</v>
      </c>
      <c r="N416" s="6">
        <v>1.6203703703703703E-4</v>
      </c>
      <c r="O416" s="1" t="s">
        <v>24</v>
      </c>
      <c r="P416">
        <v>336055</v>
      </c>
      <c r="Q416" s="2">
        <v>44886.98541666667</v>
      </c>
      <c r="R416">
        <v>565</v>
      </c>
      <c r="S416">
        <v>0.984848485</v>
      </c>
      <c r="T416">
        <v>0.64356435599999995</v>
      </c>
      <c r="U416">
        <v>0.77844311399999999</v>
      </c>
      <c r="V416" s="1">
        <f>COUNTIF(experiment_log[Experiment ID],experiment_log[[#This Row],[Experiment ID]])</f>
        <v>1</v>
      </c>
      <c r="W416" s="1">
        <f>IFERROR(VLOOKUP(experiment_log[[#This Row],[Experiment ID]],reevaluated_log[],10,0),0)</f>
        <v>0</v>
      </c>
      <c r="X416" s="1">
        <f>IFERROR(VLOOKUP(experiment_log[[#This Row],[Experiment ID]],reevaluated_log[],11,0),0)</f>
        <v>0</v>
      </c>
      <c r="Y416" s="1">
        <f>IFERROR(VLOOKUP(experiment_log[[#This Row],[Experiment ID]],reevaluated_log[],12,0),0)</f>
        <v>0</v>
      </c>
    </row>
    <row r="417" spans="1:25" hidden="1" x14ac:dyDescent="0.25">
      <c r="A417" s="1" t="s">
        <v>80</v>
      </c>
      <c r="B417" s="1" t="s">
        <v>22</v>
      </c>
      <c r="C417" s="1" t="s">
        <v>23</v>
      </c>
      <c r="D417">
        <v>27</v>
      </c>
      <c r="E417">
        <v>0.9</v>
      </c>
      <c r="F417">
        <v>11</v>
      </c>
      <c r="G417">
        <v>0.98378378399999999</v>
      </c>
      <c r="H417">
        <v>0.62975778500000001</v>
      </c>
      <c r="I417">
        <v>0.767932489</v>
      </c>
      <c r="J417">
        <v>0.95238095199999995</v>
      </c>
      <c r="K417">
        <v>0.79207920799999998</v>
      </c>
      <c r="L417">
        <v>0.86486486500000004</v>
      </c>
      <c r="M417">
        <v>685</v>
      </c>
      <c r="N417" s="6">
        <v>3.7037037037037035E-4</v>
      </c>
      <c r="O417" s="1" t="s">
        <v>24</v>
      </c>
      <c r="P417">
        <v>336055</v>
      </c>
      <c r="Q417" s="2">
        <v>44887.52847222222</v>
      </c>
      <c r="R417">
        <v>512</v>
      </c>
      <c r="S417">
        <v>0.98360655699999999</v>
      </c>
      <c r="T417">
        <v>0.59405940599999996</v>
      </c>
      <c r="U417">
        <v>0.74074074099999998</v>
      </c>
      <c r="V417" s="1">
        <f>COUNTIF(experiment_log[Experiment ID],experiment_log[[#This Row],[Experiment ID]])</f>
        <v>1</v>
      </c>
      <c r="W417" s="1">
        <f>IFERROR(VLOOKUP(experiment_log[[#This Row],[Experiment ID]],reevaluated_log[],10,0),0)</f>
        <v>0</v>
      </c>
      <c r="X417" s="1">
        <f>IFERROR(VLOOKUP(experiment_log[[#This Row],[Experiment ID]],reevaluated_log[],11,0),0)</f>
        <v>0</v>
      </c>
      <c r="Y417" s="1">
        <f>IFERROR(VLOOKUP(experiment_log[[#This Row],[Experiment ID]],reevaluated_log[],12,0),0)</f>
        <v>0</v>
      </c>
    </row>
    <row r="418" spans="1:25" hidden="1" x14ac:dyDescent="0.25">
      <c r="A418" s="1" t="s">
        <v>37</v>
      </c>
      <c r="B418" s="1" t="s">
        <v>22</v>
      </c>
      <c r="C418" s="1" t="s">
        <v>23</v>
      </c>
      <c r="D418">
        <v>14</v>
      </c>
      <c r="E418">
        <v>0.85</v>
      </c>
      <c r="F418">
        <v>11</v>
      </c>
      <c r="G418">
        <v>0.988826816</v>
      </c>
      <c r="H418">
        <v>0.61245674699999997</v>
      </c>
      <c r="I418">
        <v>0.756410256</v>
      </c>
      <c r="J418">
        <v>0.94871794899999995</v>
      </c>
      <c r="K418">
        <v>0.73267326700000002</v>
      </c>
      <c r="L418">
        <v>0.82681564200000002</v>
      </c>
      <c r="M418">
        <v>653</v>
      </c>
      <c r="N418" s="6">
        <v>1.1574074074074075E-4</v>
      </c>
      <c r="O418" s="1" t="s">
        <v>24</v>
      </c>
      <c r="P418">
        <v>336055</v>
      </c>
      <c r="Q418" s="2">
        <v>44886.984027777777</v>
      </c>
      <c r="R418">
        <v>495</v>
      </c>
      <c r="S418">
        <v>0.98245614000000003</v>
      </c>
      <c r="T418">
        <v>0.55445544599999996</v>
      </c>
      <c r="U418">
        <v>0.70886075900000001</v>
      </c>
      <c r="V418" s="1">
        <f>COUNTIF(experiment_log[Experiment ID],experiment_log[[#This Row],[Experiment ID]])</f>
        <v>1</v>
      </c>
      <c r="W418" s="1">
        <f>IFERROR(VLOOKUP(experiment_log[[#This Row],[Experiment ID]],reevaluated_log[],10,0),0)</f>
        <v>0</v>
      </c>
      <c r="X418" s="1">
        <f>IFERROR(VLOOKUP(experiment_log[[#This Row],[Experiment ID]],reevaluated_log[],11,0),0)</f>
        <v>0</v>
      </c>
      <c r="Y418" s="1">
        <f>IFERROR(VLOOKUP(experiment_log[[#This Row],[Experiment ID]],reevaluated_log[],12,0),0)</f>
        <v>0</v>
      </c>
    </row>
    <row r="419" spans="1:25" hidden="1" x14ac:dyDescent="0.25">
      <c r="A419" s="1" t="s">
        <v>298</v>
      </c>
      <c r="B419" s="1" t="s">
        <v>22</v>
      </c>
      <c r="C419" s="1" t="s">
        <v>292</v>
      </c>
      <c r="D419">
        <v>27</v>
      </c>
      <c r="E419">
        <v>0.7</v>
      </c>
      <c r="F419">
        <v>10</v>
      </c>
      <c r="G419">
        <v>0.94915254199999999</v>
      </c>
      <c r="H419">
        <v>0.61202185799999997</v>
      </c>
      <c r="I419">
        <v>0.74418604700000002</v>
      </c>
      <c r="J419">
        <v>0.66346153799999996</v>
      </c>
      <c r="K419">
        <v>1</v>
      </c>
      <c r="L419">
        <v>0.797687861</v>
      </c>
      <c r="M419">
        <v>40591</v>
      </c>
      <c r="N419" s="6">
        <v>1.1759259259259259E-2</v>
      </c>
      <c r="O419" s="1" t="s">
        <v>294</v>
      </c>
      <c r="P419">
        <v>-12144415</v>
      </c>
      <c r="Q419" s="2">
        <v>44890.504861111112</v>
      </c>
      <c r="R419">
        <v>3754</v>
      </c>
      <c r="S419">
        <v>0.94</v>
      </c>
      <c r="T419">
        <v>0.68115941999999996</v>
      </c>
      <c r="U419">
        <v>0.78991596600000002</v>
      </c>
      <c r="V419" s="1">
        <f>COUNTIF(experiment_log[Experiment ID],experiment_log[[#This Row],[Experiment ID]])</f>
        <v>1</v>
      </c>
      <c r="W419" s="1">
        <f>IFERROR(VLOOKUP(experiment_log[[#This Row],[Experiment ID]],reevaluated_log[],10,0),0)</f>
        <v>1</v>
      </c>
      <c r="X419" s="1">
        <f>IFERROR(VLOOKUP(experiment_log[[#This Row],[Experiment ID]],reevaluated_log[],11,0),0)</f>
        <v>0.62135922330097082</v>
      </c>
      <c r="Y419" s="1">
        <f>IFERROR(VLOOKUP(experiment_log[[#This Row],[Experiment ID]],reevaluated_log[],12,0),0)</f>
        <v>0.76646706586826341</v>
      </c>
    </row>
    <row r="420" spans="1:25" hidden="1" x14ac:dyDescent="0.25">
      <c r="A420" s="1" t="s">
        <v>34</v>
      </c>
      <c r="B420" s="1" t="s">
        <v>22</v>
      </c>
      <c r="C420" s="1" t="s">
        <v>23</v>
      </c>
      <c r="D420">
        <v>13</v>
      </c>
      <c r="E420">
        <v>0.85</v>
      </c>
      <c r="F420">
        <v>11</v>
      </c>
      <c r="G420">
        <v>0.98913043499999997</v>
      </c>
      <c r="H420">
        <v>0.62975778500000001</v>
      </c>
      <c r="I420">
        <v>0.76955602499999998</v>
      </c>
      <c r="J420">
        <v>0.95555555599999997</v>
      </c>
      <c r="K420">
        <v>0.85148514900000005</v>
      </c>
      <c r="L420">
        <v>0.90052356</v>
      </c>
      <c r="M420">
        <v>764</v>
      </c>
      <c r="N420" s="6">
        <v>1.3888888888888889E-4</v>
      </c>
      <c r="O420" s="1" t="s">
        <v>24</v>
      </c>
      <c r="P420">
        <v>336055</v>
      </c>
      <c r="Q420" s="2">
        <v>44886.984027777777</v>
      </c>
      <c r="R420">
        <v>546</v>
      </c>
      <c r="S420">
        <v>0.984375</v>
      </c>
      <c r="T420">
        <v>0.62376237599999995</v>
      </c>
      <c r="U420">
        <v>0.76363636400000001</v>
      </c>
      <c r="V420" s="1">
        <f>COUNTIF(experiment_log[Experiment ID],experiment_log[[#This Row],[Experiment ID]])</f>
        <v>1</v>
      </c>
      <c r="W420" s="1">
        <f>IFERROR(VLOOKUP(experiment_log[[#This Row],[Experiment ID]],reevaluated_log[],10,0),0)</f>
        <v>0</v>
      </c>
      <c r="X420" s="1">
        <f>IFERROR(VLOOKUP(experiment_log[[#This Row],[Experiment ID]],reevaluated_log[],11,0),0)</f>
        <v>0</v>
      </c>
      <c r="Y420" s="1">
        <f>IFERROR(VLOOKUP(experiment_log[[#This Row],[Experiment ID]],reevaluated_log[],12,0),0)</f>
        <v>0</v>
      </c>
    </row>
    <row r="421" spans="1:25" x14ac:dyDescent="0.25">
      <c r="A421" s="1" t="s">
        <v>624</v>
      </c>
      <c r="B421" s="1" t="s">
        <v>147</v>
      </c>
      <c r="C421" s="1" t="s">
        <v>292</v>
      </c>
      <c r="D421">
        <v>12</v>
      </c>
      <c r="E421">
        <v>0.8</v>
      </c>
      <c r="F421">
        <v>10</v>
      </c>
      <c r="G421">
        <v>0.98837209299999995</v>
      </c>
      <c r="H421">
        <v>0.39534883700000001</v>
      </c>
      <c r="I421">
        <v>0.56478405300000001</v>
      </c>
      <c r="J421">
        <v>0.91304347799999996</v>
      </c>
      <c r="K421">
        <v>0.6</v>
      </c>
      <c r="L421">
        <v>0.72413793100000001</v>
      </c>
      <c r="M421">
        <v>2062</v>
      </c>
      <c r="N421" s="6">
        <v>3.472222222222222E-3</v>
      </c>
      <c r="O421" s="1" t="s">
        <v>350</v>
      </c>
      <c r="P421">
        <v>6316297</v>
      </c>
      <c r="Q421" s="2">
        <v>44893.914583333331</v>
      </c>
      <c r="R421">
        <v>1240</v>
      </c>
      <c r="S421">
        <v>1</v>
      </c>
      <c r="T421">
        <v>0.37142857099999999</v>
      </c>
      <c r="U421">
        <v>0.54166666699999999</v>
      </c>
      <c r="V421" s="1">
        <f>COUNTIF(experiment_log[Experiment ID],experiment_log[[#This Row],[Experiment ID]])</f>
        <v>1</v>
      </c>
      <c r="W421" s="1">
        <f>IFERROR(VLOOKUP(experiment_log[[#This Row],[Experiment ID]],reevaluated_log[],10,0),0)</f>
        <v>1</v>
      </c>
      <c r="X421" s="1">
        <f>IFERROR(VLOOKUP(experiment_log[[#This Row],[Experiment ID]],reevaluated_log[],11,0),0)</f>
        <v>0.37142857142857144</v>
      </c>
      <c r="Y421" s="1">
        <f>IFERROR(VLOOKUP(experiment_log[[#This Row],[Experiment ID]],reevaluated_log[],12,0),0)</f>
        <v>0.54166666666666663</v>
      </c>
    </row>
    <row r="422" spans="1:25" x14ac:dyDescent="0.25">
      <c r="A422" s="1" t="s">
        <v>713</v>
      </c>
      <c r="B422" s="1" t="s">
        <v>147</v>
      </c>
      <c r="C422" s="1" t="s">
        <v>292</v>
      </c>
      <c r="D422">
        <v>30</v>
      </c>
      <c r="E422">
        <v>0.8</v>
      </c>
      <c r="F422">
        <v>10</v>
      </c>
      <c r="G422">
        <v>0.97560975609756095</v>
      </c>
      <c r="H422">
        <v>0.37209302325581395</v>
      </c>
      <c r="I422">
        <v>0.53872053872053871</v>
      </c>
      <c r="J422">
        <v>0.8035714285714286</v>
      </c>
      <c r="K422">
        <v>0.6428571428571429</v>
      </c>
      <c r="L422">
        <v>0.71428571428571419</v>
      </c>
      <c r="M422">
        <v>2801</v>
      </c>
      <c r="N422" s="6">
        <v>3.0509837962962964E-3</v>
      </c>
      <c r="O422" s="1" t="s">
        <v>350</v>
      </c>
      <c r="P422">
        <v>6316297</v>
      </c>
      <c r="Q422" s="2">
        <v>44896.635223287034</v>
      </c>
      <c r="R422">
        <v>1300</v>
      </c>
      <c r="S422">
        <v>0.9285714285714286</v>
      </c>
      <c r="T422">
        <v>0.37142857142857144</v>
      </c>
      <c r="U422">
        <v>0.53061224489795922</v>
      </c>
      <c r="V422" s="1">
        <f>COUNTIF(experiment_log[Experiment ID],experiment_log[[#This Row],[Experiment ID]])</f>
        <v>1</v>
      </c>
      <c r="W422" s="1">
        <f>IFERROR(VLOOKUP(experiment_log[[#This Row],[Experiment ID]],reevaluated_log[],10,0),0)</f>
        <v>0.9285714285714286</v>
      </c>
      <c r="X422" s="1">
        <f>IFERROR(VLOOKUP(experiment_log[[#This Row],[Experiment ID]],reevaluated_log[],11,0),0)</f>
        <v>0.37142857142857144</v>
      </c>
      <c r="Y422" s="1">
        <f>IFERROR(VLOOKUP(experiment_log[[#This Row],[Experiment ID]],reevaluated_log[],12,0),0)</f>
        <v>0.53061224489795922</v>
      </c>
    </row>
    <row r="423" spans="1:25" hidden="1" x14ac:dyDescent="0.25">
      <c r="A423" s="1" t="s">
        <v>304</v>
      </c>
      <c r="B423" s="1" t="s">
        <v>22</v>
      </c>
      <c r="C423" s="1" t="s">
        <v>292</v>
      </c>
      <c r="D423">
        <v>1</v>
      </c>
      <c r="E423">
        <v>0.5</v>
      </c>
      <c r="F423">
        <v>10</v>
      </c>
      <c r="G423">
        <v>0.98412698399999998</v>
      </c>
      <c r="H423">
        <v>0.65263157900000002</v>
      </c>
      <c r="I423">
        <v>0.78481012699999997</v>
      </c>
      <c r="J423">
        <v>0</v>
      </c>
      <c r="K423">
        <v>0</v>
      </c>
      <c r="L423">
        <v>0</v>
      </c>
      <c r="M423">
        <v>45678</v>
      </c>
      <c r="N423" s="6">
        <v>4.0162037037037041E-3</v>
      </c>
      <c r="O423" s="1" t="s">
        <v>294</v>
      </c>
      <c r="P423">
        <v>-12144415</v>
      </c>
      <c r="Q423" s="2">
        <v>44888.915972222225</v>
      </c>
      <c r="R423">
        <v>3811</v>
      </c>
      <c r="S423">
        <v>0</v>
      </c>
      <c r="T423">
        <v>0</v>
      </c>
      <c r="U423">
        <v>0</v>
      </c>
      <c r="V423" s="1">
        <f>COUNTIF(experiment_log[Experiment ID],experiment_log[[#This Row],[Experiment ID]])</f>
        <v>1</v>
      </c>
      <c r="W423" s="1">
        <f>IFERROR(VLOOKUP(experiment_log[[#This Row],[Experiment ID]],reevaluated_log[],10,0),0)</f>
        <v>0</v>
      </c>
      <c r="X423" s="1">
        <f>IFERROR(VLOOKUP(experiment_log[[#This Row],[Experiment ID]],reevaluated_log[],11,0),0)</f>
        <v>0</v>
      </c>
      <c r="Y423" s="1">
        <f>IFERROR(VLOOKUP(experiment_log[[#This Row],[Experiment ID]],reevaluated_log[],12,0),0)</f>
        <v>0</v>
      </c>
    </row>
    <row r="424" spans="1:25" hidden="1" x14ac:dyDescent="0.25">
      <c r="A424" s="1" t="s">
        <v>191</v>
      </c>
      <c r="B424" s="1" t="s">
        <v>22</v>
      </c>
      <c r="C424" s="1" t="s">
        <v>147</v>
      </c>
      <c r="D424">
        <v>21</v>
      </c>
      <c r="E424">
        <v>0.7</v>
      </c>
      <c r="F424">
        <v>11</v>
      </c>
      <c r="G424">
        <v>0.88721804500000001</v>
      </c>
      <c r="H424">
        <v>0.66292134800000002</v>
      </c>
      <c r="I424">
        <v>0.758842444</v>
      </c>
      <c r="J424">
        <v>0.77215189900000003</v>
      </c>
      <c r="K424">
        <v>0.953125</v>
      </c>
      <c r="L424">
        <v>0.85314685300000004</v>
      </c>
      <c r="M424">
        <v>985</v>
      </c>
      <c r="N424" s="6">
        <v>1.6203703703703703E-4</v>
      </c>
      <c r="O424" s="1" t="s">
        <v>148</v>
      </c>
      <c r="P424">
        <v>360154</v>
      </c>
      <c r="Q424" s="2">
        <v>44887.881249999999</v>
      </c>
      <c r="R424">
        <v>645</v>
      </c>
      <c r="S424">
        <v>0.85185185200000002</v>
      </c>
      <c r="T424">
        <v>0.71875</v>
      </c>
      <c r="U424">
        <v>0.77966101700000001</v>
      </c>
      <c r="V424" s="1">
        <f>COUNTIF(experiment_log[Experiment ID],experiment_log[[#This Row],[Experiment ID]])</f>
        <v>1</v>
      </c>
      <c r="W424" s="1">
        <f>IFERROR(VLOOKUP(experiment_log[[#This Row],[Experiment ID]],reevaluated_log[],10,0),0)</f>
        <v>0</v>
      </c>
      <c r="X424" s="1">
        <f>IFERROR(VLOOKUP(experiment_log[[#This Row],[Experiment ID]],reevaluated_log[],11,0),0)</f>
        <v>0</v>
      </c>
      <c r="Y424" s="1">
        <f>IFERROR(VLOOKUP(experiment_log[[#This Row],[Experiment ID]],reevaluated_log[],12,0),0)</f>
        <v>0</v>
      </c>
    </row>
    <row r="425" spans="1:25" hidden="1" x14ac:dyDescent="0.25">
      <c r="A425" s="1" t="s">
        <v>150</v>
      </c>
      <c r="B425" s="1" t="s">
        <v>22</v>
      </c>
      <c r="C425" s="1" t="s">
        <v>147</v>
      </c>
      <c r="D425">
        <v>1</v>
      </c>
      <c r="E425">
        <v>0.85</v>
      </c>
      <c r="F425">
        <v>11</v>
      </c>
      <c r="G425">
        <v>0.92105263199999998</v>
      </c>
      <c r="H425">
        <v>0.58988764000000005</v>
      </c>
      <c r="I425">
        <v>0.719178082</v>
      </c>
      <c r="J425">
        <v>0.82089552200000004</v>
      </c>
      <c r="K425">
        <v>0.859375</v>
      </c>
      <c r="L425">
        <v>0.83969465600000004</v>
      </c>
      <c r="M425">
        <v>789</v>
      </c>
      <c r="N425" s="6">
        <v>8.1018518518518516E-5</v>
      </c>
      <c r="O425" s="1" t="s">
        <v>148</v>
      </c>
      <c r="P425">
        <v>360154</v>
      </c>
      <c r="Q425" s="2">
        <v>44887.878472222219</v>
      </c>
      <c r="R425">
        <v>574</v>
      </c>
      <c r="S425">
        <v>0.88</v>
      </c>
      <c r="T425">
        <v>0.6875</v>
      </c>
      <c r="U425">
        <v>0.77192982499999996</v>
      </c>
      <c r="V425" s="1">
        <f>COUNTIF(experiment_log[Experiment ID],experiment_log[[#This Row],[Experiment ID]])</f>
        <v>1</v>
      </c>
      <c r="W425" s="1">
        <f>IFERROR(VLOOKUP(experiment_log[[#This Row],[Experiment ID]],reevaluated_log[],10,0),0)</f>
        <v>0</v>
      </c>
      <c r="X425" s="1">
        <f>IFERROR(VLOOKUP(experiment_log[[#This Row],[Experiment ID]],reevaluated_log[],11,0),0)</f>
        <v>0</v>
      </c>
      <c r="Y425" s="1">
        <f>IFERROR(VLOOKUP(experiment_log[[#This Row],[Experiment ID]],reevaluated_log[],12,0),0)</f>
        <v>0</v>
      </c>
    </row>
    <row r="426" spans="1:25" hidden="1" x14ac:dyDescent="0.25">
      <c r="A426" s="1" t="s">
        <v>242</v>
      </c>
      <c r="B426" s="1" t="s">
        <v>22</v>
      </c>
      <c r="C426" s="1" t="s">
        <v>147</v>
      </c>
      <c r="D426">
        <v>20</v>
      </c>
      <c r="E426">
        <v>0.875</v>
      </c>
      <c r="F426">
        <v>11</v>
      </c>
      <c r="G426">
        <v>1</v>
      </c>
      <c r="H426">
        <v>0.55056179800000005</v>
      </c>
      <c r="I426">
        <v>0.71014492799999995</v>
      </c>
      <c r="J426">
        <v>0.98039215700000004</v>
      </c>
      <c r="K426">
        <v>0.78125</v>
      </c>
      <c r="L426">
        <v>0.869565217</v>
      </c>
      <c r="M426">
        <v>682</v>
      </c>
      <c r="N426" s="6">
        <v>6.7129629629629625E-4</v>
      </c>
      <c r="O426" s="1" t="s">
        <v>148</v>
      </c>
      <c r="P426">
        <v>360154</v>
      </c>
      <c r="Q426" s="2">
        <v>44888.522916666669</v>
      </c>
      <c r="R426">
        <v>520</v>
      </c>
      <c r="S426">
        <v>0.97619047599999997</v>
      </c>
      <c r="T426">
        <v>0.640625</v>
      </c>
      <c r="U426">
        <v>0.77358490599999996</v>
      </c>
      <c r="V426" s="1">
        <f>COUNTIF(experiment_log[Experiment ID],experiment_log[[#This Row],[Experiment ID]])</f>
        <v>1</v>
      </c>
      <c r="W426" s="1">
        <f>IFERROR(VLOOKUP(experiment_log[[#This Row],[Experiment ID]],reevaluated_log[],10,0),0)</f>
        <v>0</v>
      </c>
      <c r="X426" s="1">
        <f>IFERROR(VLOOKUP(experiment_log[[#This Row],[Experiment ID]],reevaluated_log[],11,0),0)</f>
        <v>0</v>
      </c>
      <c r="Y426" s="1">
        <f>IFERROR(VLOOKUP(experiment_log[[#This Row],[Experiment ID]],reevaluated_log[],12,0),0)</f>
        <v>0</v>
      </c>
    </row>
    <row r="427" spans="1:25" hidden="1" x14ac:dyDescent="0.25">
      <c r="A427" s="1" t="s">
        <v>352</v>
      </c>
      <c r="B427" s="1" t="s">
        <v>22</v>
      </c>
      <c r="C427" s="1" t="s">
        <v>292</v>
      </c>
      <c r="D427">
        <v>7</v>
      </c>
      <c r="E427">
        <v>0.8</v>
      </c>
      <c r="F427">
        <v>10</v>
      </c>
      <c r="G427">
        <v>0.99</v>
      </c>
      <c r="H427">
        <v>0.54098360700000003</v>
      </c>
      <c r="I427">
        <v>0.69964664300000001</v>
      </c>
      <c r="J427">
        <v>0.96296296299999995</v>
      </c>
      <c r="K427">
        <v>0.75362318800000005</v>
      </c>
      <c r="L427">
        <v>0.84552845499999996</v>
      </c>
      <c r="M427">
        <v>3045</v>
      </c>
      <c r="N427" s="6">
        <v>2.013888888888889E-2</v>
      </c>
      <c r="O427" s="1" t="s">
        <v>294</v>
      </c>
      <c r="P427">
        <v>-12144415</v>
      </c>
      <c r="Q427" s="2">
        <v>44890.640277777777</v>
      </c>
      <c r="R427">
        <v>1954</v>
      </c>
      <c r="S427">
        <v>0.95121951199999999</v>
      </c>
      <c r="T427">
        <v>0.56521739100000001</v>
      </c>
      <c r="U427">
        <v>0.70909090900000005</v>
      </c>
      <c r="V427" s="1">
        <f>COUNTIF(experiment_log[Experiment ID],experiment_log[[#This Row],[Experiment ID]])</f>
        <v>1</v>
      </c>
      <c r="W427" s="1">
        <f>IFERROR(VLOOKUP(experiment_log[[#This Row],[Experiment ID]],reevaluated_log[],10,0),0)</f>
        <v>1</v>
      </c>
      <c r="X427" s="1">
        <f>IFERROR(VLOOKUP(experiment_log[[#This Row],[Experiment ID]],reevaluated_log[],11,0),0)</f>
        <v>0.57281553398058249</v>
      </c>
      <c r="Y427" s="1">
        <f>IFERROR(VLOOKUP(experiment_log[[#This Row],[Experiment ID]],reevaluated_log[],12,0),0)</f>
        <v>0.72839506172839508</v>
      </c>
    </row>
    <row r="428" spans="1:25" hidden="1" x14ac:dyDescent="0.25">
      <c r="A428" s="1" t="s">
        <v>114</v>
      </c>
      <c r="B428" s="1" t="s">
        <v>22</v>
      </c>
      <c r="C428" s="1" t="s">
        <v>82</v>
      </c>
      <c r="D428">
        <v>23</v>
      </c>
      <c r="E428">
        <v>0.7</v>
      </c>
      <c r="F428">
        <v>14</v>
      </c>
      <c r="G428">
        <v>0.93103448300000002</v>
      </c>
      <c r="H428">
        <v>0.13366336600000001</v>
      </c>
      <c r="I428">
        <v>0.23376623399999999</v>
      </c>
      <c r="J428">
        <v>0.78571428600000004</v>
      </c>
      <c r="K428">
        <v>0.180327869</v>
      </c>
      <c r="L428">
        <v>0.29333333299999997</v>
      </c>
      <c r="M428">
        <v>3258</v>
      </c>
      <c r="N428" s="6">
        <v>9.4907407407407408E-4</v>
      </c>
      <c r="O428" s="1" t="s">
        <v>115</v>
      </c>
      <c r="P428">
        <v>17384</v>
      </c>
      <c r="Q428" s="2">
        <v>44887.70416666667</v>
      </c>
      <c r="R428">
        <v>1479</v>
      </c>
      <c r="S428">
        <v>1</v>
      </c>
      <c r="T428">
        <v>0.16393442599999999</v>
      </c>
      <c r="U428">
        <v>0.28169014100000001</v>
      </c>
      <c r="V428" s="1">
        <f>COUNTIF(experiment_log[Experiment ID],experiment_log[[#This Row],[Experiment ID]])</f>
        <v>1</v>
      </c>
      <c r="W428" s="1">
        <f>IFERROR(VLOOKUP(experiment_log[[#This Row],[Experiment ID]],reevaluated_log[],10,0),0)</f>
        <v>0</v>
      </c>
      <c r="X428" s="1">
        <f>IFERROR(VLOOKUP(experiment_log[[#This Row],[Experiment ID]],reevaluated_log[],11,0),0)</f>
        <v>0</v>
      </c>
      <c r="Y428" s="1">
        <f>IFERROR(VLOOKUP(experiment_log[[#This Row],[Experiment ID]],reevaluated_log[],12,0),0)</f>
        <v>0</v>
      </c>
    </row>
    <row r="429" spans="1:25" hidden="1" x14ac:dyDescent="0.25">
      <c r="A429" s="1" t="s">
        <v>279</v>
      </c>
      <c r="B429" s="1" t="s">
        <v>22</v>
      </c>
      <c r="C429" s="1" t="s">
        <v>23</v>
      </c>
      <c r="D429">
        <v>20</v>
      </c>
      <c r="E429">
        <v>0.9</v>
      </c>
      <c r="F429">
        <v>11</v>
      </c>
      <c r="G429">
        <v>0.98907103799999996</v>
      </c>
      <c r="H429">
        <v>0.62629757799999997</v>
      </c>
      <c r="I429">
        <v>0.76694915299999999</v>
      </c>
      <c r="J429">
        <v>0.95</v>
      </c>
      <c r="K429">
        <v>0.75247524799999999</v>
      </c>
      <c r="L429">
        <v>0.83977900599999999</v>
      </c>
      <c r="M429">
        <v>701</v>
      </c>
      <c r="N429" s="6">
        <v>2.4305555555555555E-4</v>
      </c>
      <c r="O429" s="1" t="s">
        <v>24</v>
      </c>
      <c r="P429">
        <v>336055</v>
      </c>
      <c r="Q429" s="2">
        <v>44888.539583333331</v>
      </c>
      <c r="R429">
        <v>518</v>
      </c>
      <c r="S429">
        <v>0.98305084700000001</v>
      </c>
      <c r="T429">
        <v>0.57425742599999996</v>
      </c>
      <c r="U429">
        <v>0.72499999999999998</v>
      </c>
      <c r="V429" s="1">
        <f>COUNTIF(experiment_log[Experiment ID],experiment_log[[#This Row],[Experiment ID]])</f>
        <v>1</v>
      </c>
      <c r="W429" s="1">
        <f>IFERROR(VLOOKUP(experiment_log[[#This Row],[Experiment ID]],reevaluated_log[],10,0),0)</f>
        <v>0</v>
      </c>
      <c r="X429" s="1">
        <f>IFERROR(VLOOKUP(experiment_log[[#This Row],[Experiment ID]],reevaluated_log[],11,0),0)</f>
        <v>0</v>
      </c>
      <c r="Y429" s="1">
        <f>IFERROR(VLOOKUP(experiment_log[[#This Row],[Experiment ID]],reevaluated_log[],12,0),0)</f>
        <v>0</v>
      </c>
    </row>
    <row r="430" spans="1:25" hidden="1" x14ac:dyDescent="0.25">
      <c r="A430" s="1" t="s">
        <v>76</v>
      </c>
      <c r="B430" s="1" t="s">
        <v>22</v>
      </c>
      <c r="C430" s="1" t="s">
        <v>23</v>
      </c>
      <c r="D430">
        <v>27</v>
      </c>
      <c r="E430">
        <v>0.7</v>
      </c>
      <c r="F430">
        <v>11</v>
      </c>
      <c r="G430">
        <v>0.948356808</v>
      </c>
      <c r="H430">
        <v>0.69896193799999995</v>
      </c>
      <c r="I430">
        <v>0.80478087600000003</v>
      </c>
      <c r="J430">
        <v>0.86486486500000004</v>
      </c>
      <c r="K430">
        <v>0.95049505000000001</v>
      </c>
      <c r="L430">
        <v>0.90566037700000002</v>
      </c>
      <c r="M430">
        <v>1417</v>
      </c>
      <c r="N430" s="6">
        <v>3.7037037037037035E-4</v>
      </c>
      <c r="O430" s="1" t="s">
        <v>24</v>
      </c>
      <c r="P430">
        <v>336055</v>
      </c>
      <c r="Q430" s="2">
        <v>44887.52847222222</v>
      </c>
      <c r="R430">
        <v>675</v>
      </c>
      <c r="S430">
        <v>0.97101449299999998</v>
      </c>
      <c r="T430">
        <v>0.66336633700000003</v>
      </c>
      <c r="U430">
        <v>0.78823529400000003</v>
      </c>
      <c r="V430" s="1">
        <f>COUNTIF(experiment_log[Experiment ID],experiment_log[[#This Row],[Experiment ID]])</f>
        <v>1</v>
      </c>
      <c r="W430" s="1">
        <f>IFERROR(VLOOKUP(experiment_log[[#This Row],[Experiment ID]],reevaluated_log[],10,0),0)</f>
        <v>0</v>
      </c>
      <c r="X430" s="1">
        <f>IFERROR(VLOOKUP(experiment_log[[#This Row],[Experiment ID]],reevaluated_log[],11,0),0)</f>
        <v>0</v>
      </c>
      <c r="Y430" s="1">
        <f>IFERROR(VLOOKUP(experiment_log[[#This Row],[Experiment ID]],reevaluated_log[],12,0),0)</f>
        <v>0</v>
      </c>
    </row>
    <row r="431" spans="1:25" hidden="1" x14ac:dyDescent="0.25">
      <c r="A431" s="1" t="s">
        <v>209</v>
      </c>
      <c r="B431" s="1" t="s">
        <v>22</v>
      </c>
      <c r="C431" s="1" t="s">
        <v>147</v>
      </c>
      <c r="D431">
        <v>27</v>
      </c>
      <c r="E431">
        <v>0.9</v>
      </c>
      <c r="F431">
        <v>11</v>
      </c>
      <c r="G431">
        <v>0.94545454500000004</v>
      </c>
      <c r="H431">
        <v>0.58426966300000005</v>
      </c>
      <c r="I431">
        <v>0.72222222199999997</v>
      </c>
      <c r="J431">
        <v>0.88524590199999997</v>
      </c>
      <c r="K431">
        <v>0.84375</v>
      </c>
      <c r="L431">
        <v>0.86399999999999999</v>
      </c>
      <c r="M431">
        <v>730</v>
      </c>
      <c r="N431" s="6">
        <v>1.6203703703703703E-4</v>
      </c>
      <c r="O431" s="1" t="s">
        <v>148</v>
      </c>
      <c r="P431">
        <v>360154</v>
      </c>
      <c r="Q431" s="2">
        <v>44887.882638888892</v>
      </c>
      <c r="R431">
        <v>551</v>
      </c>
      <c r="S431">
        <v>0.9375</v>
      </c>
      <c r="T431">
        <v>0.703125</v>
      </c>
      <c r="U431">
        <v>0.803571429</v>
      </c>
      <c r="V431" s="1">
        <f>COUNTIF(experiment_log[Experiment ID],experiment_log[[#This Row],[Experiment ID]])</f>
        <v>1</v>
      </c>
      <c r="W431" s="1">
        <f>IFERROR(VLOOKUP(experiment_log[[#This Row],[Experiment ID]],reevaluated_log[],10,0),0)</f>
        <v>0</v>
      </c>
      <c r="X431" s="1">
        <f>IFERROR(VLOOKUP(experiment_log[[#This Row],[Experiment ID]],reevaluated_log[],11,0),0)</f>
        <v>0</v>
      </c>
      <c r="Y431" s="1">
        <f>IFERROR(VLOOKUP(experiment_log[[#This Row],[Experiment ID]],reevaluated_log[],12,0),0)</f>
        <v>0</v>
      </c>
    </row>
    <row r="432" spans="1:25" x14ac:dyDescent="0.25">
      <c r="A432" s="1" t="s">
        <v>633</v>
      </c>
      <c r="B432" s="1" t="s">
        <v>147</v>
      </c>
      <c r="C432" s="1" t="s">
        <v>292</v>
      </c>
      <c r="D432">
        <v>22</v>
      </c>
      <c r="E432">
        <v>0.8</v>
      </c>
      <c r="F432">
        <v>10</v>
      </c>
      <c r="G432">
        <v>0.97619047599999997</v>
      </c>
      <c r="H432">
        <v>0.38139534899999999</v>
      </c>
      <c r="I432">
        <v>0.54849498299999999</v>
      </c>
      <c r="J432">
        <v>0.92307692299999999</v>
      </c>
      <c r="K432">
        <v>0.68571428599999995</v>
      </c>
      <c r="L432">
        <v>0.78688524599999998</v>
      </c>
      <c r="M432">
        <v>2141</v>
      </c>
      <c r="N432" s="6">
        <v>4.5486111111111109E-3</v>
      </c>
      <c r="O432" s="1" t="s">
        <v>350</v>
      </c>
      <c r="P432">
        <v>6316297</v>
      </c>
      <c r="Q432" s="2">
        <v>44894.464583333334</v>
      </c>
      <c r="R432">
        <v>1243</v>
      </c>
      <c r="S432">
        <v>1</v>
      </c>
      <c r="T432">
        <v>0.35714285699999998</v>
      </c>
      <c r="U432">
        <v>0.52631578899999998</v>
      </c>
      <c r="V432" s="1">
        <f>COUNTIF(experiment_log[Experiment ID],experiment_log[[#This Row],[Experiment ID]])</f>
        <v>1</v>
      </c>
      <c r="W432" s="1">
        <f>IFERROR(VLOOKUP(experiment_log[[#This Row],[Experiment ID]],reevaluated_log[],10,0),0)</f>
        <v>1</v>
      </c>
      <c r="X432" s="1">
        <f>IFERROR(VLOOKUP(experiment_log[[#This Row],[Experiment ID]],reevaluated_log[],11,0),0)</f>
        <v>0.35714285714285715</v>
      </c>
      <c r="Y432" s="1">
        <f>IFERROR(VLOOKUP(experiment_log[[#This Row],[Experiment ID]],reevaluated_log[],12,0),0)</f>
        <v>0.52631578947368418</v>
      </c>
    </row>
    <row r="433" spans="1:25" hidden="1" x14ac:dyDescent="0.25">
      <c r="A433" s="1" t="s">
        <v>324</v>
      </c>
      <c r="B433" s="1" t="s">
        <v>22</v>
      </c>
      <c r="C433" s="1" t="s">
        <v>292</v>
      </c>
      <c r="D433">
        <v>8</v>
      </c>
      <c r="E433">
        <v>0.85</v>
      </c>
      <c r="F433">
        <v>10</v>
      </c>
      <c r="G433">
        <v>1</v>
      </c>
      <c r="H433">
        <v>0.58469945400000001</v>
      </c>
      <c r="I433">
        <v>0.73793103400000004</v>
      </c>
      <c r="J433">
        <v>0.96610169499999998</v>
      </c>
      <c r="K433">
        <v>0.82608695700000001</v>
      </c>
      <c r="L433">
        <v>0.890625</v>
      </c>
      <c r="M433">
        <v>5012</v>
      </c>
      <c r="N433" s="6">
        <v>2.3414351851851853E-2</v>
      </c>
      <c r="O433" s="1" t="s">
        <v>294</v>
      </c>
      <c r="P433">
        <v>-12144415</v>
      </c>
      <c r="Q433" s="2">
        <v>44889.886805555558</v>
      </c>
      <c r="R433">
        <v>2440</v>
      </c>
      <c r="S433">
        <v>0.97619047599999997</v>
      </c>
      <c r="T433">
        <v>0.59420289900000001</v>
      </c>
      <c r="U433">
        <v>0.73873873899999998</v>
      </c>
      <c r="V433" s="1">
        <f>COUNTIF(experiment_log[Experiment ID],experiment_log[[#This Row],[Experiment ID]])</f>
        <v>1</v>
      </c>
      <c r="W433" s="1">
        <f>IFERROR(VLOOKUP(experiment_log[[#This Row],[Experiment ID]],reevaluated_log[],10,0),0)</f>
        <v>1</v>
      </c>
      <c r="X433" s="1">
        <f>IFERROR(VLOOKUP(experiment_log[[#This Row],[Experiment ID]],reevaluated_log[],11,0),0)</f>
        <v>0.57281553398058249</v>
      </c>
      <c r="Y433" s="1">
        <f>IFERROR(VLOOKUP(experiment_log[[#This Row],[Experiment ID]],reevaluated_log[],12,0),0)</f>
        <v>0.72839506172839508</v>
      </c>
    </row>
    <row r="434" spans="1:25" hidden="1" x14ac:dyDescent="0.25">
      <c r="A434" s="1" t="s">
        <v>436</v>
      </c>
      <c r="B434" s="1" t="s">
        <v>23</v>
      </c>
      <c r="C434" s="1" t="s">
        <v>292</v>
      </c>
      <c r="D434">
        <v>14</v>
      </c>
      <c r="E434">
        <v>0.9</v>
      </c>
      <c r="F434">
        <v>10</v>
      </c>
      <c r="G434">
        <v>1</v>
      </c>
      <c r="H434">
        <v>0.31282051300000002</v>
      </c>
      <c r="I434">
        <v>0.4765625</v>
      </c>
      <c r="J434">
        <v>1</v>
      </c>
      <c r="K434">
        <v>0.46376811600000001</v>
      </c>
      <c r="L434">
        <v>0.63366336599999995</v>
      </c>
      <c r="M434">
        <v>1874</v>
      </c>
      <c r="N434" s="6">
        <v>3.9583333333333337E-3</v>
      </c>
      <c r="O434" s="1" t="s">
        <v>351</v>
      </c>
      <c r="P434">
        <v>5622217</v>
      </c>
      <c r="Q434" s="2">
        <v>44890.916666666664</v>
      </c>
      <c r="R434">
        <v>1145</v>
      </c>
      <c r="S434">
        <v>1</v>
      </c>
      <c r="T434">
        <v>0.231884058</v>
      </c>
      <c r="U434">
        <v>0.37647058799999999</v>
      </c>
      <c r="V434" s="1">
        <f>COUNTIF(experiment_log[Experiment ID],experiment_log[[#This Row],[Experiment ID]])</f>
        <v>1</v>
      </c>
      <c r="W434" s="1">
        <f>IFERROR(VLOOKUP(experiment_log[[#This Row],[Experiment ID]],reevaluated_log[],10,0),0)</f>
        <v>1</v>
      </c>
      <c r="X434" s="1">
        <f>IFERROR(VLOOKUP(experiment_log[[#This Row],[Experiment ID]],reevaluated_log[],11,0),0)</f>
        <v>0.37777777777777777</v>
      </c>
      <c r="Y434" s="1">
        <f>IFERROR(VLOOKUP(experiment_log[[#This Row],[Experiment ID]],reevaluated_log[],12,0),0)</f>
        <v>0.54838709677419351</v>
      </c>
    </row>
    <row r="435" spans="1:25" hidden="1" x14ac:dyDescent="0.25">
      <c r="A435" s="1" t="s">
        <v>316</v>
      </c>
      <c r="B435" s="1" t="s">
        <v>22</v>
      </c>
      <c r="C435" s="1" t="s">
        <v>292</v>
      </c>
      <c r="D435">
        <v>5</v>
      </c>
      <c r="E435">
        <v>0.875</v>
      </c>
      <c r="F435">
        <v>10</v>
      </c>
      <c r="G435">
        <v>0.96226415099999996</v>
      </c>
      <c r="H435">
        <v>0.55737704899999996</v>
      </c>
      <c r="I435">
        <v>0.70588235300000002</v>
      </c>
      <c r="J435">
        <v>0.901408451</v>
      </c>
      <c r="K435">
        <v>0.92753623200000002</v>
      </c>
      <c r="L435">
        <v>0.91428571400000003</v>
      </c>
      <c r="M435">
        <v>10114</v>
      </c>
      <c r="N435" s="6">
        <v>6.9097222222222225E-3</v>
      </c>
      <c r="O435" s="1" t="s">
        <v>294</v>
      </c>
      <c r="P435">
        <v>-12144415</v>
      </c>
      <c r="Q435" s="2">
        <v>44889.847916666666</v>
      </c>
      <c r="R435">
        <v>2831</v>
      </c>
      <c r="S435">
        <v>0.97727272700000001</v>
      </c>
      <c r="T435">
        <v>0.62318840600000003</v>
      </c>
      <c r="U435">
        <v>0.76106194699999996</v>
      </c>
      <c r="V435" s="1">
        <f>COUNTIF(experiment_log[Experiment ID],experiment_log[[#This Row],[Experiment ID]])</f>
        <v>1</v>
      </c>
      <c r="W435" s="1">
        <f>IFERROR(VLOOKUP(experiment_log[[#This Row],[Experiment ID]],reevaluated_log[],10,0),0)</f>
        <v>1</v>
      </c>
      <c r="X435" s="1">
        <f>IFERROR(VLOOKUP(experiment_log[[#This Row],[Experiment ID]],reevaluated_log[],11,0),0)</f>
        <v>0.62135922330097082</v>
      </c>
      <c r="Y435" s="1">
        <f>IFERROR(VLOOKUP(experiment_log[[#This Row],[Experiment ID]],reevaluated_log[],12,0),0)</f>
        <v>0.76646706586826341</v>
      </c>
    </row>
    <row r="436" spans="1:25" hidden="1" x14ac:dyDescent="0.25">
      <c r="A436" s="1" t="s">
        <v>60</v>
      </c>
      <c r="B436" s="1" t="s">
        <v>22</v>
      </c>
      <c r="C436" s="1" t="s">
        <v>23</v>
      </c>
      <c r="D436">
        <v>19</v>
      </c>
      <c r="E436">
        <v>0.9</v>
      </c>
      <c r="F436">
        <v>11</v>
      </c>
      <c r="G436">
        <v>1</v>
      </c>
      <c r="H436">
        <v>0.52595155699999996</v>
      </c>
      <c r="I436">
        <v>0.68934240400000002</v>
      </c>
      <c r="J436">
        <v>1</v>
      </c>
      <c r="K436">
        <v>0.64356435599999995</v>
      </c>
      <c r="L436">
        <v>0.78313253000000005</v>
      </c>
      <c r="M436">
        <v>513</v>
      </c>
      <c r="N436" s="6">
        <v>8.1018518518518516E-5</v>
      </c>
      <c r="O436" s="1" t="s">
        <v>24</v>
      </c>
      <c r="P436">
        <v>336055</v>
      </c>
      <c r="Q436" s="2">
        <v>44886.984722222223</v>
      </c>
      <c r="R436">
        <v>404</v>
      </c>
      <c r="S436">
        <v>1</v>
      </c>
      <c r="T436">
        <v>0.485148515</v>
      </c>
      <c r="U436">
        <v>0.65333333299999996</v>
      </c>
      <c r="V436" s="1">
        <f>COUNTIF(experiment_log[Experiment ID],experiment_log[[#This Row],[Experiment ID]])</f>
        <v>1</v>
      </c>
      <c r="W436" s="1">
        <f>IFERROR(VLOOKUP(experiment_log[[#This Row],[Experiment ID]],reevaluated_log[],10,0),0)</f>
        <v>0</v>
      </c>
      <c r="X436" s="1">
        <f>IFERROR(VLOOKUP(experiment_log[[#This Row],[Experiment ID]],reevaluated_log[],11,0),0)</f>
        <v>0</v>
      </c>
      <c r="Y436" s="1">
        <f>IFERROR(VLOOKUP(experiment_log[[#This Row],[Experiment ID]],reevaluated_log[],12,0),0)</f>
        <v>0</v>
      </c>
    </row>
    <row r="437" spans="1:25" hidden="1" x14ac:dyDescent="0.25">
      <c r="A437" s="1" t="s">
        <v>86</v>
      </c>
      <c r="B437" s="1" t="s">
        <v>22</v>
      </c>
      <c r="C437" s="1" t="s">
        <v>82</v>
      </c>
      <c r="D437">
        <v>1</v>
      </c>
      <c r="E437">
        <v>0.875</v>
      </c>
      <c r="F437">
        <v>10</v>
      </c>
      <c r="G437">
        <v>0.98611111100000004</v>
      </c>
      <c r="H437">
        <v>0.351485149</v>
      </c>
      <c r="I437">
        <v>0.51824817499999998</v>
      </c>
      <c r="J437">
        <v>0.77049180299999998</v>
      </c>
      <c r="K437">
        <v>0.77049180299999998</v>
      </c>
      <c r="L437">
        <v>0.77049180299999998</v>
      </c>
      <c r="M437">
        <v>22992</v>
      </c>
      <c r="N437" s="6">
        <v>6.1805555555555555E-3</v>
      </c>
      <c r="O437" s="1" t="s">
        <v>83</v>
      </c>
      <c r="P437">
        <v>284531</v>
      </c>
      <c r="Q437" s="2">
        <v>44887.563194444447</v>
      </c>
      <c r="R437">
        <v>3428</v>
      </c>
      <c r="S437">
        <v>0.95652173900000004</v>
      </c>
      <c r="T437">
        <v>0.360655738</v>
      </c>
      <c r="U437">
        <v>0.52380952400000003</v>
      </c>
      <c r="V437" s="1">
        <f>COUNTIF(experiment_log[Experiment ID],experiment_log[[#This Row],[Experiment ID]])</f>
        <v>1</v>
      </c>
      <c r="W437" s="1">
        <f>IFERROR(VLOOKUP(experiment_log[[#This Row],[Experiment ID]],reevaluated_log[],10,0),0)</f>
        <v>0</v>
      </c>
      <c r="X437" s="1">
        <f>IFERROR(VLOOKUP(experiment_log[[#This Row],[Experiment ID]],reevaluated_log[],11,0),0)</f>
        <v>0</v>
      </c>
      <c r="Y437" s="1">
        <f>IFERROR(VLOOKUP(experiment_log[[#This Row],[Experiment ID]],reevaluated_log[],12,0),0)</f>
        <v>0</v>
      </c>
    </row>
    <row r="438" spans="1:25" hidden="1" x14ac:dyDescent="0.25">
      <c r="A438" s="1" t="s">
        <v>33</v>
      </c>
      <c r="B438" s="1" t="s">
        <v>22</v>
      </c>
      <c r="C438" s="1" t="s">
        <v>23</v>
      </c>
      <c r="D438">
        <v>12</v>
      </c>
      <c r="E438">
        <v>0.85</v>
      </c>
      <c r="F438">
        <v>11</v>
      </c>
      <c r="G438">
        <v>0.988826816</v>
      </c>
      <c r="H438">
        <v>0.61245674699999997</v>
      </c>
      <c r="I438">
        <v>0.756410256</v>
      </c>
      <c r="J438">
        <v>0.94871794899999995</v>
      </c>
      <c r="K438">
        <v>0.73267326700000002</v>
      </c>
      <c r="L438">
        <v>0.82681564200000002</v>
      </c>
      <c r="M438">
        <v>650</v>
      </c>
      <c r="N438" s="6">
        <v>1.273148148148148E-4</v>
      </c>
      <c r="O438" s="1" t="s">
        <v>24</v>
      </c>
      <c r="P438">
        <v>336055</v>
      </c>
      <c r="Q438" s="2">
        <v>44886.984027777777</v>
      </c>
      <c r="R438">
        <v>492</v>
      </c>
      <c r="S438">
        <v>0.98245614000000003</v>
      </c>
      <c r="T438">
        <v>0.55445544599999996</v>
      </c>
      <c r="U438">
        <v>0.70886075900000001</v>
      </c>
      <c r="V438" s="1">
        <f>COUNTIF(experiment_log[Experiment ID],experiment_log[[#This Row],[Experiment ID]])</f>
        <v>1</v>
      </c>
      <c r="W438" s="1">
        <f>IFERROR(VLOOKUP(experiment_log[[#This Row],[Experiment ID]],reevaluated_log[],10,0),0)</f>
        <v>0</v>
      </c>
      <c r="X438" s="1">
        <f>IFERROR(VLOOKUP(experiment_log[[#This Row],[Experiment ID]],reevaluated_log[],11,0),0)</f>
        <v>0</v>
      </c>
      <c r="Y438" s="1">
        <f>IFERROR(VLOOKUP(experiment_log[[#This Row],[Experiment ID]],reevaluated_log[],12,0),0)</f>
        <v>0</v>
      </c>
    </row>
    <row r="439" spans="1:25" hidden="1" x14ac:dyDescent="0.25">
      <c r="A439" s="1" t="s">
        <v>347</v>
      </c>
      <c r="B439" s="1" t="s">
        <v>22</v>
      </c>
      <c r="C439" s="1" t="s">
        <v>292</v>
      </c>
      <c r="D439">
        <v>24</v>
      </c>
      <c r="E439">
        <v>0.85</v>
      </c>
      <c r="F439">
        <v>10</v>
      </c>
      <c r="G439">
        <v>0.99056603799999998</v>
      </c>
      <c r="H439">
        <v>0.57377049199999997</v>
      </c>
      <c r="I439">
        <v>0.72664359899999997</v>
      </c>
      <c r="J439">
        <v>0.96610169499999998</v>
      </c>
      <c r="K439">
        <v>0.82608695700000001</v>
      </c>
      <c r="L439">
        <v>0.890625</v>
      </c>
      <c r="M439">
        <v>5412</v>
      </c>
      <c r="N439" s="6">
        <v>1.1666666666666667E-2</v>
      </c>
      <c r="O439" s="1" t="s">
        <v>294</v>
      </c>
      <c r="P439">
        <v>-12144415</v>
      </c>
      <c r="Q439" s="2">
        <v>44890.466666666667</v>
      </c>
      <c r="R439">
        <v>2523</v>
      </c>
      <c r="S439">
        <v>0.97297297299999996</v>
      </c>
      <c r="T439">
        <v>0.52173913000000005</v>
      </c>
      <c r="U439">
        <v>0.67924528299999998</v>
      </c>
      <c r="V439" s="1">
        <f>COUNTIF(experiment_log[Experiment ID],experiment_log[[#This Row],[Experiment ID]])</f>
        <v>1</v>
      </c>
      <c r="W439" s="1">
        <f>IFERROR(VLOOKUP(experiment_log[[#This Row],[Experiment ID]],reevaluated_log[],10,0),0)</f>
        <v>1</v>
      </c>
      <c r="X439" s="1">
        <f>IFERROR(VLOOKUP(experiment_log[[#This Row],[Experiment ID]],reevaluated_log[],11,0),0)</f>
        <v>0.59223300970873782</v>
      </c>
      <c r="Y439" s="1">
        <f>IFERROR(VLOOKUP(experiment_log[[#This Row],[Experiment ID]],reevaluated_log[],12,0),0)</f>
        <v>0.74390243902439024</v>
      </c>
    </row>
    <row r="440" spans="1:25" hidden="1" x14ac:dyDescent="0.25">
      <c r="A440" s="1" t="s">
        <v>259</v>
      </c>
      <c r="B440" s="1" t="s">
        <v>22</v>
      </c>
      <c r="C440" s="1" t="s">
        <v>23</v>
      </c>
      <c r="D440">
        <v>8</v>
      </c>
      <c r="E440">
        <v>0.8</v>
      </c>
      <c r="F440">
        <v>11</v>
      </c>
      <c r="G440">
        <v>0.99462365600000002</v>
      </c>
      <c r="H440">
        <v>0.64013840799999999</v>
      </c>
      <c r="I440">
        <v>0.77894736799999997</v>
      </c>
      <c r="J440">
        <v>0.95505618000000003</v>
      </c>
      <c r="K440">
        <v>0.84158415799999997</v>
      </c>
      <c r="L440">
        <v>0.89473684200000003</v>
      </c>
      <c r="M440">
        <v>598</v>
      </c>
      <c r="N440" s="6">
        <v>3.5879629629629629E-4</v>
      </c>
      <c r="O440" s="1" t="s">
        <v>24</v>
      </c>
      <c r="P440">
        <v>336055</v>
      </c>
      <c r="Q440" s="2">
        <v>44888.534722222219</v>
      </c>
      <c r="R440">
        <v>457</v>
      </c>
      <c r="S440">
        <v>0.96923076900000005</v>
      </c>
      <c r="T440">
        <v>0.62376237599999995</v>
      </c>
      <c r="U440">
        <v>0.75903614500000005</v>
      </c>
      <c r="V440" s="1">
        <f>COUNTIF(experiment_log[Experiment ID],experiment_log[[#This Row],[Experiment ID]])</f>
        <v>1</v>
      </c>
      <c r="W440" s="1">
        <f>IFERROR(VLOOKUP(experiment_log[[#This Row],[Experiment ID]],reevaluated_log[],10,0),0)</f>
        <v>0</v>
      </c>
      <c r="X440" s="1">
        <f>IFERROR(VLOOKUP(experiment_log[[#This Row],[Experiment ID]],reevaluated_log[],11,0),0)</f>
        <v>0</v>
      </c>
      <c r="Y440" s="1">
        <f>IFERROR(VLOOKUP(experiment_log[[#This Row],[Experiment ID]],reevaluated_log[],12,0),0)</f>
        <v>0</v>
      </c>
    </row>
    <row r="441" spans="1:25" hidden="1" x14ac:dyDescent="0.25">
      <c r="A441" s="1" t="s">
        <v>248</v>
      </c>
      <c r="B441" s="1" t="s">
        <v>22</v>
      </c>
      <c r="C441" s="1" t="s">
        <v>147</v>
      </c>
      <c r="D441">
        <v>24</v>
      </c>
      <c r="E441">
        <v>0.875</v>
      </c>
      <c r="F441">
        <v>11</v>
      </c>
      <c r="G441">
        <v>0.99065420599999998</v>
      </c>
      <c r="H441">
        <v>0.59550561800000001</v>
      </c>
      <c r="I441">
        <v>0.74385964900000001</v>
      </c>
      <c r="J441">
        <v>0.98245614000000003</v>
      </c>
      <c r="K441">
        <v>0.875</v>
      </c>
      <c r="L441">
        <v>0.925619835</v>
      </c>
      <c r="M441">
        <v>722</v>
      </c>
      <c r="N441" s="6">
        <v>5.7870370370370367E-4</v>
      </c>
      <c r="O441" s="1" t="s">
        <v>148</v>
      </c>
      <c r="P441">
        <v>360154</v>
      </c>
      <c r="Q441" s="2">
        <v>44888.526388888888</v>
      </c>
      <c r="R441">
        <v>541</v>
      </c>
      <c r="S441">
        <v>0.97826086999999995</v>
      </c>
      <c r="T441">
        <v>0.703125</v>
      </c>
      <c r="U441">
        <v>0.81818181800000001</v>
      </c>
      <c r="V441" s="1">
        <f>COUNTIF(experiment_log[Experiment ID],experiment_log[[#This Row],[Experiment ID]])</f>
        <v>1</v>
      </c>
      <c r="W441" s="1">
        <f>IFERROR(VLOOKUP(experiment_log[[#This Row],[Experiment ID]],reevaluated_log[],10,0),0)</f>
        <v>0</v>
      </c>
      <c r="X441" s="1">
        <f>IFERROR(VLOOKUP(experiment_log[[#This Row],[Experiment ID]],reevaluated_log[],11,0),0)</f>
        <v>0</v>
      </c>
      <c r="Y441" s="1">
        <f>IFERROR(VLOOKUP(experiment_log[[#This Row],[Experiment ID]],reevaluated_log[],12,0),0)</f>
        <v>0</v>
      </c>
    </row>
    <row r="442" spans="1:25" hidden="1" x14ac:dyDescent="0.25">
      <c r="A442" s="1" t="s">
        <v>411</v>
      </c>
      <c r="B442" s="1" t="s">
        <v>23</v>
      </c>
      <c r="C442" s="1" t="s">
        <v>292</v>
      </c>
      <c r="D442">
        <v>23</v>
      </c>
      <c r="E442">
        <v>0.7</v>
      </c>
      <c r="F442">
        <v>10</v>
      </c>
      <c r="G442">
        <v>0.93684210499999998</v>
      </c>
      <c r="H442">
        <v>0.45641025600000001</v>
      </c>
      <c r="I442">
        <v>0.61379310300000001</v>
      </c>
      <c r="J442">
        <v>0.77906976699999997</v>
      </c>
      <c r="K442">
        <v>0.97101449299999998</v>
      </c>
      <c r="L442">
        <v>0.86451612899999997</v>
      </c>
      <c r="M442">
        <v>6217</v>
      </c>
      <c r="N442" s="6">
        <v>3.1597222222222222E-3</v>
      </c>
      <c r="O442" s="1" t="s">
        <v>351</v>
      </c>
      <c r="P442">
        <v>5622217</v>
      </c>
      <c r="Q442" s="2">
        <v>44890.865277777775</v>
      </c>
      <c r="R442">
        <v>1599</v>
      </c>
      <c r="S442">
        <v>0.9375</v>
      </c>
      <c r="T442">
        <v>0.43478260899999999</v>
      </c>
      <c r="U442">
        <v>0.59405940599999996</v>
      </c>
      <c r="V442" s="1">
        <f>COUNTIF(experiment_log[Experiment ID],experiment_log[[#This Row],[Experiment ID]])</f>
        <v>1</v>
      </c>
      <c r="W442" s="1">
        <f>IFERROR(VLOOKUP(experiment_log[[#This Row],[Experiment ID]],reevaluated_log[],10,0),0)</f>
        <v>0.91111111111111109</v>
      </c>
      <c r="X442" s="1">
        <f>IFERROR(VLOOKUP(experiment_log[[#This Row],[Experiment ID]],reevaluated_log[],11,0),0)</f>
        <v>0.45555555555555555</v>
      </c>
      <c r="Y442" s="1">
        <f>IFERROR(VLOOKUP(experiment_log[[#This Row],[Experiment ID]],reevaluated_log[],12,0),0)</f>
        <v>0.6074074074074074</v>
      </c>
    </row>
    <row r="443" spans="1:25" x14ac:dyDescent="0.25">
      <c r="A443" s="1" t="s">
        <v>618</v>
      </c>
      <c r="B443" s="1" t="s">
        <v>147</v>
      </c>
      <c r="C443" s="1" t="s">
        <v>292</v>
      </c>
      <c r="D443">
        <v>7</v>
      </c>
      <c r="E443">
        <v>0.8</v>
      </c>
      <c r="F443">
        <v>10</v>
      </c>
      <c r="G443">
        <v>0.97674418600000001</v>
      </c>
      <c r="H443">
        <v>0.39069767399999999</v>
      </c>
      <c r="I443">
        <v>0.55813953500000002</v>
      </c>
      <c r="J443">
        <v>0.89795918399999997</v>
      </c>
      <c r="K443">
        <v>0.62857142899999996</v>
      </c>
      <c r="L443">
        <v>0.73949579799999998</v>
      </c>
      <c r="M443">
        <v>2139</v>
      </c>
      <c r="N443" s="6">
        <v>8.6921296296296295E-3</v>
      </c>
      <c r="O443" s="1" t="s">
        <v>350</v>
      </c>
      <c r="P443">
        <v>6316297</v>
      </c>
      <c r="Q443" s="2">
        <v>44893.86041666667</v>
      </c>
      <c r="R443">
        <v>1257</v>
      </c>
      <c r="S443">
        <v>1</v>
      </c>
      <c r="T443">
        <v>0.35714285699999998</v>
      </c>
      <c r="U443">
        <v>0.52631578899999998</v>
      </c>
      <c r="V443" s="1">
        <f>COUNTIF(experiment_log[Experiment ID],experiment_log[[#This Row],[Experiment ID]])</f>
        <v>1</v>
      </c>
      <c r="W443" s="1">
        <f>IFERROR(VLOOKUP(experiment_log[[#This Row],[Experiment ID]],reevaluated_log[],10,0),0)</f>
        <v>1</v>
      </c>
      <c r="X443" s="1">
        <f>IFERROR(VLOOKUP(experiment_log[[#This Row],[Experiment ID]],reevaluated_log[],11,0),0)</f>
        <v>0.35714285714285715</v>
      </c>
      <c r="Y443" s="1">
        <f>IFERROR(VLOOKUP(experiment_log[[#This Row],[Experiment ID]],reevaluated_log[],12,0),0)</f>
        <v>0.52631578947368418</v>
      </c>
    </row>
    <row r="444" spans="1:25" x14ac:dyDescent="0.25">
      <c r="A444" s="1" t="s">
        <v>622</v>
      </c>
      <c r="B444" s="1" t="s">
        <v>147</v>
      </c>
      <c r="C444" s="1" t="s">
        <v>292</v>
      </c>
      <c r="D444">
        <v>11</v>
      </c>
      <c r="E444">
        <v>0.8</v>
      </c>
      <c r="F444">
        <v>10</v>
      </c>
      <c r="G444">
        <v>0.98795180699999996</v>
      </c>
      <c r="H444">
        <v>0.38139534899999999</v>
      </c>
      <c r="I444">
        <v>0.55033557</v>
      </c>
      <c r="J444">
        <v>0.90697674399999995</v>
      </c>
      <c r="K444">
        <v>0.55714285699999999</v>
      </c>
      <c r="L444">
        <v>0.69026548700000001</v>
      </c>
      <c r="M444">
        <v>2025</v>
      </c>
      <c r="N444" s="6">
        <v>3.5879629629629629E-3</v>
      </c>
      <c r="O444" s="1" t="s">
        <v>350</v>
      </c>
      <c r="P444">
        <v>6316297</v>
      </c>
      <c r="Q444" s="2">
        <v>44893.907638888886</v>
      </c>
      <c r="R444">
        <v>1231</v>
      </c>
      <c r="S444">
        <v>1</v>
      </c>
      <c r="T444">
        <v>0.34285714299999998</v>
      </c>
      <c r="U444">
        <v>0.51063829800000005</v>
      </c>
      <c r="V444" s="1">
        <f>COUNTIF(experiment_log[Experiment ID],experiment_log[[#This Row],[Experiment ID]])</f>
        <v>1</v>
      </c>
      <c r="W444" s="1">
        <f>IFERROR(VLOOKUP(experiment_log[[#This Row],[Experiment ID]],reevaluated_log[],10,0),0)</f>
        <v>1</v>
      </c>
      <c r="X444" s="1">
        <f>IFERROR(VLOOKUP(experiment_log[[#This Row],[Experiment ID]],reevaluated_log[],11,0),0)</f>
        <v>0.34285714285714286</v>
      </c>
      <c r="Y444" s="1">
        <f>IFERROR(VLOOKUP(experiment_log[[#This Row],[Experiment ID]],reevaluated_log[],12,0),0)</f>
        <v>0.51063829787234039</v>
      </c>
    </row>
    <row r="445" spans="1:25" hidden="1" x14ac:dyDescent="0.25">
      <c r="A445" s="1" t="s">
        <v>163</v>
      </c>
      <c r="B445" s="1" t="s">
        <v>22</v>
      </c>
      <c r="C445" s="1" t="s">
        <v>147</v>
      </c>
      <c r="D445">
        <v>13</v>
      </c>
      <c r="E445">
        <v>0.85</v>
      </c>
      <c r="F445">
        <v>11</v>
      </c>
      <c r="G445">
        <v>0.98850574700000005</v>
      </c>
      <c r="H445">
        <v>0.48314606700000001</v>
      </c>
      <c r="I445">
        <v>0.64905660399999998</v>
      </c>
      <c r="J445">
        <v>0.95652173900000004</v>
      </c>
      <c r="K445">
        <v>0.6875</v>
      </c>
      <c r="L445">
        <v>0.8</v>
      </c>
      <c r="M445">
        <v>608</v>
      </c>
      <c r="N445" s="6">
        <v>1.5046296296296297E-4</v>
      </c>
      <c r="O445" s="1" t="s">
        <v>148</v>
      </c>
      <c r="P445">
        <v>360154</v>
      </c>
      <c r="Q445" s="2">
        <v>44887.880555555559</v>
      </c>
      <c r="R445">
        <v>466</v>
      </c>
      <c r="S445">
        <v>0.94736842099999996</v>
      </c>
      <c r="T445">
        <v>0.5625</v>
      </c>
      <c r="U445">
        <v>0.70588235300000002</v>
      </c>
      <c r="V445" s="1">
        <f>COUNTIF(experiment_log[Experiment ID],experiment_log[[#This Row],[Experiment ID]])</f>
        <v>1</v>
      </c>
      <c r="W445" s="1">
        <f>IFERROR(VLOOKUP(experiment_log[[#This Row],[Experiment ID]],reevaluated_log[],10,0),0)</f>
        <v>0</v>
      </c>
      <c r="X445" s="1">
        <f>IFERROR(VLOOKUP(experiment_log[[#This Row],[Experiment ID]],reevaluated_log[],11,0),0)</f>
        <v>0</v>
      </c>
      <c r="Y445" s="1">
        <f>IFERROR(VLOOKUP(experiment_log[[#This Row],[Experiment ID]],reevaluated_log[],12,0),0)</f>
        <v>0</v>
      </c>
    </row>
    <row r="446" spans="1:25" hidden="1" x14ac:dyDescent="0.25">
      <c r="A446" s="1" t="s">
        <v>221</v>
      </c>
      <c r="B446" s="1" t="s">
        <v>22</v>
      </c>
      <c r="C446" s="1" t="s">
        <v>147</v>
      </c>
      <c r="D446">
        <v>7</v>
      </c>
      <c r="E446">
        <v>0.875</v>
      </c>
      <c r="F446">
        <v>11</v>
      </c>
      <c r="G446">
        <v>1</v>
      </c>
      <c r="H446">
        <v>0.466292135</v>
      </c>
      <c r="I446">
        <v>0.63601532599999999</v>
      </c>
      <c r="J446">
        <v>0.95652173900000004</v>
      </c>
      <c r="K446">
        <v>0.6875</v>
      </c>
      <c r="L446">
        <v>0.8</v>
      </c>
      <c r="M446">
        <v>583</v>
      </c>
      <c r="N446" s="6">
        <v>9.1435185185185185E-4</v>
      </c>
      <c r="O446" s="1" t="s">
        <v>148</v>
      </c>
      <c r="P446">
        <v>360154</v>
      </c>
      <c r="Q446" s="2">
        <v>44888.509722222225</v>
      </c>
      <c r="R446">
        <v>452</v>
      </c>
      <c r="S446">
        <v>0.94871794899999995</v>
      </c>
      <c r="T446">
        <v>0.578125</v>
      </c>
      <c r="U446">
        <v>0.71844660199999999</v>
      </c>
      <c r="V446" s="1">
        <f>COUNTIF(experiment_log[Experiment ID],experiment_log[[#This Row],[Experiment ID]])</f>
        <v>1</v>
      </c>
      <c r="W446" s="1">
        <f>IFERROR(VLOOKUP(experiment_log[[#This Row],[Experiment ID]],reevaluated_log[],10,0),0)</f>
        <v>0</v>
      </c>
      <c r="X446" s="1">
        <f>IFERROR(VLOOKUP(experiment_log[[#This Row],[Experiment ID]],reevaluated_log[],11,0),0)</f>
        <v>0</v>
      </c>
      <c r="Y446" s="1">
        <f>IFERROR(VLOOKUP(experiment_log[[#This Row],[Experiment ID]],reevaluated_log[],12,0),0)</f>
        <v>0</v>
      </c>
    </row>
    <row r="447" spans="1:25" hidden="1" x14ac:dyDescent="0.25">
      <c r="A447" s="1" t="s">
        <v>156</v>
      </c>
      <c r="B447" s="1" t="s">
        <v>22</v>
      </c>
      <c r="C447" s="1" t="s">
        <v>147</v>
      </c>
      <c r="D447">
        <v>9</v>
      </c>
      <c r="E447">
        <v>0.8</v>
      </c>
      <c r="F447">
        <v>11</v>
      </c>
      <c r="G447">
        <v>0.95192307700000001</v>
      </c>
      <c r="H447">
        <v>0.55617977500000004</v>
      </c>
      <c r="I447">
        <v>0.70212766000000004</v>
      </c>
      <c r="J447">
        <v>0.88524590199999997</v>
      </c>
      <c r="K447">
        <v>0.84375</v>
      </c>
      <c r="L447">
        <v>0.86399999999999999</v>
      </c>
      <c r="M447">
        <v>713</v>
      </c>
      <c r="N447" s="6">
        <v>1.1574074074074075E-4</v>
      </c>
      <c r="O447" s="1" t="s">
        <v>148</v>
      </c>
      <c r="P447">
        <v>360154</v>
      </c>
      <c r="Q447" s="2">
        <v>44887.879861111112</v>
      </c>
      <c r="R447">
        <v>540</v>
      </c>
      <c r="S447">
        <v>0.918367347</v>
      </c>
      <c r="T447">
        <v>0.703125</v>
      </c>
      <c r="U447">
        <v>0.79646017700000005</v>
      </c>
      <c r="V447" s="1">
        <f>COUNTIF(experiment_log[Experiment ID],experiment_log[[#This Row],[Experiment ID]])</f>
        <v>1</v>
      </c>
      <c r="W447" s="1">
        <f>IFERROR(VLOOKUP(experiment_log[[#This Row],[Experiment ID]],reevaluated_log[],10,0),0)</f>
        <v>0</v>
      </c>
      <c r="X447" s="1">
        <f>IFERROR(VLOOKUP(experiment_log[[#This Row],[Experiment ID]],reevaluated_log[],11,0),0)</f>
        <v>0</v>
      </c>
      <c r="Y447" s="1">
        <f>IFERROR(VLOOKUP(experiment_log[[#This Row],[Experiment ID]],reevaluated_log[],12,0),0)</f>
        <v>0</v>
      </c>
    </row>
    <row r="448" spans="1:25" x14ac:dyDescent="0.25">
      <c r="A448" s="1" t="s">
        <v>628</v>
      </c>
      <c r="B448" s="1" t="s">
        <v>147</v>
      </c>
      <c r="C448" s="1" t="s">
        <v>292</v>
      </c>
      <c r="D448">
        <v>16</v>
      </c>
      <c r="E448">
        <v>0.8</v>
      </c>
      <c r="F448">
        <v>10</v>
      </c>
      <c r="G448">
        <v>0.97499999999999998</v>
      </c>
      <c r="H448">
        <v>0.36279069800000002</v>
      </c>
      <c r="I448">
        <v>0.52881355900000004</v>
      </c>
      <c r="J448">
        <v>0.909090909</v>
      </c>
      <c r="K448">
        <v>0.571428571</v>
      </c>
      <c r="L448">
        <v>0.70175438599999995</v>
      </c>
      <c r="M448">
        <v>2074</v>
      </c>
      <c r="N448" s="6">
        <v>5.5671296296296293E-3</v>
      </c>
      <c r="O448" s="1" t="s">
        <v>350</v>
      </c>
      <c r="P448">
        <v>6316297</v>
      </c>
      <c r="Q448" s="2">
        <v>44893.927777777775</v>
      </c>
      <c r="R448">
        <v>1233</v>
      </c>
      <c r="S448">
        <v>1</v>
      </c>
      <c r="T448">
        <v>0.34285714299999998</v>
      </c>
      <c r="U448">
        <v>0.51063829800000005</v>
      </c>
      <c r="V448" s="1">
        <f>COUNTIF(experiment_log[Experiment ID],experiment_log[[#This Row],[Experiment ID]])</f>
        <v>1</v>
      </c>
      <c r="W448" s="1">
        <f>IFERROR(VLOOKUP(experiment_log[[#This Row],[Experiment ID]],reevaluated_log[],10,0),0)</f>
        <v>1</v>
      </c>
      <c r="X448" s="1">
        <f>IFERROR(VLOOKUP(experiment_log[[#This Row],[Experiment ID]],reevaluated_log[],11,0),0)</f>
        <v>0.34285714285714286</v>
      </c>
      <c r="Y448" s="1">
        <f>IFERROR(VLOOKUP(experiment_log[[#This Row],[Experiment ID]],reevaluated_log[],12,0),0)</f>
        <v>0.51063829787234039</v>
      </c>
    </row>
    <row r="449" spans="1:25" hidden="1" x14ac:dyDescent="0.25">
      <c r="A449" s="1" t="s">
        <v>418</v>
      </c>
      <c r="B449" s="1" t="s">
        <v>23</v>
      </c>
      <c r="C449" s="1" t="s">
        <v>292</v>
      </c>
      <c r="D449">
        <v>26</v>
      </c>
      <c r="E449">
        <v>0.85</v>
      </c>
      <c r="F449">
        <v>10</v>
      </c>
      <c r="G449">
        <v>1</v>
      </c>
      <c r="H449">
        <v>0.43589743600000003</v>
      </c>
      <c r="I449">
        <v>0.60714285700000004</v>
      </c>
      <c r="J449">
        <v>0.875</v>
      </c>
      <c r="K449">
        <v>0.71014492799999995</v>
      </c>
      <c r="L449">
        <v>0.78400000000000003</v>
      </c>
      <c r="M449">
        <v>4197</v>
      </c>
      <c r="N449" s="6">
        <v>3.7268518518518519E-3</v>
      </c>
      <c r="O449" s="1" t="s">
        <v>351</v>
      </c>
      <c r="P449">
        <v>5622217</v>
      </c>
      <c r="Q449" s="2">
        <v>44890.875694444447</v>
      </c>
      <c r="R449">
        <v>1451</v>
      </c>
      <c r="S449">
        <v>0.95238095199999995</v>
      </c>
      <c r="T449">
        <v>0.28985507199999999</v>
      </c>
      <c r="U449">
        <v>0.44444444399999999</v>
      </c>
      <c r="V449" s="1">
        <f>COUNTIF(experiment_log[Experiment ID],experiment_log[[#This Row],[Experiment ID]])</f>
        <v>1</v>
      </c>
      <c r="W449" s="1">
        <f>IFERROR(VLOOKUP(experiment_log[[#This Row],[Experiment ID]],reevaluated_log[],10,0),0)</f>
        <v>1</v>
      </c>
      <c r="X449" s="1">
        <f>IFERROR(VLOOKUP(experiment_log[[#This Row],[Experiment ID]],reevaluated_log[],11,0),0)</f>
        <v>0.37777777777777777</v>
      </c>
      <c r="Y449" s="1">
        <f>IFERROR(VLOOKUP(experiment_log[[#This Row],[Experiment ID]],reevaluated_log[],12,0),0)</f>
        <v>0.54838709677419351</v>
      </c>
    </row>
    <row r="450" spans="1:25" hidden="1" x14ac:dyDescent="0.25">
      <c r="A450" s="1" t="s">
        <v>249</v>
      </c>
      <c r="B450" s="1" t="s">
        <v>22</v>
      </c>
      <c r="C450" s="1" t="s">
        <v>147</v>
      </c>
      <c r="D450">
        <v>24</v>
      </c>
      <c r="E450">
        <v>0.9</v>
      </c>
      <c r="F450">
        <v>11</v>
      </c>
      <c r="G450">
        <v>0.99065420599999998</v>
      </c>
      <c r="H450">
        <v>0.59550561800000001</v>
      </c>
      <c r="I450">
        <v>0.74385964900000001</v>
      </c>
      <c r="J450">
        <v>0.98245614000000003</v>
      </c>
      <c r="K450">
        <v>0.875</v>
      </c>
      <c r="L450">
        <v>0.925619835</v>
      </c>
      <c r="M450">
        <v>722</v>
      </c>
      <c r="N450" s="6">
        <v>5.5555555555555556E-4</v>
      </c>
      <c r="O450" s="1" t="s">
        <v>148</v>
      </c>
      <c r="P450">
        <v>360154</v>
      </c>
      <c r="Q450" s="2">
        <v>44888.526388888888</v>
      </c>
      <c r="R450">
        <v>541</v>
      </c>
      <c r="S450">
        <v>0.97826086999999995</v>
      </c>
      <c r="T450">
        <v>0.703125</v>
      </c>
      <c r="U450">
        <v>0.81818181800000001</v>
      </c>
      <c r="V450" s="1">
        <f>COUNTIF(experiment_log[Experiment ID],experiment_log[[#This Row],[Experiment ID]])</f>
        <v>1</v>
      </c>
      <c r="W450" s="1">
        <f>IFERROR(VLOOKUP(experiment_log[[#This Row],[Experiment ID]],reevaluated_log[],10,0),0)</f>
        <v>0</v>
      </c>
      <c r="X450" s="1">
        <f>IFERROR(VLOOKUP(experiment_log[[#This Row],[Experiment ID]],reevaluated_log[],11,0),0)</f>
        <v>0</v>
      </c>
      <c r="Y450" s="1">
        <f>IFERROR(VLOOKUP(experiment_log[[#This Row],[Experiment ID]],reevaluated_log[],12,0),0)</f>
        <v>0</v>
      </c>
    </row>
    <row r="451" spans="1:25" hidden="1" x14ac:dyDescent="0.25">
      <c r="A451" s="1" t="s">
        <v>157</v>
      </c>
      <c r="B451" s="1" t="s">
        <v>22</v>
      </c>
      <c r="C451" s="1" t="s">
        <v>147</v>
      </c>
      <c r="D451">
        <v>9</v>
      </c>
      <c r="E451">
        <v>0.85</v>
      </c>
      <c r="F451">
        <v>11</v>
      </c>
      <c r="G451">
        <v>1</v>
      </c>
      <c r="H451">
        <v>0.44382022500000001</v>
      </c>
      <c r="I451">
        <v>0.61478599199999995</v>
      </c>
      <c r="J451">
        <v>0.97619047599999997</v>
      </c>
      <c r="K451">
        <v>0.640625</v>
      </c>
      <c r="L451">
        <v>0.77358490599999996</v>
      </c>
      <c r="M451">
        <v>575</v>
      </c>
      <c r="N451" s="6">
        <v>1.1574074074074075E-4</v>
      </c>
      <c r="O451" s="1" t="s">
        <v>148</v>
      </c>
      <c r="P451">
        <v>360154</v>
      </c>
      <c r="Q451" s="2">
        <v>44887.879861111112</v>
      </c>
      <c r="R451">
        <v>447</v>
      </c>
      <c r="S451">
        <v>0.97142857100000002</v>
      </c>
      <c r="T451">
        <v>0.53125</v>
      </c>
      <c r="U451">
        <v>0.68686868700000003</v>
      </c>
      <c r="V451" s="1">
        <f>COUNTIF(experiment_log[Experiment ID],experiment_log[[#This Row],[Experiment ID]])</f>
        <v>1</v>
      </c>
      <c r="W451" s="1">
        <f>IFERROR(VLOOKUP(experiment_log[[#This Row],[Experiment ID]],reevaluated_log[],10,0),0)</f>
        <v>0</v>
      </c>
      <c r="X451" s="1">
        <f>IFERROR(VLOOKUP(experiment_log[[#This Row],[Experiment ID]],reevaluated_log[],11,0),0)</f>
        <v>0</v>
      </c>
      <c r="Y451" s="1">
        <f>IFERROR(VLOOKUP(experiment_log[[#This Row],[Experiment ID]],reevaluated_log[],12,0),0)</f>
        <v>0</v>
      </c>
    </row>
    <row r="452" spans="1:25" hidden="1" x14ac:dyDescent="0.25">
      <c r="A452" s="1" t="s">
        <v>206</v>
      </c>
      <c r="B452" s="1" t="s">
        <v>22</v>
      </c>
      <c r="C452" s="1" t="s">
        <v>147</v>
      </c>
      <c r="D452">
        <v>27</v>
      </c>
      <c r="E452">
        <v>0.8</v>
      </c>
      <c r="F452">
        <v>11</v>
      </c>
      <c r="G452">
        <v>0.9140625</v>
      </c>
      <c r="H452">
        <v>0.65730337100000003</v>
      </c>
      <c r="I452">
        <v>0.764705882</v>
      </c>
      <c r="J452">
        <v>0.82191780800000003</v>
      </c>
      <c r="K452">
        <v>0.9375</v>
      </c>
      <c r="L452">
        <v>0.875912409</v>
      </c>
      <c r="M452">
        <v>862</v>
      </c>
      <c r="N452" s="6">
        <v>1.6203703703703703E-4</v>
      </c>
      <c r="O452" s="1" t="s">
        <v>148</v>
      </c>
      <c r="P452">
        <v>360154</v>
      </c>
      <c r="Q452" s="2">
        <v>44887.882638888892</v>
      </c>
      <c r="R452">
        <v>605</v>
      </c>
      <c r="S452">
        <v>0.87037036999999995</v>
      </c>
      <c r="T452">
        <v>0.734375</v>
      </c>
      <c r="U452">
        <v>0.79661016900000003</v>
      </c>
      <c r="V452" s="1">
        <f>COUNTIF(experiment_log[Experiment ID],experiment_log[[#This Row],[Experiment ID]])</f>
        <v>1</v>
      </c>
      <c r="W452" s="1">
        <f>IFERROR(VLOOKUP(experiment_log[[#This Row],[Experiment ID]],reevaluated_log[],10,0),0)</f>
        <v>0</v>
      </c>
      <c r="X452" s="1">
        <f>IFERROR(VLOOKUP(experiment_log[[#This Row],[Experiment ID]],reevaluated_log[],11,0),0)</f>
        <v>0</v>
      </c>
      <c r="Y452" s="1">
        <f>IFERROR(VLOOKUP(experiment_log[[#This Row],[Experiment ID]],reevaluated_log[],12,0),0)</f>
        <v>0</v>
      </c>
    </row>
    <row r="453" spans="1:25" hidden="1" x14ac:dyDescent="0.25">
      <c r="A453" s="1" t="s">
        <v>391</v>
      </c>
      <c r="B453" s="1" t="s">
        <v>23</v>
      </c>
      <c r="C453" s="1" t="s">
        <v>292</v>
      </c>
      <c r="D453">
        <v>5</v>
      </c>
      <c r="E453">
        <v>0.85</v>
      </c>
      <c r="F453">
        <v>10</v>
      </c>
      <c r="G453">
        <v>0.94791666699999999</v>
      </c>
      <c r="H453">
        <v>0.46666666699999998</v>
      </c>
      <c r="I453">
        <v>0.62542955300000003</v>
      </c>
      <c r="J453">
        <v>0.816901408</v>
      </c>
      <c r="K453">
        <v>0.84057970999999998</v>
      </c>
      <c r="L453">
        <v>0.82857142900000003</v>
      </c>
      <c r="M453">
        <v>6271</v>
      </c>
      <c r="N453" s="6">
        <v>2.3148148148148147E-3</v>
      </c>
      <c r="O453" s="1" t="s">
        <v>351</v>
      </c>
      <c r="P453">
        <v>5622217</v>
      </c>
      <c r="Q453" s="2">
        <v>44890.845138888886</v>
      </c>
      <c r="R453">
        <v>1552</v>
      </c>
      <c r="S453">
        <v>0.95454545499999999</v>
      </c>
      <c r="T453">
        <v>0.30434782599999999</v>
      </c>
      <c r="U453">
        <v>0.46153846199999998</v>
      </c>
      <c r="V453" s="1">
        <f>COUNTIF(experiment_log[Experiment ID],experiment_log[[#This Row],[Experiment ID]])</f>
        <v>1</v>
      </c>
      <c r="W453" s="1">
        <f>IFERROR(VLOOKUP(experiment_log[[#This Row],[Experiment ID]],reevaluated_log[],10,0),0)</f>
        <v>0.83333333333333337</v>
      </c>
      <c r="X453" s="1">
        <f>IFERROR(VLOOKUP(experiment_log[[#This Row],[Experiment ID]],reevaluated_log[],11,0),0)</f>
        <v>0.33333333333333331</v>
      </c>
      <c r="Y453" s="1">
        <f>IFERROR(VLOOKUP(experiment_log[[#This Row],[Experiment ID]],reevaluated_log[],12,0),0)</f>
        <v>0.47619047619047616</v>
      </c>
    </row>
    <row r="454" spans="1:25" x14ac:dyDescent="0.25">
      <c r="A454" s="1" t="s">
        <v>463</v>
      </c>
      <c r="B454" s="1" t="s">
        <v>147</v>
      </c>
      <c r="C454" s="1" t="s">
        <v>292</v>
      </c>
      <c r="D454">
        <v>15</v>
      </c>
      <c r="E454">
        <v>0.8</v>
      </c>
      <c r="F454">
        <v>10</v>
      </c>
      <c r="G454">
        <v>0.98850574700000005</v>
      </c>
      <c r="H454">
        <v>0.4</v>
      </c>
      <c r="I454">
        <v>0.56953642400000004</v>
      </c>
      <c r="J454">
        <v>0.909090909</v>
      </c>
      <c r="K454">
        <v>0.571428571</v>
      </c>
      <c r="L454">
        <v>0.70175438599999995</v>
      </c>
      <c r="M454">
        <v>2055</v>
      </c>
      <c r="N454" s="6">
        <v>3.2754629629629631E-3</v>
      </c>
      <c r="O454" s="1" t="s">
        <v>350</v>
      </c>
      <c r="P454">
        <v>6316297</v>
      </c>
      <c r="Q454" s="2">
        <v>44893.832638888889</v>
      </c>
      <c r="R454">
        <v>1235</v>
      </c>
      <c r="S454">
        <v>1</v>
      </c>
      <c r="T454">
        <v>0.34285714299999998</v>
      </c>
      <c r="U454">
        <v>0.51063829800000005</v>
      </c>
      <c r="V454" s="1">
        <f>COUNTIF(experiment_log[Experiment ID],experiment_log[[#This Row],[Experiment ID]])</f>
        <v>1</v>
      </c>
      <c r="W454" s="1">
        <f>IFERROR(VLOOKUP(experiment_log[[#This Row],[Experiment ID]],reevaluated_log[],10,0),0)</f>
        <v>1</v>
      </c>
      <c r="X454" s="1">
        <f>IFERROR(VLOOKUP(experiment_log[[#This Row],[Experiment ID]],reevaluated_log[],11,0),0)</f>
        <v>0.34285714285714286</v>
      </c>
      <c r="Y454" s="1">
        <f>IFERROR(VLOOKUP(experiment_log[[#This Row],[Experiment ID]],reevaluated_log[],12,0),0)</f>
        <v>0.51063829787234039</v>
      </c>
    </row>
    <row r="455" spans="1:25" hidden="1" x14ac:dyDescent="0.25">
      <c r="A455" s="1" t="s">
        <v>268</v>
      </c>
      <c r="B455" s="1" t="s">
        <v>22</v>
      </c>
      <c r="C455" s="1" t="s">
        <v>23</v>
      </c>
      <c r="D455">
        <v>12</v>
      </c>
      <c r="E455">
        <v>0.8</v>
      </c>
      <c r="F455">
        <v>11</v>
      </c>
      <c r="G455">
        <v>0.98360655699999999</v>
      </c>
      <c r="H455">
        <v>0.62283736999999995</v>
      </c>
      <c r="I455">
        <v>0.76271186400000002</v>
      </c>
      <c r="J455">
        <v>0.95294117599999995</v>
      </c>
      <c r="K455">
        <v>0.80198019799999998</v>
      </c>
      <c r="L455">
        <v>0.87096774200000004</v>
      </c>
      <c r="M455">
        <v>664</v>
      </c>
      <c r="N455" s="6">
        <v>2.3148148148148149E-4</v>
      </c>
      <c r="O455" s="1" t="s">
        <v>24</v>
      </c>
      <c r="P455">
        <v>336055</v>
      </c>
      <c r="Q455" s="2">
        <v>44888.536805555559</v>
      </c>
      <c r="R455">
        <v>499</v>
      </c>
      <c r="S455">
        <v>0.98333333300000003</v>
      </c>
      <c r="T455">
        <v>0.58415841599999996</v>
      </c>
      <c r="U455">
        <v>0.73291925499999999</v>
      </c>
      <c r="V455" s="1">
        <f>COUNTIF(experiment_log[Experiment ID],experiment_log[[#This Row],[Experiment ID]])</f>
        <v>1</v>
      </c>
      <c r="W455" s="1">
        <f>IFERROR(VLOOKUP(experiment_log[[#This Row],[Experiment ID]],reevaluated_log[],10,0),0)</f>
        <v>0</v>
      </c>
      <c r="X455" s="1">
        <f>IFERROR(VLOOKUP(experiment_log[[#This Row],[Experiment ID]],reevaluated_log[],11,0),0)</f>
        <v>0</v>
      </c>
      <c r="Y455" s="1">
        <f>IFERROR(VLOOKUP(experiment_log[[#This Row],[Experiment ID]],reevaluated_log[],12,0),0)</f>
        <v>0</v>
      </c>
    </row>
    <row r="456" spans="1:25" hidden="1" x14ac:dyDescent="0.25">
      <c r="A456" s="1" t="s">
        <v>131</v>
      </c>
      <c r="B456" s="1" t="s">
        <v>22</v>
      </c>
      <c r="C456" s="1" t="s">
        <v>82</v>
      </c>
      <c r="D456">
        <v>23</v>
      </c>
      <c r="E456">
        <v>0.875</v>
      </c>
      <c r="F456">
        <v>16</v>
      </c>
      <c r="G456">
        <v>1</v>
      </c>
      <c r="H456">
        <v>0.19801980199999999</v>
      </c>
      <c r="I456">
        <v>0.33057851199999999</v>
      </c>
      <c r="J456">
        <v>0.94736842099999996</v>
      </c>
      <c r="K456">
        <v>0.295081967</v>
      </c>
      <c r="L456">
        <v>0.45</v>
      </c>
      <c r="M456">
        <v>2175</v>
      </c>
      <c r="N456" s="6">
        <v>2.0601851851851853E-3</v>
      </c>
      <c r="O456" s="1" t="s">
        <v>128</v>
      </c>
      <c r="P456">
        <v>44130</v>
      </c>
      <c r="Q456" s="2">
        <v>44887.709027777775</v>
      </c>
      <c r="R456">
        <v>1421</v>
      </c>
      <c r="S456">
        <v>1</v>
      </c>
      <c r="T456">
        <v>0.229508197</v>
      </c>
      <c r="U456">
        <v>0.37333333299999999</v>
      </c>
      <c r="V456" s="1">
        <f>COUNTIF(experiment_log[Experiment ID],experiment_log[[#This Row],[Experiment ID]])</f>
        <v>1</v>
      </c>
      <c r="W456" s="1">
        <f>IFERROR(VLOOKUP(experiment_log[[#This Row],[Experiment ID]],reevaluated_log[],10,0),0)</f>
        <v>0</v>
      </c>
      <c r="X456" s="1">
        <f>IFERROR(VLOOKUP(experiment_log[[#This Row],[Experiment ID]],reevaluated_log[],11,0),0)</f>
        <v>0</v>
      </c>
      <c r="Y456" s="1">
        <f>IFERROR(VLOOKUP(experiment_log[[#This Row],[Experiment ID]],reevaluated_log[],12,0),0)</f>
        <v>0</v>
      </c>
    </row>
    <row r="457" spans="1:25" hidden="1" x14ac:dyDescent="0.25">
      <c r="A457" s="1" t="s">
        <v>145</v>
      </c>
      <c r="B457" s="1" t="s">
        <v>22</v>
      </c>
      <c r="C457" s="1" t="s">
        <v>82</v>
      </c>
      <c r="D457">
        <v>27</v>
      </c>
      <c r="E457">
        <v>0.9</v>
      </c>
      <c r="F457">
        <v>10</v>
      </c>
      <c r="G457">
        <v>0.95505618000000003</v>
      </c>
      <c r="H457">
        <v>0.42079207899999999</v>
      </c>
      <c r="I457">
        <v>0.58419244000000004</v>
      </c>
      <c r="J457">
        <v>0.87692307700000005</v>
      </c>
      <c r="K457">
        <v>0.93442623000000002</v>
      </c>
      <c r="L457">
        <v>0.90476190499999998</v>
      </c>
      <c r="M457">
        <v>9361</v>
      </c>
      <c r="N457" s="6">
        <v>1.3078703703703703E-2</v>
      </c>
      <c r="O457" s="1" t="s">
        <v>83</v>
      </c>
      <c r="P457">
        <v>284531</v>
      </c>
      <c r="Q457" s="2">
        <v>44887.784722222219</v>
      </c>
      <c r="R457">
        <v>3327</v>
      </c>
      <c r="S457">
        <v>0.95238095199999995</v>
      </c>
      <c r="T457">
        <v>0.65573770499999995</v>
      </c>
      <c r="U457">
        <v>0.77669902899999999</v>
      </c>
      <c r="V457" s="1">
        <f>COUNTIF(experiment_log[Experiment ID],experiment_log[[#This Row],[Experiment ID]])</f>
        <v>1</v>
      </c>
      <c r="W457" s="1">
        <f>IFERROR(VLOOKUP(experiment_log[[#This Row],[Experiment ID]],reevaluated_log[],10,0),0)</f>
        <v>0</v>
      </c>
      <c r="X457" s="1">
        <f>IFERROR(VLOOKUP(experiment_log[[#This Row],[Experiment ID]],reevaluated_log[],11,0),0)</f>
        <v>0</v>
      </c>
      <c r="Y457" s="1">
        <f>IFERROR(VLOOKUP(experiment_log[[#This Row],[Experiment ID]],reevaluated_log[],12,0),0)</f>
        <v>0</v>
      </c>
    </row>
    <row r="458" spans="1:25" hidden="1" x14ac:dyDescent="0.25">
      <c r="A458" s="1" t="s">
        <v>189</v>
      </c>
      <c r="B458" s="1" t="s">
        <v>22</v>
      </c>
      <c r="C458" s="1" t="s">
        <v>147</v>
      </c>
      <c r="D458">
        <v>19</v>
      </c>
      <c r="E458">
        <v>0.9</v>
      </c>
      <c r="F458">
        <v>11</v>
      </c>
      <c r="G458">
        <v>1</v>
      </c>
      <c r="H458">
        <v>0.43258426999999999</v>
      </c>
      <c r="I458">
        <v>0.60392156900000005</v>
      </c>
      <c r="J458">
        <v>0.97499999999999998</v>
      </c>
      <c r="K458">
        <v>0.609375</v>
      </c>
      <c r="L458">
        <v>0.75</v>
      </c>
      <c r="M458">
        <v>567</v>
      </c>
      <c r="N458" s="6">
        <v>9.2592592592592588E-5</v>
      </c>
      <c r="O458" s="1" t="s">
        <v>148</v>
      </c>
      <c r="P458">
        <v>360154</v>
      </c>
      <c r="Q458" s="2">
        <v>44887.881249999999</v>
      </c>
      <c r="R458">
        <v>440</v>
      </c>
      <c r="S458">
        <v>0.96969696999999999</v>
      </c>
      <c r="T458">
        <v>0.5</v>
      </c>
      <c r="U458">
        <v>0.65979381400000003</v>
      </c>
      <c r="V458" s="1">
        <f>COUNTIF(experiment_log[Experiment ID],experiment_log[[#This Row],[Experiment ID]])</f>
        <v>1</v>
      </c>
      <c r="W458" s="1">
        <f>IFERROR(VLOOKUP(experiment_log[[#This Row],[Experiment ID]],reevaluated_log[],10,0),0)</f>
        <v>0</v>
      </c>
      <c r="X458" s="1">
        <f>IFERROR(VLOOKUP(experiment_log[[#This Row],[Experiment ID]],reevaluated_log[],11,0),0)</f>
        <v>0</v>
      </c>
      <c r="Y458" s="1">
        <f>IFERROR(VLOOKUP(experiment_log[[#This Row],[Experiment ID]],reevaluated_log[],12,0),0)</f>
        <v>0</v>
      </c>
    </row>
    <row r="459" spans="1:25" hidden="1" x14ac:dyDescent="0.25">
      <c r="A459" s="1" t="s">
        <v>102</v>
      </c>
      <c r="B459" s="1" t="s">
        <v>22</v>
      </c>
      <c r="C459" s="1" t="s">
        <v>82</v>
      </c>
      <c r="D459">
        <v>19</v>
      </c>
      <c r="E459">
        <v>0.875</v>
      </c>
      <c r="F459">
        <v>10</v>
      </c>
      <c r="G459">
        <v>0.97402597400000002</v>
      </c>
      <c r="H459">
        <v>0.37128712899999999</v>
      </c>
      <c r="I459">
        <v>0.53763440900000004</v>
      </c>
      <c r="J459">
        <v>0.92682926799999998</v>
      </c>
      <c r="K459">
        <v>0.62295082000000002</v>
      </c>
      <c r="L459">
        <v>0.74509803900000005</v>
      </c>
      <c r="M459">
        <v>6715</v>
      </c>
      <c r="N459" s="6">
        <v>1.2847222222222222E-2</v>
      </c>
      <c r="O459" s="1" t="s">
        <v>83</v>
      </c>
      <c r="P459">
        <v>284531</v>
      </c>
      <c r="Q459" s="2">
        <v>44887.629861111112</v>
      </c>
      <c r="R459">
        <v>2932</v>
      </c>
      <c r="S459">
        <v>1</v>
      </c>
      <c r="T459">
        <v>0.44262295099999999</v>
      </c>
      <c r="U459">
        <v>0.61363636399999999</v>
      </c>
      <c r="V459" s="1">
        <f>COUNTIF(experiment_log[Experiment ID],experiment_log[[#This Row],[Experiment ID]])</f>
        <v>1</v>
      </c>
      <c r="W459" s="1">
        <f>IFERROR(VLOOKUP(experiment_log[[#This Row],[Experiment ID]],reevaluated_log[],10,0),0)</f>
        <v>0</v>
      </c>
      <c r="X459" s="1">
        <f>IFERROR(VLOOKUP(experiment_log[[#This Row],[Experiment ID]],reevaluated_log[],11,0),0)</f>
        <v>0</v>
      </c>
      <c r="Y459" s="1">
        <f>IFERROR(VLOOKUP(experiment_log[[#This Row],[Experiment ID]],reevaluated_log[],12,0),0)</f>
        <v>0</v>
      </c>
    </row>
    <row r="460" spans="1:25" hidden="1" x14ac:dyDescent="0.25">
      <c r="A460" s="1" t="s">
        <v>75</v>
      </c>
      <c r="B460" s="1" t="s">
        <v>22</v>
      </c>
      <c r="C460" s="1" t="s">
        <v>23</v>
      </c>
      <c r="D460">
        <v>26</v>
      </c>
      <c r="E460">
        <v>0.85</v>
      </c>
      <c r="F460">
        <v>11</v>
      </c>
      <c r="G460">
        <v>0.98048780499999999</v>
      </c>
      <c r="H460">
        <v>0.69550173000000004</v>
      </c>
      <c r="I460">
        <v>0.81376518200000003</v>
      </c>
      <c r="J460">
        <v>0.96774193500000005</v>
      </c>
      <c r="K460">
        <v>0.89108910900000005</v>
      </c>
      <c r="L460">
        <v>0.92783505200000005</v>
      </c>
      <c r="M460">
        <v>728</v>
      </c>
      <c r="N460" s="6">
        <v>1.8518518518518518E-4</v>
      </c>
      <c r="O460" s="1" t="s">
        <v>24</v>
      </c>
      <c r="P460">
        <v>336055</v>
      </c>
      <c r="Q460" s="2">
        <v>44886.986111111109</v>
      </c>
      <c r="R460">
        <v>533</v>
      </c>
      <c r="S460">
        <v>0.98412698399999998</v>
      </c>
      <c r="T460">
        <v>0.61386138599999995</v>
      </c>
      <c r="U460">
        <v>0.75609756100000003</v>
      </c>
      <c r="V460" s="1">
        <f>COUNTIF(experiment_log[Experiment ID],experiment_log[[#This Row],[Experiment ID]])</f>
        <v>1</v>
      </c>
      <c r="W460" s="1">
        <f>IFERROR(VLOOKUP(experiment_log[[#This Row],[Experiment ID]],reevaluated_log[],10,0),0)</f>
        <v>0</v>
      </c>
      <c r="X460" s="1">
        <f>IFERROR(VLOOKUP(experiment_log[[#This Row],[Experiment ID]],reevaluated_log[],11,0),0)</f>
        <v>0</v>
      </c>
      <c r="Y460" s="1">
        <f>IFERROR(VLOOKUP(experiment_log[[#This Row],[Experiment ID]],reevaluated_log[],12,0),0)</f>
        <v>0</v>
      </c>
    </row>
    <row r="461" spans="1:25" hidden="1" x14ac:dyDescent="0.25">
      <c r="A461" s="1" t="s">
        <v>413</v>
      </c>
      <c r="B461" s="1" t="s">
        <v>23</v>
      </c>
      <c r="C461" s="1" t="s">
        <v>292</v>
      </c>
      <c r="D461">
        <v>23</v>
      </c>
      <c r="E461">
        <v>0.85</v>
      </c>
      <c r="F461">
        <v>10</v>
      </c>
      <c r="G461">
        <v>1</v>
      </c>
      <c r="H461">
        <v>0.41538461500000001</v>
      </c>
      <c r="I461">
        <v>0.58695652200000004</v>
      </c>
      <c r="J461">
        <v>0.86538461499999997</v>
      </c>
      <c r="K461">
        <v>0.65217391300000005</v>
      </c>
      <c r="L461">
        <v>0.74380165300000001</v>
      </c>
      <c r="M461">
        <v>2652</v>
      </c>
      <c r="N461" s="6">
        <v>3.1597222222222222E-3</v>
      </c>
      <c r="O461" s="1" t="s">
        <v>351</v>
      </c>
      <c r="P461">
        <v>5622217</v>
      </c>
      <c r="Q461" s="2">
        <v>44890.865277777775</v>
      </c>
      <c r="R461">
        <v>1336</v>
      </c>
      <c r="S461">
        <v>0.95454545499999999</v>
      </c>
      <c r="T461">
        <v>0.30434782599999999</v>
      </c>
      <c r="U461">
        <v>0.46153846199999998</v>
      </c>
      <c r="V461" s="1">
        <f>COUNTIF(experiment_log[Experiment ID],experiment_log[[#This Row],[Experiment ID]])</f>
        <v>1</v>
      </c>
      <c r="W461" s="1">
        <f>IFERROR(VLOOKUP(experiment_log[[#This Row],[Experiment ID]],reevaluated_log[],10,0),0)</f>
        <v>1</v>
      </c>
      <c r="X461" s="1">
        <f>IFERROR(VLOOKUP(experiment_log[[#This Row],[Experiment ID]],reevaluated_log[],11,0),0)</f>
        <v>0.43333333333333335</v>
      </c>
      <c r="Y461" s="1">
        <f>IFERROR(VLOOKUP(experiment_log[[#This Row],[Experiment ID]],reevaluated_log[],12,0),0)</f>
        <v>0.60465116279069764</v>
      </c>
    </row>
    <row r="462" spans="1:25" hidden="1" x14ac:dyDescent="0.25">
      <c r="A462" s="1" t="s">
        <v>270</v>
      </c>
      <c r="B462" s="1" t="s">
        <v>22</v>
      </c>
      <c r="C462" s="1" t="s">
        <v>23</v>
      </c>
      <c r="D462">
        <v>12</v>
      </c>
      <c r="E462">
        <v>0.9</v>
      </c>
      <c r="F462">
        <v>11</v>
      </c>
      <c r="G462">
        <v>1</v>
      </c>
      <c r="H462">
        <v>0.53633218000000005</v>
      </c>
      <c r="I462">
        <v>0.69819819800000005</v>
      </c>
      <c r="J462">
        <v>1</v>
      </c>
      <c r="K462">
        <v>0.67326732700000003</v>
      </c>
      <c r="L462">
        <v>0.80473372799999998</v>
      </c>
      <c r="M462">
        <v>520</v>
      </c>
      <c r="N462" s="6">
        <v>2.0833333333333335E-4</v>
      </c>
      <c r="O462" s="1" t="s">
        <v>24</v>
      </c>
      <c r="P462">
        <v>336055</v>
      </c>
      <c r="Q462" s="2">
        <v>44888.537499999999</v>
      </c>
      <c r="R462">
        <v>411</v>
      </c>
      <c r="S462">
        <v>1</v>
      </c>
      <c r="T462">
        <v>0.514851485</v>
      </c>
      <c r="U462">
        <v>0.67973856200000005</v>
      </c>
      <c r="V462" s="1">
        <f>COUNTIF(experiment_log[Experiment ID],experiment_log[[#This Row],[Experiment ID]])</f>
        <v>1</v>
      </c>
      <c r="W462" s="1">
        <f>IFERROR(VLOOKUP(experiment_log[[#This Row],[Experiment ID]],reevaluated_log[],10,0),0)</f>
        <v>0</v>
      </c>
      <c r="X462" s="1">
        <f>IFERROR(VLOOKUP(experiment_log[[#This Row],[Experiment ID]],reevaluated_log[],11,0),0)</f>
        <v>0</v>
      </c>
      <c r="Y462" s="1">
        <f>IFERROR(VLOOKUP(experiment_log[[#This Row],[Experiment ID]],reevaluated_log[],12,0),0)</f>
        <v>0</v>
      </c>
    </row>
    <row r="463" spans="1:25" hidden="1" x14ac:dyDescent="0.25">
      <c r="A463" s="1" t="s">
        <v>203</v>
      </c>
      <c r="B463" s="1" t="s">
        <v>22</v>
      </c>
      <c r="C463" s="1" t="s">
        <v>147</v>
      </c>
      <c r="D463">
        <v>25</v>
      </c>
      <c r="E463">
        <v>0.85</v>
      </c>
      <c r="F463">
        <v>11</v>
      </c>
      <c r="G463">
        <v>0.98924731200000005</v>
      </c>
      <c r="H463">
        <v>0.51685393300000004</v>
      </c>
      <c r="I463">
        <v>0.67896679000000004</v>
      </c>
      <c r="J463">
        <v>0.92307692299999999</v>
      </c>
      <c r="K463">
        <v>0.75</v>
      </c>
      <c r="L463">
        <v>0.82758620699999996</v>
      </c>
      <c r="M463">
        <v>648</v>
      </c>
      <c r="N463" s="6">
        <v>1.9675925925925926E-4</v>
      </c>
      <c r="O463" s="1" t="s">
        <v>148</v>
      </c>
      <c r="P463">
        <v>360154</v>
      </c>
      <c r="Q463" s="2">
        <v>44887.881944444445</v>
      </c>
      <c r="R463">
        <v>499</v>
      </c>
      <c r="S463">
        <v>0.93023255800000004</v>
      </c>
      <c r="T463">
        <v>0.625</v>
      </c>
      <c r="U463">
        <v>0.74766355100000004</v>
      </c>
      <c r="V463" s="1">
        <f>COUNTIF(experiment_log[Experiment ID],experiment_log[[#This Row],[Experiment ID]])</f>
        <v>1</v>
      </c>
      <c r="W463" s="1">
        <f>IFERROR(VLOOKUP(experiment_log[[#This Row],[Experiment ID]],reevaluated_log[],10,0),0)</f>
        <v>0</v>
      </c>
      <c r="X463" s="1">
        <f>IFERROR(VLOOKUP(experiment_log[[#This Row],[Experiment ID]],reevaluated_log[],11,0),0)</f>
        <v>0</v>
      </c>
      <c r="Y463" s="1">
        <f>IFERROR(VLOOKUP(experiment_log[[#This Row],[Experiment ID]],reevaluated_log[],12,0),0)</f>
        <v>0</v>
      </c>
    </row>
    <row r="464" spans="1:25" hidden="1" x14ac:dyDescent="0.25">
      <c r="A464" s="1" t="s">
        <v>141</v>
      </c>
      <c r="B464" s="1" t="s">
        <v>22</v>
      </c>
      <c r="C464" s="1" t="s">
        <v>82</v>
      </c>
      <c r="D464">
        <v>27</v>
      </c>
      <c r="E464">
        <v>0.7</v>
      </c>
      <c r="F464">
        <v>10</v>
      </c>
      <c r="G464">
        <v>0.94736842099999996</v>
      </c>
      <c r="H464">
        <v>0.44554455399999998</v>
      </c>
      <c r="I464">
        <v>0.606060606</v>
      </c>
      <c r="J464">
        <v>0.58653846200000004</v>
      </c>
      <c r="K464">
        <v>1</v>
      </c>
      <c r="L464">
        <v>0.73939393899999994</v>
      </c>
      <c r="M464">
        <v>240499</v>
      </c>
      <c r="N464" s="6">
        <v>1.3078703703703703E-2</v>
      </c>
      <c r="O464" s="1" t="s">
        <v>83</v>
      </c>
      <c r="P464">
        <v>284531</v>
      </c>
      <c r="Q464" s="2">
        <v>44887.784722222219</v>
      </c>
      <c r="R464">
        <v>4390</v>
      </c>
      <c r="S464">
        <v>0.95121951199999999</v>
      </c>
      <c r="T464">
        <v>0.63934426200000005</v>
      </c>
      <c r="U464">
        <v>0.764705882</v>
      </c>
      <c r="V464" s="1">
        <f>COUNTIF(experiment_log[Experiment ID],experiment_log[[#This Row],[Experiment ID]])</f>
        <v>1</v>
      </c>
      <c r="W464" s="1">
        <f>IFERROR(VLOOKUP(experiment_log[[#This Row],[Experiment ID]],reevaluated_log[],10,0),0)</f>
        <v>0</v>
      </c>
      <c r="X464" s="1">
        <f>IFERROR(VLOOKUP(experiment_log[[#This Row],[Experiment ID]],reevaluated_log[],11,0),0)</f>
        <v>0</v>
      </c>
      <c r="Y464" s="1">
        <f>IFERROR(VLOOKUP(experiment_log[[#This Row],[Experiment ID]],reevaluated_log[],12,0),0)</f>
        <v>0</v>
      </c>
    </row>
    <row r="465" spans="1:25" hidden="1" x14ac:dyDescent="0.25">
      <c r="A465" s="1" t="s">
        <v>244</v>
      </c>
      <c r="B465" s="1" t="s">
        <v>22</v>
      </c>
      <c r="C465" s="1" t="s">
        <v>147</v>
      </c>
      <c r="D465">
        <v>22</v>
      </c>
      <c r="E465">
        <v>0.8</v>
      </c>
      <c r="F465">
        <v>11</v>
      </c>
      <c r="G465">
        <v>0.96969696999999999</v>
      </c>
      <c r="H465">
        <v>0.53932584299999997</v>
      </c>
      <c r="I465">
        <v>0.69314079399999995</v>
      </c>
      <c r="J465">
        <v>0.89830508499999995</v>
      </c>
      <c r="K465">
        <v>0.828125</v>
      </c>
      <c r="L465">
        <v>0.86178861799999995</v>
      </c>
      <c r="M465">
        <v>681</v>
      </c>
      <c r="N465" s="6">
        <v>5.3240740740740744E-4</v>
      </c>
      <c r="O465" s="1" t="s">
        <v>148</v>
      </c>
      <c r="P465">
        <v>360154</v>
      </c>
      <c r="Q465" s="2">
        <v>44888.524305555555</v>
      </c>
      <c r="R465">
        <v>517</v>
      </c>
      <c r="S465">
        <v>0.93478260899999999</v>
      </c>
      <c r="T465">
        <v>0.671875</v>
      </c>
      <c r="U465">
        <v>0.78181818199999997</v>
      </c>
      <c r="V465" s="1">
        <f>COUNTIF(experiment_log[Experiment ID],experiment_log[[#This Row],[Experiment ID]])</f>
        <v>1</v>
      </c>
      <c r="W465" s="1">
        <f>IFERROR(VLOOKUP(experiment_log[[#This Row],[Experiment ID]],reevaluated_log[],10,0),0)</f>
        <v>0</v>
      </c>
      <c r="X465" s="1">
        <f>IFERROR(VLOOKUP(experiment_log[[#This Row],[Experiment ID]],reevaluated_log[],11,0),0)</f>
        <v>0</v>
      </c>
      <c r="Y465" s="1">
        <f>IFERROR(VLOOKUP(experiment_log[[#This Row],[Experiment ID]],reevaluated_log[],12,0),0)</f>
        <v>0</v>
      </c>
    </row>
    <row r="466" spans="1:25" hidden="1" x14ac:dyDescent="0.25">
      <c r="A466" s="1" t="s">
        <v>323</v>
      </c>
      <c r="B466" s="1" t="s">
        <v>22</v>
      </c>
      <c r="C466" s="1" t="s">
        <v>292</v>
      </c>
      <c r="D466">
        <v>7</v>
      </c>
      <c r="E466">
        <v>0.85</v>
      </c>
      <c r="F466">
        <v>10</v>
      </c>
      <c r="G466">
        <v>1</v>
      </c>
      <c r="H466">
        <v>0.409836066</v>
      </c>
      <c r="I466">
        <v>0.58139534900000001</v>
      </c>
      <c r="J466">
        <v>0.97222222199999997</v>
      </c>
      <c r="K466">
        <v>0.50724637699999997</v>
      </c>
      <c r="L466">
        <v>0.66666666699999999</v>
      </c>
      <c r="M466">
        <v>2424</v>
      </c>
      <c r="N466" s="6">
        <v>2.3969907407407409E-2</v>
      </c>
      <c r="O466" s="1" t="s">
        <v>294</v>
      </c>
      <c r="P466">
        <v>-12144415</v>
      </c>
      <c r="Q466" s="2">
        <v>44889.862500000003</v>
      </c>
      <c r="R466">
        <v>1605</v>
      </c>
      <c r="S466">
        <v>0.96428571399999996</v>
      </c>
      <c r="T466">
        <v>0.39130434800000002</v>
      </c>
      <c r="U466">
        <v>0.55670103100000001</v>
      </c>
      <c r="V466" s="1">
        <f>COUNTIF(experiment_log[Experiment ID],experiment_log[[#This Row],[Experiment ID]])</f>
        <v>1</v>
      </c>
      <c r="W466" s="1">
        <f>IFERROR(VLOOKUP(experiment_log[[#This Row],[Experiment ID]],reevaluated_log[],10,0),0)</f>
        <v>1</v>
      </c>
      <c r="X466" s="1">
        <f>IFERROR(VLOOKUP(experiment_log[[#This Row],[Experiment ID]],reevaluated_log[],11,0),0)</f>
        <v>0.4854368932038835</v>
      </c>
      <c r="Y466" s="1">
        <f>IFERROR(VLOOKUP(experiment_log[[#This Row],[Experiment ID]],reevaluated_log[],12,0),0)</f>
        <v>0.65359477124183007</v>
      </c>
    </row>
    <row r="467" spans="1:25" x14ac:dyDescent="0.25">
      <c r="A467" s="1" t="s">
        <v>476</v>
      </c>
      <c r="B467" s="1" t="s">
        <v>147</v>
      </c>
      <c r="C467" s="1" t="s">
        <v>292</v>
      </c>
      <c r="D467">
        <v>10</v>
      </c>
      <c r="E467">
        <v>0.8</v>
      </c>
      <c r="F467">
        <v>10</v>
      </c>
      <c r="G467">
        <v>0.98809523799999999</v>
      </c>
      <c r="H467">
        <v>0.38604651200000001</v>
      </c>
      <c r="I467">
        <v>0.55518394599999998</v>
      </c>
      <c r="J467">
        <v>0.909090909</v>
      </c>
      <c r="K467">
        <v>0.571428571</v>
      </c>
      <c r="L467">
        <v>0.70175438599999995</v>
      </c>
      <c r="M467">
        <v>2036</v>
      </c>
      <c r="N467" s="6">
        <v>3.7384259259259259E-3</v>
      </c>
      <c r="O467" s="1" t="s">
        <v>350</v>
      </c>
      <c r="P467">
        <v>6316297</v>
      </c>
      <c r="Q467" s="2">
        <v>44893.9</v>
      </c>
      <c r="R467">
        <v>1234</v>
      </c>
      <c r="S467">
        <v>1</v>
      </c>
      <c r="T467">
        <v>0.34285714299999998</v>
      </c>
      <c r="U467">
        <v>0.51063829800000005</v>
      </c>
      <c r="V467" s="1">
        <f>COUNTIF(experiment_log[Experiment ID],experiment_log[[#This Row],[Experiment ID]])</f>
        <v>1</v>
      </c>
      <c r="W467" s="1">
        <f>IFERROR(VLOOKUP(experiment_log[[#This Row],[Experiment ID]],reevaluated_log[],10,0),0)</f>
        <v>1</v>
      </c>
      <c r="X467" s="1">
        <f>IFERROR(VLOOKUP(experiment_log[[#This Row],[Experiment ID]],reevaluated_log[],11,0),0)</f>
        <v>0.34285714285714286</v>
      </c>
      <c r="Y467" s="1">
        <f>IFERROR(VLOOKUP(experiment_log[[#This Row],[Experiment ID]],reevaluated_log[],12,0),0)</f>
        <v>0.51063829787234039</v>
      </c>
    </row>
    <row r="468" spans="1:25" hidden="1" x14ac:dyDescent="0.25">
      <c r="A468" s="1" t="s">
        <v>478</v>
      </c>
      <c r="B468" s="1" t="s">
        <v>22</v>
      </c>
      <c r="C468" s="1" t="s">
        <v>292</v>
      </c>
      <c r="D468">
        <v>11</v>
      </c>
      <c r="E468">
        <v>0.9</v>
      </c>
      <c r="F468">
        <v>10</v>
      </c>
      <c r="G468">
        <v>1</v>
      </c>
      <c r="H468">
        <v>0.38797814200000003</v>
      </c>
      <c r="I468">
        <v>0.55905511799999996</v>
      </c>
      <c r="J468">
        <v>0.96875</v>
      </c>
      <c r="K468">
        <v>0.44927536200000001</v>
      </c>
      <c r="L468">
        <v>0.61386138599999995</v>
      </c>
      <c r="M468">
        <v>2418</v>
      </c>
      <c r="N468" s="6">
        <v>8.1018518518518514E-3</v>
      </c>
      <c r="O468" s="1" t="s">
        <v>294</v>
      </c>
      <c r="P468">
        <v>-12144415</v>
      </c>
      <c r="Q468" s="2">
        <v>44891.722916666666</v>
      </c>
      <c r="R468">
        <v>1603</v>
      </c>
      <c r="S468">
        <v>0.95833333300000001</v>
      </c>
      <c r="T468">
        <v>0.33333333300000001</v>
      </c>
      <c r="U468">
        <v>0.49462365600000002</v>
      </c>
      <c r="V468" s="1">
        <f>COUNTIF(experiment_log[Experiment ID],experiment_log[[#This Row],[Experiment ID]])</f>
        <v>1</v>
      </c>
      <c r="W468" s="1">
        <f>IFERROR(VLOOKUP(experiment_log[[#This Row],[Experiment ID]],reevaluated_log[],10,0),0)</f>
        <v>1</v>
      </c>
      <c r="X468" s="1">
        <f>IFERROR(VLOOKUP(experiment_log[[#This Row],[Experiment ID]],reevaluated_log[],11,0),0)</f>
        <v>0.47572815533980584</v>
      </c>
      <c r="Y468" s="1">
        <f>IFERROR(VLOOKUP(experiment_log[[#This Row],[Experiment ID]],reevaluated_log[],12,0),0)</f>
        <v>0.64473684210526316</v>
      </c>
    </row>
    <row r="469" spans="1:25" x14ac:dyDescent="0.25">
      <c r="A469" s="1" t="s">
        <v>638</v>
      </c>
      <c r="B469" s="1" t="s">
        <v>147</v>
      </c>
      <c r="C469" s="1" t="s">
        <v>292</v>
      </c>
      <c r="D469">
        <v>25</v>
      </c>
      <c r="E469">
        <v>0.8</v>
      </c>
      <c r="F469">
        <v>10</v>
      </c>
      <c r="G469">
        <v>0.97560975599999999</v>
      </c>
      <c r="H469">
        <v>0.37209302300000002</v>
      </c>
      <c r="I469">
        <v>0.53872053900000005</v>
      </c>
      <c r="J469">
        <v>0.92</v>
      </c>
      <c r="K469">
        <v>0.65714285699999997</v>
      </c>
      <c r="L469">
        <v>0.76666666699999997</v>
      </c>
      <c r="M469">
        <v>2105</v>
      </c>
      <c r="N469" s="6">
        <v>4.8379629629629632E-3</v>
      </c>
      <c r="O469" s="1" t="s">
        <v>350</v>
      </c>
      <c r="P469">
        <v>6316297</v>
      </c>
      <c r="Q469" s="2">
        <v>44894.48541666667</v>
      </c>
      <c r="R469">
        <v>1231</v>
      </c>
      <c r="S469">
        <v>1</v>
      </c>
      <c r="T469">
        <v>0.32857142900000003</v>
      </c>
      <c r="U469">
        <v>0.49462365600000002</v>
      </c>
      <c r="V469" s="1">
        <f>COUNTIF(experiment_log[Experiment ID],experiment_log[[#This Row],[Experiment ID]])</f>
        <v>1</v>
      </c>
      <c r="W469" s="1">
        <f>IFERROR(VLOOKUP(experiment_log[[#This Row],[Experiment ID]],reevaluated_log[],10,0),0)</f>
        <v>1</v>
      </c>
      <c r="X469" s="1">
        <f>IFERROR(VLOOKUP(experiment_log[[#This Row],[Experiment ID]],reevaluated_log[],11,0),0)</f>
        <v>0.32857142857142857</v>
      </c>
      <c r="Y469" s="1">
        <f>IFERROR(VLOOKUP(experiment_log[[#This Row],[Experiment ID]],reevaluated_log[],12,0),0)</f>
        <v>0.4946236559139785</v>
      </c>
    </row>
    <row r="470" spans="1:25" hidden="1" x14ac:dyDescent="0.25">
      <c r="A470" s="1" t="s">
        <v>32</v>
      </c>
      <c r="B470" s="1" t="s">
        <v>22</v>
      </c>
      <c r="C470" s="1" t="s">
        <v>23</v>
      </c>
      <c r="D470">
        <v>11</v>
      </c>
      <c r="E470">
        <v>0.85</v>
      </c>
      <c r="F470">
        <v>11</v>
      </c>
      <c r="G470">
        <v>0.98888888900000005</v>
      </c>
      <c r="H470">
        <v>0.61591695499999999</v>
      </c>
      <c r="I470">
        <v>0.75906183400000005</v>
      </c>
      <c r="J470">
        <v>0.949367089</v>
      </c>
      <c r="K470">
        <v>0.74257425700000002</v>
      </c>
      <c r="L470">
        <v>0.83333333300000001</v>
      </c>
      <c r="M470">
        <v>654</v>
      </c>
      <c r="N470" s="6">
        <v>1.3888888888888889E-4</v>
      </c>
      <c r="O470" s="1" t="s">
        <v>24</v>
      </c>
      <c r="P470">
        <v>336055</v>
      </c>
      <c r="Q470" s="2">
        <v>44886.984027777777</v>
      </c>
      <c r="R470">
        <v>495</v>
      </c>
      <c r="S470">
        <v>0.982758621</v>
      </c>
      <c r="T470">
        <v>0.56435643599999996</v>
      </c>
      <c r="U470">
        <v>0.71698113200000002</v>
      </c>
      <c r="V470" s="1">
        <f>COUNTIF(experiment_log[Experiment ID],experiment_log[[#This Row],[Experiment ID]])</f>
        <v>1</v>
      </c>
      <c r="W470" s="1">
        <f>IFERROR(VLOOKUP(experiment_log[[#This Row],[Experiment ID]],reevaluated_log[],10,0),0)</f>
        <v>0</v>
      </c>
      <c r="X470" s="1">
        <f>IFERROR(VLOOKUP(experiment_log[[#This Row],[Experiment ID]],reevaluated_log[],11,0),0)</f>
        <v>0</v>
      </c>
      <c r="Y470" s="1">
        <f>IFERROR(VLOOKUP(experiment_log[[#This Row],[Experiment ID]],reevaluated_log[],12,0),0)</f>
        <v>0</v>
      </c>
    </row>
    <row r="471" spans="1:25" x14ac:dyDescent="0.25">
      <c r="A471" s="1" t="s">
        <v>630</v>
      </c>
      <c r="B471" s="1" t="s">
        <v>147</v>
      </c>
      <c r="C471" s="1" t="s">
        <v>292</v>
      </c>
      <c r="D471">
        <v>20</v>
      </c>
      <c r="E471">
        <v>0.8</v>
      </c>
      <c r="F471">
        <v>10</v>
      </c>
      <c r="G471">
        <v>0.94444444400000005</v>
      </c>
      <c r="H471">
        <v>7.9069766999999999E-2</v>
      </c>
      <c r="I471">
        <v>0.14592274699999999</v>
      </c>
      <c r="J471">
        <v>0.9</v>
      </c>
      <c r="K471">
        <v>0.12857142899999999</v>
      </c>
      <c r="L471">
        <v>0.22500000000000001</v>
      </c>
      <c r="M471">
        <v>1621</v>
      </c>
      <c r="N471" s="6">
        <v>6.7361111111111111E-3</v>
      </c>
      <c r="O471" s="1" t="s">
        <v>350</v>
      </c>
      <c r="P471">
        <v>6316297</v>
      </c>
      <c r="Q471" s="2">
        <v>44894.451388888891</v>
      </c>
      <c r="R471">
        <v>1016</v>
      </c>
      <c r="S471">
        <v>1</v>
      </c>
      <c r="T471">
        <v>0.1</v>
      </c>
      <c r="U471">
        <v>0.18181818199999999</v>
      </c>
      <c r="V471" s="1">
        <f>COUNTIF(experiment_log[Experiment ID],experiment_log[[#This Row],[Experiment ID]])</f>
        <v>1</v>
      </c>
      <c r="W471" s="1">
        <f>IFERROR(VLOOKUP(experiment_log[[#This Row],[Experiment ID]],reevaluated_log[],10,0),0)</f>
        <v>1</v>
      </c>
      <c r="X471" s="1">
        <f>IFERROR(VLOOKUP(experiment_log[[#This Row],[Experiment ID]],reevaluated_log[],11,0),0)</f>
        <v>0.1</v>
      </c>
      <c r="Y471" s="1">
        <f>IFERROR(VLOOKUP(experiment_log[[#This Row],[Experiment ID]],reevaluated_log[],12,0),0)</f>
        <v>0.18181818181818182</v>
      </c>
    </row>
    <row r="472" spans="1:25" hidden="1" x14ac:dyDescent="0.25">
      <c r="A472" s="1" t="s">
        <v>439</v>
      </c>
      <c r="B472" s="1" t="s">
        <v>23</v>
      </c>
      <c r="C472" s="1" t="s">
        <v>292</v>
      </c>
      <c r="D472">
        <v>15</v>
      </c>
      <c r="E472">
        <v>0.85</v>
      </c>
      <c r="F472">
        <v>10</v>
      </c>
      <c r="G472">
        <v>1</v>
      </c>
      <c r="H472">
        <v>7.1794871999999996E-2</v>
      </c>
      <c r="I472">
        <v>0.13397129199999999</v>
      </c>
      <c r="J472">
        <v>1</v>
      </c>
      <c r="K472">
        <v>0.130434783</v>
      </c>
      <c r="L472">
        <v>0.23076923099999999</v>
      </c>
      <c r="M472">
        <v>1575</v>
      </c>
      <c r="N472" s="6">
        <v>3.0902777777777777E-3</v>
      </c>
      <c r="O472" s="1" t="s">
        <v>351</v>
      </c>
      <c r="P472">
        <v>5622217</v>
      </c>
      <c r="Q472" s="2">
        <v>44890.92083333333</v>
      </c>
      <c r="R472">
        <v>973</v>
      </c>
      <c r="S472">
        <v>1</v>
      </c>
      <c r="T472">
        <v>5.7971014000000001E-2</v>
      </c>
      <c r="U472">
        <v>0.109589041</v>
      </c>
      <c r="V472" s="1">
        <f>COUNTIF(experiment_log[Experiment ID],experiment_log[[#This Row],[Experiment ID]])</f>
        <v>1</v>
      </c>
      <c r="W472" s="1">
        <f>IFERROR(VLOOKUP(experiment_log[[#This Row],[Experiment ID]],reevaluated_log[],10,0),0)</f>
        <v>1</v>
      </c>
      <c r="X472" s="1">
        <f>IFERROR(VLOOKUP(experiment_log[[#This Row],[Experiment ID]],reevaluated_log[],11,0),0)</f>
        <v>0.22222222222222221</v>
      </c>
      <c r="Y472" s="1">
        <f>IFERROR(VLOOKUP(experiment_log[[#This Row],[Experiment ID]],reevaluated_log[],12,0),0)</f>
        <v>0.36363636363636359</v>
      </c>
    </row>
    <row r="473" spans="1:25" hidden="1" x14ac:dyDescent="0.25">
      <c r="A473" s="1" t="s">
        <v>410</v>
      </c>
      <c r="B473" s="1" t="s">
        <v>23</v>
      </c>
      <c r="C473" s="1" t="s">
        <v>292</v>
      </c>
      <c r="D473">
        <v>22</v>
      </c>
      <c r="E473">
        <v>0.85</v>
      </c>
      <c r="F473">
        <v>10</v>
      </c>
      <c r="G473">
        <v>0.97435897400000004</v>
      </c>
      <c r="H473">
        <v>0.19487179499999999</v>
      </c>
      <c r="I473">
        <v>0.32478632499999999</v>
      </c>
      <c r="J473">
        <v>0.89473684200000003</v>
      </c>
      <c r="K473">
        <v>0.246376812</v>
      </c>
      <c r="L473">
        <v>0.38636363600000001</v>
      </c>
      <c r="M473">
        <v>1799</v>
      </c>
      <c r="N473" s="6">
        <v>3.7615740740740739E-3</v>
      </c>
      <c r="O473" s="1" t="s">
        <v>351</v>
      </c>
      <c r="P473">
        <v>5622217</v>
      </c>
      <c r="Q473" s="2">
        <v>44890.861111111109</v>
      </c>
      <c r="R473">
        <v>1074</v>
      </c>
      <c r="S473">
        <v>0.88888888899999996</v>
      </c>
      <c r="T473">
        <v>0.115942029</v>
      </c>
      <c r="U473">
        <v>0.20512820500000001</v>
      </c>
      <c r="V473" s="1">
        <f>COUNTIF(experiment_log[Experiment ID],experiment_log[[#This Row],[Experiment ID]])</f>
        <v>1</v>
      </c>
      <c r="W473" s="1">
        <f>IFERROR(VLOOKUP(experiment_log[[#This Row],[Experiment ID]],reevaluated_log[],10,0),0)</f>
        <v>1</v>
      </c>
      <c r="X473" s="1">
        <f>IFERROR(VLOOKUP(experiment_log[[#This Row],[Experiment ID]],reevaluated_log[],11,0),0)</f>
        <v>0.25555555555555554</v>
      </c>
      <c r="Y473" s="1">
        <f>IFERROR(VLOOKUP(experiment_log[[#This Row],[Experiment ID]],reevaluated_log[],12,0),0)</f>
        <v>0.40707964601769908</v>
      </c>
    </row>
    <row r="474" spans="1:25" hidden="1" x14ac:dyDescent="0.25">
      <c r="A474" s="1" t="s">
        <v>303</v>
      </c>
      <c r="B474" s="1" t="s">
        <v>22</v>
      </c>
      <c r="C474" s="1" t="s">
        <v>292</v>
      </c>
      <c r="D474">
        <v>1</v>
      </c>
      <c r="E474">
        <v>0.2</v>
      </c>
      <c r="F474">
        <v>10</v>
      </c>
      <c r="G474">
        <v>0.98387096799999996</v>
      </c>
      <c r="H474">
        <v>0.64210526300000004</v>
      </c>
      <c r="I474">
        <v>0.777070064</v>
      </c>
      <c r="J474">
        <v>0</v>
      </c>
      <c r="K474">
        <v>0</v>
      </c>
      <c r="L474">
        <v>0</v>
      </c>
      <c r="M474">
        <v>1310945</v>
      </c>
      <c r="N474" s="6">
        <v>4.0162037037037041E-3</v>
      </c>
      <c r="O474" s="1" t="s">
        <v>294</v>
      </c>
      <c r="P474">
        <v>-12144415</v>
      </c>
      <c r="Q474" s="2">
        <v>44888.915972222225</v>
      </c>
      <c r="R474">
        <v>4731</v>
      </c>
      <c r="S474">
        <v>0</v>
      </c>
      <c r="T474">
        <v>0</v>
      </c>
      <c r="U474">
        <v>0</v>
      </c>
      <c r="V474" s="1">
        <f>COUNTIF(experiment_log[Experiment ID],experiment_log[[#This Row],[Experiment ID]])</f>
        <v>1</v>
      </c>
      <c r="W474" s="1">
        <f>IFERROR(VLOOKUP(experiment_log[[#This Row],[Experiment ID]],reevaluated_log[],10,0),0)</f>
        <v>0</v>
      </c>
      <c r="X474" s="1">
        <f>IFERROR(VLOOKUP(experiment_log[[#This Row],[Experiment ID]],reevaluated_log[],11,0),0)</f>
        <v>0</v>
      </c>
      <c r="Y474" s="1">
        <f>IFERROR(VLOOKUP(experiment_log[[#This Row],[Experiment ID]],reevaluated_log[],12,0),0)</f>
        <v>0</v>
      </c>
    </row>
    <row r="475" spans="1:25" hidden="1" x14ac:dyDescent="0.25">
      <c r="A475" s="1" t="s">
        <v>142</v>
      </c>
      <c r="B475" s="1" t="s">
        <v>22</v>
      </c>
      <c r="C475" s="1" t="s">
        <v>82</v>
      </c>
      <c r="D475">
        <v>27</v>
      </c>
      <c r="E475">
        <v>0.8</v>
      </c>
      <c r="F475">
        <v>10</v>
      </c>
      <c r="G475">
        <v>0.93684210499999998</v>
      </c>
      <c r="H475">
        <v>0.44059405899999998</v>
      </c>
      <c r="I475">
        <v>0.59932659899999996</v>
      </c>
      <c r="J475">
        <v>0.74074074099999998</v>
      </c>
      <c r="K475">
        <v>0.98360655699999999</v>
      </c>
      <c r="L475">
        <v>0.84507042300000002</v>
      </c>
      <c r="M475">
        <v>29089</v>
      </c>
      <c r="N475" s="6">
        <v>1.3078703703703703E-2</v>
      </c>
      <c r="O475" s="1" t="s">
        <v>83</v>
      </c>
      <c r="P475">
        <v>284531</v>
      </c>
      <c r="Q475" s="2">
        <v>44887.784722222219</v>
      </c>
      <c r="R475">
        <v>3904</v>
      </c>
      <c r="S475">
        <v>0.95</v>
      </c>
      <c r="T475">
        <v>0.62295082000000002</v>
      </c>
      <c r="U475">
        <v>0.75247524799999999</v>
      </c>
      <c r="V475" s="1">
        <f>COUNTIF(experiment_log[Experiment ID],experiment_log[[#This Row],[Experiment ID]])</f>
        <v>1</v>
      </c>
      <c r="W475" s="1">
        <f>IFERROR(VLOOKUP(experiment_log[[#This Row],[Experiment ID]],reevaluated_log[],10,0),0)</f>
        <v>0</v>
      </c>
      <c r="X475" s="1">
        <f>IFERROR(VLOOKUP(experiment_log[[#This Row],[Experiment ID]],reevaluated_log[],11,0),0)</f>
        <v>0</v>
      </c>
      <c r="Y475" s="1">
        <f>IFERROR(VLOOKUP(experiment_log[[#This Row],[Experiment ID]],reevaluated_log[],12,0),0)</f>
        <v>0</v>
      </c>
    </row>
    <row r="476" spans="1:25" hidden="1" x14ac:dyDescent="0.25">
      <c r="A476" s="1" t="s">
        <v>441</v>
      </c>
      <c r="B476" s="1" t="s">
        <v>23</v>
      </c>
      <c r="C476" s="1" t="s">
        <v>292</v>
      </c>
      <c r="D476">
        <v>15</v>
      </c>
      <c r="E476">
        <v>0.9</v>
      </c>
      <c r="F476">
        <v>10</v>
      </c>
      <c r="G476">
        <v>1</v>
      </c>
      <c r="H476">
        <v>1.0256410000000001E-2</v>
      </c>
      <c r="I476">
        <v>2.0304569000000001E-2</v>
      </c>
      <c r="J476">
        <v>1</v>
      </c>
      <c r="K476">
        <v>7.2463767999999998E-2</v>
      </c>
      <c r="L476">
        <v>0.13513513499999999</v>
      </c>
      <c r="M476">
        <v>1533</v>
      </c>
      <c r="N476" s="6">
        <v>3.0902777777777777E-3</v>
      </c>
      <c r="O476" s="1" t="s">
        <v>351</v>
      </c>
      <c r="P476">
        <v>5622217</v>
      </c>
      <c r="Q476" s="2">
        <v>44890.92083333333</v>
      </c>
      <c r="R476">
        <v>946</v>
      </c>
      <c r="S476">
        <v>1</v>
      </c>
      <c r="T476">
        <v>2.8985507000000001E-2</v>
      </c>
      <c r="U476">
        <v>5.6338027999999998E-2</v>
      </c>
      <c r="V476" s="1">
        <f>COUNTIF(experiment_log[Experiment ID],experiment_log[[#This Row],[Experiment ID]])</f>
        <v>1</v>
      </c>
      <c r="W476" s="1">
        <f>IFERROR(VLOOKUP(experiment_log[[#This Row],[Experiment ID]],reevaluated_log[],10,0),0)</f>
        <v>1</v>
      </c>
      <c r="X476" s="1">
        <f>IFERROR(VLOOKUP(experiment_log[[#This Row],[Experiment ID]],reevaluated_log[],11,0),0)</f>
        <v>0.17777777777777778</v>
      </c>
      <c r="Y476" s="1">
        <f>IFERROR(VLOOKUP(experiment_log[[#This Row],[Experiment ID]],reevaluated_log[],12,0),0)</f>
        <v>0.30188679245283018</v>
      </c>
    </row>
    <row r="477" spans="1:25" x14ac:dyDescent="0.25">
      <c r="A477" s="1" t="s">
        <v>707</v>
      </c>
      <c r="B477" s="1" t="s">
        <v>147</v>
      </c>
      <c r="C477" s="1" t="s">
        <v>292</v>
      </c>
      <c r="D477">
        <v>29</v>
      </c>
      <c r="E477">
        <v>0.7</v>
      </c>
      <c r="F477">
        <v>10</v>
      </c>
      <c r="G477">
        <v>0.94871794871794868</v>
      </c>
      <c r="H477">
        <v>0.51627906976744187</v>
      </c>
      <c r="I477">
        <v>0.66867469879518071</v>
      </c>
      <c r="J477">
        <v>0.67307692307692313</v>
      </c>
      <c r="K477">
        <v>1</v>
      </c>
      <c r="L477">
        <v>0.8045977011494253</v>
      </c>
      <c r="M477">
        <v>11467</v>
      </c>
      <c r="N477" s="6">
        <v>4.9928935185185189E-3</v>
      </c>
      <c r="O477" s="1" t="s">
        <v>350</v>
      </c>
      <c r="P477">
        <v>6316297</v>
      </c>
      <c r="Q477" s="2">
        <v>44896.630008460648</v>
      </c>
      <c r="R477">
        <v>1759</v>
      </c>
      <c r="S477">
        <v>1</v>
      </c>
      <c r="T477">
        <v>0.47142857142857142</v>
      </c>
      <c r="U477">
        <v>0.64077669902912615</v>
      </c>
      <c r="V477" s="1">
        <f>COUNTIF(experiment_log[Experiment ID],experiment_log[[#This Row],[Experiment ID]])</f>
        <v>1</v>
      </c>
      <c r="W477" s="1">
        <f>IFERROR(VLOOKUP(experiment_log[[#This Row],[Experiment ID]],reevaluated_log[],10,0),0)</f>
        <v>1</v>
      </c>
      <c r="X477" s="1">
        <f>IFERROR(VLOOKUP(experiment_log[[#This Row],[Experiment ID]],reevaluated_log[],11,0),0)</f>
        <v>0.47142857142857142</v>
      </c>
      <c r="Y477" s="1">
        <f>IFERROR(VLOOKUP(experiment_log[[#This Row],[Experiment ID]],reevaluated_log[],12,0),0)</f>
        <v>0.64077669902912615</v>
      </c>
    </row>
    <row r="478" spans="1:25" hidden="1" x14ac:dyDescent="0.25">
      <c r="A478" s="1" t="s">
        <v>48</v>
      </c>
      <c r="B478" s="1" t="s">
        <v>22</v>
      </c>
      <c r="C478" s="1" t="s">
        <v>23</v>
      </c>
      <c r="D478">
        <v>17</v>
      </c>
      <c r="E478">
        <v>0.85</v>
      </c>
      <c r="F478">
        <v>11</v>
      </c>
      <c r="G478">
        <v>0.98351648400000002</v>
      </c>
      <c r="H478">
        <v>0.61937716300000001</v>
      </c>
      <c r="I478">
        <v>0.76008492599999999</v>
      </c>
      <c r="J478">
        <v>0.95121951199999999</v>
      </c>
      <c r="K478">
        <v>0.77227722799999998</v>
      </c>
      <c r="L478">
        <v>0.85245901599999996</v>
      </c>
      <c r="M478">
        <v>673</v>
      </c>
      <c r="N478" s="6">
        <v>1.273148148148148E-4</v>
      </c>
      <c r="O478" s="1" t="s">
        <v>24</v>
      </c>
      <c r="P478">
        <v>336055</v>
      </c>
      <c r="Q478" s="2">
        <v>44886.984722222223</v>
      </c>
      <c r="R478">
        <v>505</v>
      </c>
      <c r="S478">
        <v>0.98305084700000001</v>
      </c>
      <c r="T478">
        <v>0.57425742599999996</v>
      </c>
      <c r="U478">
        <v>0.72499999999999998</v>
      </c>
      <c r="V478" s="1">
        <f>COUNTIF(experiment_log[Experiment ID],experiment_log[[#This Row],[Experiment ID]])</f>
        <v>1</v>
      </c>
      <c r="W478" s="1">
        <f>IFERROR(VLOOKUP(experiment_log[[#This Row],[Experiment ID]],reevaluated_log[],10,0),0)</f>
        <v>0</v>
      </c>
      <c r="X478" s="1">
        <f>IFERROR(VLOOKUP(experiment_log[[#This Row],[Experiment ID]],reevaluated_log[],11,0),0)</f>
        <v>0</v>
      </c>
      <c r="Y478" s="1">
        <f>IFERROR(VLOOKUP(experiment_log[[#This Row],[Experiment ID]],reevaluated_log[],12,0),0)</f>
        <v>0</v>
      </c>
    </row>
    <row r="479" spans="1:25" hidden="1" x14ac:dyDescent="0.25">
      <c r="A479" s="1" t="s">
        <v>117</v>
      </c>
      <c r="B479" s="1" t="s">
        <v>22</v>
      </c>
      <c r="C479" s="1" t="s">
        <v>82</v>
      </c>
      <c r="D479">
        <v>23</v>
      </c>
      <c r="E479">
        <v>0.85</v>
      </c>
      <c r="F479">
        <v>14</v>
      </c>
      <c r="G479">
        <v>0.96296296299999995</v>
      </c>
      <c r="H479">
        <v>0.12871287100000001</v>
      </c>
      <c r="I479">
        <v>0.22707423600000001</v>
      </c>
      <c r="J479">
        <v>0.909090909</v>
      </c>
      <c r="K479">
        <v>0.16393442599999999</v>
      </c>
      <c r="L479">
        <v>0.27777777799999998</v>
      </c>
      <c r="M479">
        <v>1484</v>
      </c>
      <c r="N479" s="6">
        <v>9.4907407407407408E-4</v>
      </c>
      <c r="O479" s="1" t="s">
        <v>115</v>
      </c>
      <c r="P479">
        <v>17384</v>
      </c>
      <c r="Q479" s="2">
        <v>44887.70416666667</v>
      </c>
      <c r="R479">
        <v>973</v>
      </c>
      <c r="S479">
        <v>1</v>
      </c>
      <c r="T479">
        <v>0.14754098399999999</v>
      </c>
      <c r="U479">
        <v>0.257142857</v>
      </c>
      <c r="V479" s="1">
        <f>COUNTIF(experiment_log[Experiment ID],experiment_log[[#This Row],[Experiment ID]])</f>
        <v>1</v>
      </c>
      <c r="W479" s="1">
        <f>IFERROR(VLOOKUP(experiment_log[[#This Row],[Experiment ID]],reevaluated_log[],10,0),0)</f>
        <v>0</v>
      </c>
      <c r="X479" s="1">
        <f>IFERROR(VLOOKUP(experiment_log[[#This Row],[Experiment ID]],reevaluated_log[],11,0),0)</f>
        <v>0</v>
      </c>
      <c r="Y479" s="1">
        <f>IFERROR(VLOOKUP(experiment_log[[#This Row],[Experiment ID]],reevaluated_log[],12,0),0)</f>
        <v>0</v>
      </c>
    </row>
    <row r="480" spans="1:25" hidden="1" x14ac:dyDescent="0.25">
      <c r="A480" s="1" t="s">
        <v>265</v>
      </c>
      <c r="B480" s="1" t="s">
        <v>22</v>
      </c>
      <c r="C480" s="1" t="s">
        <v>23</v>
      </c>
      <c r="D480">
        <v>11</v>
      </c>
      <c r="E480">
        <v>0.8</v>
      </c>
      <c r="F480">
        <v>11</v>
      </c>
      <c r="G480">
        <v>0.98404255299999999</v>
      </c>
      <c r="H480">
        <v>0.64013840799999999</v>
      </c>
      <c r="I480">
        <v>0.77568134200000005</v>
      </c>
      <c r="J480">
        <v>0.95294117599999995</v>
      </c>
      <c r="K480">
        <v>0.80198019799999998</v>
      </c>
      <c r="L480">
        <v>0.87096774200000004</v>
      </c>
      <c r="M480">
        <v>731</v>
      </c>
      <c r="N480" s="6">
        <v>1.5046296296296297E-4</v>
      </c>
      <c r="O480" s="1" t="s">
        <v>24</v>
      </c>
      <c r="P480">
        <v>336055</v>
      </c>
      <c r="Q480" s="2">
        <v>44888.536805555559</v>
      </c>
      <c r="R480">
        <v>534</v>
      </c>
      <c r="S480">
        <v>0.98387096799999996</v>
      </c>
      <c r="T480">
        <v>0.60396039599999995</v>
      </c>
      <c r="U480">
        <v>0.748466258</v>
      </c>
      <c r="V480" s="1">
        <f>COUNTIF(experiment_log[Experiment ID],experiment_log[[#This Row],[Experiment ID]])</f>
        <v>1</v>
      </c>
      <c r="W480" s="1">
        <f>IFERROR(VLOOKUP(experiment_log[[#This Row],[Experiment ID]],reevaluated_log[],10,0),0)</f>
        <v>0</v>
      </c>
      <c r="X480" s="1">
        <f>IFERROR(VLOOKUP(experiment_log[[#This Row],[Experiment ID]],reevaluated_log[],11,0),0)</f>
        <v>0</v>
      </c>
      <c r="Y480" s="1">
        <f>IFERROR(VLOOKUP(experiment_log[[#This Row],[Experiment ID]],reevaluated_log[],12,0),0)</f>
        <v>0</v>
      </c>
    </row>
    <row r="481" spans="1:25" hidden="1" x14ac:dyDescent="0.25">
      <c r="A481" s="1" t="s">
        <v>138</v>
      </c>
      <c r="B481" s="1" t="s">
        <v>22</v>
      </c>
      <c r="C481" s="1" t="s">
        <v>82</v>
      </c>
      <c r="D481">
        <v>24</v>
      </c>
      <c r="E481">
        <v>0.85</v>
      </c>
      <c r="F481">
        <v>10</v>
      </c>
      <c r="G481">
        <v>0.92500000000000004</v>
      </c>
      <c r="H481">
        <v>0.36633663399999999</v>
      </c>
      <c r="I481">
        <v>0.52482269500000001</v>
      </c>
      <c r="J481">
        <v>0.85714285700000004</v>
      </c>
      <c r="K481">
        <v>0.88524590199999997</v>
      </c>
      <c r="L481">
        <v>0.87096774200000004</v>
      </c>
      <c r="M481">
        <v>15259</v>
      </c>
      <c r="N481" s="6">
        <v>1.556712962962963E-2</v>
      </c>
      <c r="O481" s="1" t="s">
        <v>83</v>
      </c>
      <c r="P481">
        <v>284531</v>
      </c>
      <c r="Q481" s="2">
        <v>44887.727777777778</v>
      </c>
      <c r="R481">
        <v>3338</v>
      </c>
      <c r="S481">
        <v>1</v>
      </c>
      <c r="T481">
        <v>0.409836066</v>
      </c>
      <c r="U481">
        <v>0.58139534900000001</v>
      </c>
      <c r="V481" s="1">
        <f>COUNTIF(experiment_log[Experiment ID],experiment_log[[#This Row],[Experiment ID]])</f>
        <v>1</v>
      </c>
      <c r="W481" s="1">
        <f>IFERROR(VLOOKUP(experiment_log[[#This Row],[Experiment ID]],reevaluated_log[],10,0),0)</f>
        <v>0</v>
      </c>
      <c r="X481" s="1">
        <f>IFERROR(VLOOKUP(experiment_log[[#This Row],[Experiment ID]],reevaluated_log[],11,0),0)</f>
        <v>0</v>
      </c>
      <c r="Y481" s="1">
        <f>IFERROR(VLOOKUP(experiment_log[[#This Row],[Experiment ID]],reevaluated_log[],12,0),0)</f>
        <v>0</v>
      </c>
    </row>
    <row r="482" spans="1:25" hidden="1" x14ac:dyDescent="0.25">
      <c r="A482" s="1" t="s">
        <v>135</v>
      </c>
      <c r="B482" s="1" t="s">
        <v>22</v>
      </c>
      <c r="C482" s="1" t="s">
        <v>82</v>
      </c>
      <c r="D482">
        <v>23</v>
      </c>
      <c r="E482">
        <v>0.85</v>
      </c>
      <c r="F482">
        <v>10</v>
      </c>
      <c r="G482">
        <v>0.97701149399999998</v>
      </c>
      <c r="H482">
        <v>0.42079207899999999</v>
      </c>
      <c r="I482">
        <v>0.58823529399999996</v>
      </c>
      <c r="J482">
        <v>0.94736842099999996</v>
      </c>
      <c r="K482">
        <v>0.88524590199999997</v>
      </c>
      <c r="L482">
        <v>0.91525423699999997</v>
      </c>
      <c r="M482">
        <v>6642</v>
      </c>
      <c r="N482" s="6">
        <v>1.3009259259259259E-2</v>
      </c>
      <c r="O482" s="1" t="s">
        <v>83</v>
      </c>
      <c r="P482">
        <v>284531</v>
      </c>
      <c r="Q482" s="2">
        <v>44887.714583333334</v>
      </c>
      <c r="R482">
        <v>3040</v>
      </c>
      <c r="S482">
        <v>0.97368421100000002</v>
      </c>
      <c r="T482">
        <v>0.60655737700000001</v>
      </c>
      <c r="U482">
        <v>0.74747474700000005</v>
      </c>
      <c r="V482" s="1">
        <f>COUNTIF(experiment_log[Experiment ID],experiment_log[[#This Row],[Experiment ID]])</f>
        <v>1</v>
      </c>
      <c r="W482" s="1">
        <f>IFERROR(VLOOKUP(experiment_log[[#This Row],[Experiment ID]],reevaluated_log[],10,0),0)</f>
        <v>0</v>
      </c>
      <c r="X482" s="1">
        <f>IFERROR(VLOOKUP(experiment_log[[#This Row],[Experiment ID]],reevaluated_log[],11,0),0)</f>
        <v>0</v>
      </c>
      <c r="Y482" s="1">
        <f>IFERROR(VLOOKUP(experiment_log[[#This Row],[Experiment ID]],reevaluated_log[],12,0),0)</f>
        <v>0</v>
      </c>
    </row>
    <row r="483" spans="1:25" x14ac:dyDescent="0.25">
      <c r="A483" s="1" t="s">
        <v>370</v>
      </c>
      <c r="B483" s="1" t="s">
        <v>147</v>
      </c>
      <c r="C483" s="1" t="s">
        <v>292</v>
      </c>
      <c r="D483">
        <v>21</v>
      </c>
      <c r="E483">
        <v>0.7</v>
      </c>
      <c r="F483">
        <v>10</v>
      </c>
      <c r="G483">
        <v>0.95762711899999997</v>
      </c>
      <c r="H483">
        <v>0.52558139500000001</v>
      </c>
      <c r="I483">
        <v>0.67867867900000001</v>
      </c>
      <c r="J483">
        <v>0.56557376999999998</v>
      </c>
      <c r="K483">
        <v>0.985714286</v>
      </c>
      <c r="L483">
        <v>0.71875</v>
      </c>
      <c r="M483">
        <v>10174</v>
      </c>
      <c r="N483" s="6">
        <v>3.6574074074074074E-3</v>
      </c>
      <c r="O483" s="1" t="s">
        <v>350</v>
      </c>
      <c r="P483">
        <v>6316297</v>
      </c>
      <c r="Q483" s="2">
        <v>44893.845138888886</v>
      </c>
      <c r="R483">
        <v>1736</v>
      </c>
      <c r="S483">
        <v>1</v>
      </c>
      <c r="T483">
        <v>0.45714285700000001</v>
      </c>
      <c r="U483">
        <v>0.62745097999999999</v>
      </c>
      <c r="V483" s="1">
        <f>COUNTIF(experiment_log[Experiment ID],experiment_log[[#This Row],[Experiment ID]])</f>
        <v>1</v>
      </c>
      <c r="W483" s="1">
        <f>IFERROR(VLOOKUP(experiment_log[[#This Row],[Experiment ID]],reevaluated_log[],10,0),0)</f>
        <v>1</v>
      </c>
      <c r="X483" s="1">
        <f>IFERROR(VLOOKUP(experiment_log[[#This Row],[Experiment ID]],reevaluated_log[],11,0),0)</f>
        <v>0.45714285714285713</v>
      </c>
      <c r="Y483" s="1">
        <f>IFERROR(VLOOKUP(experiment_log[[#This Row],[Experiment ID]],reevaluated_log[],12,0),0)</f>
        <v>0.62745098039215685</v>
      </c>
    </row>
    <row r="484" spans="1:25" hidden="1" x14ac:dyDescent="0.25">
      <c r="A484" s="1" t="s">
        <v>177</v>
      </c>
      <c r="B484" s="1" t="s">
        <v>22</v>
      </c>
      <c r="C484" s="1" t="s">
        <v>147</v>
      </c>
      <c r="D484">
        <v>17</v>
      </c>
      <c r="E484">
        <v>0.85</v>
      </c>
      <c r="F484">
        <v>11</v>
      </c>
      <c r="G484">
        <v>0.95370370400000004</v>
      </c>
      <c r="H484">
        <v>0.57865168499999997</v>
      </c>
      <c r="I484">
        <v>0.72027971999999996</v>
      </c>
      <c r="J484">
        <v>0.88524590199999997</v>
      </c>
      <c r="K484">
        <v>0.84375</v>
      </c>
      <c r="L484">
        <v>0.86399999999999999</v>
      </c>
      <c r="M484">
        <v>727</v>
      </c>
      <c r="N484" s="6">
        <v>1.3888888888888889E-4</v>
      </c>
      <c r="O484" s="1" t="s">
        <v>148</v>
      </c>
      <c r="P484">
        <v>360154</v>
      </c>
      <c r="Q484" s="2">
        <v>44887.880555555559</v>
      </c>
      <c r="R484">
        <v>548</v>
      </c>
      <c r="S484">
        <v>0.918367347</v>
      </c>
      <c r="T484">
        <v>0.703125</v>
      </c>
      <c r="U484">
        <v>0.79646017700000005</v>
      </c>
      <c r="V484" s="1">
        <f>COUNTIF(experiment_log[Experiment ID],experiment_log[[#This Row],[Experiment ID]])</f>
        <v>1</v>
      </c>
      <c r="W484" s="1">
        <f>IFERROR(VLOOKUP(experiment_log[[#This Row],[Experiment ID]],reevaluated_log[],10,0),0)</f>
        <v>0</v>
      </c>
      <c r="X484" s="1">
        <f>IFERROR(VLOOKUP(experiment_log[[#This Row],[Experiment ID]],reevaluated_log[],11,0),0)</f>
        <v>0</v>
      </c>
      <c r="Y484" s="1">
        <f>IFERROR(VLOOKUP(experiment_log[[#This Row],[Experiment ID]],reevaluated_log[],12,0),0)</f>
        <v>0</v>
      </c>
    </row>
    <row r="485" spans="1:25" hidden="1" x14ac:dyDescent="0.25">
      <c r="A485" s="1" t="s">
        <v>38</v>
      </c>
      <c r="B485" s="1" t="s">
        <v>22</v>
      </c>
      <c r="C485" s="1" t="s">
        <v>23</v>
      </c>
      <c r="D485">
        <v>14</v>
      </c>
      <c r="E485">
        <v>0.875</v>
      </c>
      <c r="F485">
        <v>11</v>
      </c>
      <c r="G485">
        <v>0.988826816</v>
      </c>
      <c r="H485">
        <v>0.61245674699999997</v>
      </c>
      <c r="I485">
        <v>0.756410256</v>
      </c>
      <c r="J485">
        <v>0.94871794899999995</v>
      </c>
      <c r="K485">
        <v>0.73267326700000002</v>
      </c>
      <c r="L485">
        <v>0.82681564200000002</v>
      </c>
      <c r="M485">
        <v>650</v>
      </c>
      <c r="N485" s="6">
        <v>1.1574074074074075E-4</v>
      </c>
      <c r="O485" s="1" t="s">
        <v>24</v>
      </c>
      <c r="P485">
        <v>336055</v>
      </c>
      <c r="Q485" s="2">
        <v>44886.984027777777</v>
      </c>
      <c r="R485">
        <v>492</v>
      </c>
      <c r="S485">
        <v>0.98245614000000003</v>
      </c>
      <c r="T485">
        <v>0.55445544599999996</v>
      </c>
      <c r="U485">
        <v>0.70886075900000001</v>
      </c>
      <c r="V485" s="1">
        <f>COUNTIF(experiment_log[Experiment ID],experiment_log[[#This Row],[Experiment ID]])</f>
        <v>1</v>
      </c>
      <c r="W485" s="1">
        <f>IFERROR(VLOOKUP(experiment_log[[#This Row],[Experiment ID]],reevaluated_log[],10,0),0)</f>
        <v>0</v>
      </c>
      <c r="X485" s="1">
        <f>IFERROR(VLOOKUP(experiment_log[[#This Row],[Experiment ID]],reevaluated_log[],11,0),0)</f>
        <v>0</v>
      </c>
      <c r="Y485" s="1">
        <f>IFERROR(VLOOKUP(experiment_log[[#This Row],[Experiment ID]],reevaluated_log[],12,0),0)</f>
        <v>0</v>
      </c>
    </row>
    <row r="486" spans="1:25" hidden="1" x14ac:dyDescent="0.25">
      <c r="A486" s="1" t="s">
        <v>315</v>
      </c>
      <c r="B486" s="1" t="s">
        <v>22</v>
      </c>
      <c r="C486" s="1" t="s">
        <v>292</v>
      </c>
      <c r="D486">
        <v>5</v>
      </c>
      <c r="E486">
        <v>0.85</v>
      </c>
      <c r="F486">
        <v>10</v>
      </c>
      <c r="G486">
        <v>0.928571429</v>
      </c>
      <c r="H486">
        <v>0.568306011</v>
      </c>
      <c r="I486">
        <v>0.70508474600000004</v>
      </c>
      <c r="J486">
        <v>0.85526315799999997</v>
      </c>
      <c r="K486">
        <v>0.94202898599999996</v>
      </c>
      <c r="L486">
        <v>0.89655172400000005</v>
      </c>
      <c r="M486">
        <v>11135</v>
      </c>
      <c r="N486" s="6">
        <v>6.9097222222222225E-3</v>
      </c>
      <c r="O486" s="1" t="s">
        <v>294</v>
      </c>
      <c r="P486">
        <v>-12144415</v>
      </c>
      <c r="Q486" s="2">
        <v>44889.847916666666</v>
      </c>
      <c r="R486">
        <v>2905</v>
      </c>
      <c r="S486">
        <v>0.97777777799999999</v>
      </c>
      <c r="T486">
        <v>0.637681159</v>
      </c>
      <c r="U486">
        <v>0.77192982499999996</v>
      </c>
      <c r="V486" s="1">
        <f>COUNTIF(experiment_log[Experiment ID],experiment_log[[#This Row],[Experiment ID]])</f>
        <v>1</v>
      </c>
      <c r="W486" s="1">
        <f>IFERROR(VLOOKUP(experiment_log[[#This Row],[Experiment ID]],reevaluated_log[],10,0),0)</f>
        <v>0.98461538461538467</v>
      </c>
      <c r="X486" s="1">
        <f>IFERROR(VLOOKUP(experiment_log[[#This Row],[Experiment ID]],reevaluated_log[],11,0),0)</f>
        <v>0.62135922330097082</v>
      </c>
      <c r="Y486" s="1">
        <f>IFERROR(VLOOKUP(experiment_log[[#This Row],[Experiment ID]],reevaluated_log[],12,0),0)</f>
        <v>0.76190476190476186</v>
      </c>
    </row>
    <row r="487" spans="1:25" hidden="1" x14ac:dyDescent="0.25">
      <c r="A487" s="1" t="s">
        <v>113</v>
      </c>
      <c r="B487" s="1" t="s">
        <v>22</v>
      </c>
      <c r="C487" s="1" t="s">
        <v>82</v>
      </c>
      <c r="D487">
        <v>24</v>
      </c>
      <c r="E487">
        <v>0.85</v>
      </c>
      <c r="F487">
        <v>13</v>
      </c>
      <c r="G487">
        <v>1</v>
      </c>
      <c r="H487">
        <v>0.103960396</v>
      </c>
      <c r="I487">
        <v>0.188340807</v>
      </c>
      <c r="J487">
        <v>1</v>
      </c>
      <c r="K487">
        <v>4.9180328000000002E-2</v>
      </c>
      <c r="L487">
        <v>9.375E-2</v>
      </c>
      <c r="M487">
        <v>1136</v>
      </c>
      <c r="N487" s="6">
        <v>7.291666666666667E-4</v>
      </c>
      <c r="O487" s="1" t="s">
        <v>108</v>
      </c>
      <c r="P487">
        <v>8469</v>
      </c>
      <c r="Q487" s="2">
        <v>44887.702777777777</v>
      </c>
      <c r="R487">
        <v>703</v>
      </c>
      <c r="S487">
        <v>1</v>
      </c>
      <c r="T487">
        <v>3.2786885000000002E-2</v>
      </c>
      <c r="U487">
        <v>6.3492063000000001E-2</v>
      </c>
      <c r="V487" s="1">
        <f>COUNTIF(experiment_log[Experiment ID],experiment_log[[#This Row],[Experiment ID]])</f>
        <v>1</v>
      </c>
      <c r="W487" s="1">
        <f>IFERROR(VLOOKUP(experiment_log[[#This Row],[Experiment ID]],reevaluated_log[],10,0),0)</f>
        <v>0</v>
      </c>
      <c r="X487" s="1">
        <f>IFERROR(VLOOKUP(experiment_log[[#This Row],[Experiment ID]],reevaluated_log[],11,0),0)</f>
        <v>0</v>
      </c>
      <c r="Y487" s="1">
        <f>IFERROR(VLOOKUP(experiment_log[[#This Row],[Experiment ID]],reevaluated_log[],12,0),0)</f>
        <v>0</v>
      </c>
    </row>
    <row r="488" spans="1:25" hidden="1" x14ac:dyDescent="0.25">
      <c r="A488" s="1" t="s">
        <v>258</v>
      </c>
      <c r="B488" s="1" t="s">
        <v>22</v>
      </c>
      <c r="C488" s="1" t="s">
        <v>23</v>
      </c>
      <c r="D488">
        <v>7</v>
      </c>
      <c r="E488">
        <v>0.9</v>
      </c>
      <c r="F488">
        <v>11</v>
      </c>
      <c r="G488">
        <v>0.99401197600000002</v>
      </c>
      <c r="H488">
        <v>0.57439446400000005</v>
      </c>
      <c r="I488">
        <v>0.72807017500000004</v>
      </c>
      <c r="J488">
        <v>1</v>
      </c>
      <c r="K488">
        <v>0.75247524799999999</v>
      </c>
      <c r="L488">
        <v>0.85875706200000002</v>
      </c>
      <c r="M488">
        <v>540</v>
      </c>
      <c r="N488" s="6">
        <v>7.291666666666667E-4</v>
      </c>
      <c r="O488" s="1" t="s">
        <v>24</v>
      </c>
      <c r="P488">
        <v>336055</v>
      </c>
      <c r="Q488" s="2">
        <v>44888.53402777778</v>
      </c>
      <c r="R488">
        <v>422</v>
      </c>
      <c r="S488">
        <v>1</v>
      </c>
      <c r="T488">
        <v>0.55445544599999996</v>
      </c>
      <c r="U488">
        <v>0.71337579600000001</v>
      </c>
      <c r="V488" s="1">
        <f>COUNTIF(experiment_log[Experiment ID],experiment_log[[#This Row],[Experiment ID]])</f>
        <v>1</v>
      </c>
      <c r="W488" s="1">
        <f>IFERROR(VLOOKUP(experiment_log[[#This Row],[Experiment ID]],reevaluated_log[],10,0),0)</f>
        <v>0</v>
      </c>
      <c r="X488" s="1">
        <f>IFERROR(VLOOKUP(experiment_log[[#This Row],[Experiment ID]],reevaluated_log[],11,0),0)</f>
        <v>0</v>
      </c>
      <c r="Y488" s="1">
        <f>IFERROR(VLOOKUP(experiment_log[[#This Row],[Experiment ID]],reevaluated_log[],12,0),0)</f>
        <v>0</v>
      </c>
    </row>
    <row r="489" spans="1:25" x14ac:dyDescent="0.25">
      <c r="A489" s="1" t="s">
        <v>603</v>
      </c>
      <c r="B489" s="1" t="s">
        <v>147</v>
      </c>
      <c r="C489" s="1" t="s">
        <v>292</v>
      </c>
      <c r="D489">
        <v>14</v>
      </c>
      <c r="E489">
        <v>0.7</v>
      </c>
      <c r="F489">
        <v>10</v>
      </c>
      <c r="G489">
        <v>0.97321428600000004</v>
      </c>
      <c r="H489">
        <v>0.50697674400000003</v>
      </c>
      <c r="I489">
        <v>0.66666666699999999</v>
      </c>
      <c r="J489">
        <v>0.59130434799999998</v>
      </c>
      <c r="K489">
        <v>0.97142857100000002</v>
      </c>
      <c r="L489">
        <v>0.73513513500000005</v>
      </c>
      <c r="M489">
        <v>6566</v>
      </c>
      <c r="N489" s="6">
        <v>3.9351851851851848E-3</v>
      </c>
      <c r="O489" s="1" t="s">
        <v>350</v>
      </c>
      <c r="P489">
        <v>6316297</v>
      </c>
      <c r="Q489" s="2">
        <v>44893.828472222223</v>
      </c>
      <c r="R489">
        <v>1635</v>
      </c>
      <c r="S489">
        <v>0.96969696999999999</v>
      </c>
      <c r="T489">
        <v>0.45714285700000001</v>
      </c>
      <c r="U489">
        <v>0.62135922300000002</v>
      </c>
      <c r="V489" s="1">
        <f>COUNTIF(experiment_log[Experiment ID],experiment_log[[#This Row],[Experiment ID]])</f>
        <v>1</v>
      </c>
      <c r="W489" s="1">
        <f>IFERROR(VLOOKUP(experiment_log[[#This Row],[Experiment ID]],reevaluated_log[],10,0),0)</f>
        <v>0.96969696969696972</v>
      </c>
      <c r="X489" s="1">
        <f>IFERROR(VLOOKUP(experiment_log[[#This Row],[Experiment ID]],reevaluated_log[],11,0),0)</f>
        <v>0.45714285714285713</v>
      </c>
      <c r="Y489" s="1">
        <f>IFERROR(VLOOKUP(experiment_log[[#This Row],[Experiment ID]],reevaluated_log[],12,0),0)</f>
        <v>0.62135922330097093</v>
      </c>
    </row>
    <row r="490" spans="1:25" hidden="1" x14ac:dyDescent="0.25">
      <c r="A490" s="1" t="s">
        <v>670</v>
      </c>
      <c r="B490" s="1" t="s">
        <v>23</v>
      </c>
      <c r="C490" s="1" t="s">
        <v>292</v>
      </c>
      <c r="D490">
        <v>26</v>
      </c>
      <c r="E490">
        <v>0.875</v>
      </c>
      <c r="F490">
        <v>10</v>
      </c>
      <c r="G490">
        <v>0.99310344827586206</v>
      </c>
      <c r="H490">
        <v>0.50526315789473686</v>
      </c>
      <c r="I490">
        <v>0.66976744186046511</v>
      </c>
      <c r="J490">
        <v>0.87341772151898733</v>
      </c>
      <c r="K490">
        <v>0.76666666666666672</v>
      </c>
      <c r="L490">
        <v>0.81656804733727806</v>
      </c>
      <c r="M490">
        <v>3650</v>
      </c>
      <c r="N490" s="6">
        <v>3.7441898148148148E-3</v>
      </c>
      <c r="O490" s="1" t="s">
        <v>351</v>
      </c>
      <c r="P490">
        <v>5622217</v>
      </c>
      <c r="Q490" s="2">
        <v>44896.411462326389</v>
      </c>
      <c r="R490">
        <v>1435</v>
      </c>
      <c r="S490">
        <v>0.93023255813953487</v>
      </c>
      <c r="T490">
        <v>0.44444444444444442</v>
      </c>
      <c r="U490">
        <v>0.60150375939849621</v>
      </c>
      <c r="V490" s="1">
        <f>COUNTIF(experiment_log[Experiment ID],experiment_log[[#This Row],[Experiment ID]])</f>
        <v>1</v>
      </c>
      <c r="W490" s="1">
        <f>IFERROR(VLOOKUP(experiment_log[[#This Row],[Experiment ID]],reevaluated_log[],10,0),0)</f>
        <v>0.93023255813953487</v>
      </c>
      <c r="X490" s="1">
        <f>IFERROR(VLOOKUP(experiment_log[[#This Row],[Experiment ID]],reevaluated_log[],11,0),0)</f>
        <v>0.44444444444444442</v>
      </c>
      <c r="Y490" s="1">
        <f>IFERROR(VLOOKUP(experiment_log[[#This Row],[Experiment ID]],reevaluated_log[],12,0),0)</f>
        <v>0.60150375939849621</v>
      </c>
    </row>
    <row r="491" spans="1:25" hidden="1" x14ac:dyDescent="0.25">
      <c r="A491" s="1" t="s">
        <v>671</v>
      </c>
      <c r="B491" s="1" t="s">
        <v>23</v>
      </c>
      <c r="C491" s="1" t="s">
        <v>292</v>
      </c>
      <c r="D491">
        <v>26</v>
      </c>
      <c r="E491">
        <v>0.8</v>
      </c>
      <c r="F491">
        <v>10</v>
      </c>
      <c r="G491">
        <v>0.98675496688741726</v>
      </c>
      <c r="H491">
        <v>0.52280701754385961</v>
      </c>
      <c r="I491">
        <v>0.6834862385321101</v>
      </c>
      <c r="J491">
        <v>0.88607594936708856</v>
      </c>
      <c r="K491">
        <v>0.77777777777777779</v>
      </c>
      <c r="L491">
        <v>0.82840236686390534</v>
      </c>
      <c r="M491">
        <v>3565</v>
      </c>
      <c r="N491" s="6">
        <v>3.7644791666666668E-3</v>
      </c>
      <c r="O491" s="1" t="s">
        <v>351</v>
      </c>
      <c r="P491">
        <v>5622217</v>
      </c>
      <c r="Q491" s="2">
        <v>44896.415403125</v>
      </c>
      <c r="R491">
        <v>1432</v>
      </c>
      <c r="S491">
        <v>0.93023255813953487</v>
      </c>
      <c r="T491">
        <v>0.44444444444444442</v>
      </c>
      <c r="U491">
        <v>0.60150375939849621</v>
      </c>
      <c r="V491" s="1">
        <f>COUNTIF(experiment_log[Experiment ID],experiment_log[[#This Row],[Experiment ID]])</f>
        <v>1</v>
      </c>
      <c r="W491" s="1">
        <f>IFERROR(VLOOKUP(experiment_log[[#This Row],[Experiment ID]],reevaluated_log[],10,0),0)</f>
        <v>0.93023255813953487</v>
      </c>
      <c r="X491" s="1">
        <f>IFERROR(VLOOKUP(experiment_log[[#This Row],[Experiment ID]],reevaluated_log[],11,0),0)</f>
        <v>0.44444444444444442</v>
      </c>
      <c r="Y491" s="1">
        <f>IFERROR(VLOOKUP(experiment_log[[#This Row],[Experiment ID]],reevaluated_log[],12,0),0)</f>
        <v>0.60150375939849621</v>
      </c>
    </row>
    <row r="492" spans="1:25" hidden="1" x14ac:dyDescent="0.25">
      <c r="A492" s="1" t="s">
        <v>672</v>
      </c>
      <c r="B492" s="1" t="s">
        <v>23</v>
      </c>
      <c r="C492" s="1" t="s">
        <v>292</v>
      </c>
      <c r="D492">
        <v>25</v>
      </c>
      <c r="E492">
        <v>0.875</v>
      </c>
      <c r="F492">
        <v>10</v>
      </c>
      <c r="G492">
        <v>1</v>
      </c>
      <c r="H492">
        <v>0.29122807017543861</v>
      </c>
      <c r="I492">
        <v>0.45108695652173914</v>
      </c>
      <c r="J492">
        <v>0.96969696969696972</v>
      </c>
      <c r="K492">
        <v>0.35555555555555557</v>
      </c>
      <c r="L492">
        <v>0.52032520325203246</v>
      </c>
      <c r="M492">
        <v>1614</v>
      </c>
      <c r="N492" s="6">
        <v>3.7457291666666667E-3</v>
      </c>
      <c r="O492" s="1" t="s">
        <v>351</v>
      </c>
      <c r="P492">
        <v>5622217</v>
      </c>
      <c r="Q492" s="2">
        <v>44896.419171886577</v>
      </c>
      <c r="R492">
        <v>992</v>
      </c>
      <c r="S492">
        <v>1</v>
      </c>
      <c r="T492">
        <v>0.21111111111111111</v>
      </c>
      <c r="U492">
        <v>0.34862385321100919</v>
      </c>
      <c r="V492" s="1">
        <f>COUNTIF(experiment_log[Experiment ID],experiment_log[[#This Row],[Experiment ID]])</f>
        <v>1</v>
      </c>
      <c r="W492" s="1">
        <f>IFERROR(VLOOKUP(experiment_log[[#This Row],[Experiment ID]],reevaluated_log[],10,0),0)</f>
        <v>1</v>
      </c>
      <c r="X492" s="1">
        <f>IFERROR(VLOOKUP(experiment_log[[#This Row],[Experiment ID]],reevaluated_log[],11,0),0)</f>
        <v>0.21111111111111111</v>
      </c>
      <c r="Y492" s="1">
        <f>IFERROR(VLOOKUP(experiment_log[[#This Row],[Experiment ID]],reevaluated_log[],12,0),0)</f>
        <v>0.34862385321100919</v>
      </c>
    </row>
    <row r="493" spans="1:25" hidden="1" x14ac:dyDescent="0.25">
      <c r="A493" s="1" t="s">
        <v>673</v>
      </c>
      <c r="B493" s="1" t="s">
        <v>23</v>
      </c>
      <c r="C493" s="1" t="s">
        <v>292</v>
      </c>
      <c r="D493">
        <v>25</v>
      </c>
      <c r="E493">
        <v>0.8</v>
      </c>
      <c r="F493">
        <v>10</v>
      </c>
      <c r="G493">
        <v>0.99137931034482762</v>
      </c>
      <c r="H493">
        <v>0.40350877192982454</v>
      </c>
      <c r="I493">
        <v>0.57356608478802995</v>
      </c>
      <c r="J493">
        <v>0.92307692307692313</v>
      </c>
      <c r="K493">
        <v>0.53333333333333333</v>
      </c>
      <c r="L493">
        <v>0.676056338028169</v>
      </c>
      <c r="M493">
        <v>1925</v>
      </c>
      <c r="N493" s="6">
        <v>3.8025462962962965E-3</v>
      </c>
      <c r="O493" s="1" t="s">
        <v>351</v>
      </c>
      <c r="P493">
        <v>5622217</v>
      </c>
      <c r="Q493" s="2">
        <v>44896.422925798608</v>
      </c>
      <c r="R493">
        <v>1118</v>
      </c>
      <c r="S493">
        <v>1</v>
      </c>
      <c r="T493">
        <v>0.28888888888888886</v>
      </c>
      <c r="U493">
        <v>0.44827586206896552</v>
      </c>
      <c r="V493" s="1">
        <f>COUNTIF(experiment_log[Experiment ID],experiment_log[[#This Row],[Experiment ID]])</f>
        <v>1</v>
      </c>
      <c r="W493" s="1">
        <f>IFERROR(VLOOKUP(experiment_log[[#This Row],[Experiment ID]],reevaluated_log[],10,0),0)</f>
        <v>1</v>
      </c>
      <c r="X493" s="1">
        <f>IFERROR(VLOOKUP(experiment_log[[#This Row],[Experiment ID]],reevaluated_log[],11,0),0)</f>
        <v>0.28888888888888886</v>
      </c>
      <c r="Y493" s="1">
        <f>IFERROR(VLOOKUP(experiment_log[[#This Row],[Experiment ID]],reevaluated_log[],12,0),0)</f>
        <v>0.44827586206896552</v>
      </c>
    </row>
    <row r="494" spans="1:25" hidden="1" x14ac:dyDescent="0.25">
      <c r="A494" s="1" t="s">
        <v>674</v>
      </c>
      <c r="B494" s="1" t="s">
        <v>23</v>
      </c>
      <c r="C494" s="1" t="s">
        <v>292</v>
      </c>
      <c r="D494">
        <v>24</v>
      </c>
      <c r="E494">
        <v>0.875</v>
      </c>
      <c r="F494">
        <v>10</v>
      </c>
      <c r="G494">
        <v>0.99285714285714288</v>
      </c>
      <c r="H494">
        <v>0.48771929824561405</v>
      </c>
      <c r="I494">
        <v>0.65411764705882358</v>
      </c>
      <c r="J494">
        <v>0.86842105263157898</v>
      </c>
      <c r="K494">
        <v>0.73333333333333328</v>
      </c>
      <c r="L494">
        <v>0.79518072289156627</v>
      </c>
      <c r="M494">
        <v>2922</v>
      </c>
      <c r="N494" s="6">
        <v>3.6799652777777777E-3</v>
      </c>
      <c r="O494" s="1" t="s">
        <v>351</v>
      </c>
      <c r="P494">
        <v>5622217</v>
      </c>
      <c r="Q494" s="2">
        <v>44896.42673402778</v>
      </c>
      <c r="R494">
        <v>1363</v>
      </c>
      <c r="S494">
        <v>0.90909090909090906</v>
      </c>
      <c r="T494">
        <v>0.44444444444444442</v>
      </c>
      <c r="U494">
        <v>0.59701492537313428</v>
      </c>
      <c r="V494" s="1">
        <f>COUNTIF(experiment_log[Experiment ID],experiment_log[[#This Row],[Experiment ID]])</f>
        <v>1</v>
      </c>
      <c r="W494" s="1">
        <f>IFERROR(VLOOKUP(experiment_log[[#This Row],[Experiment ID]],reevaluated_log[],10,0),0)</f>
        <v>0.90909090909090906</v>
      </c>
      <c r="X494" s="1">
        <f>IFERROR(VLOOKUP(experiment_log[[#This Row],[Experiment ID]],reevaluated_log[],11,0),0)</f>
        <v>0.44444444444444442</v>
      </c>
      <c r="Y494" s="1">
        <f>IFERROR(VLOOKUP(experiment_log[[#This Row],[Experiment ID]],reevaluated_log[],12,0),0)</f>
        <v>0.59701492537313428</v>
      </c>
    </row>
    <row r="495" spans="1:25" hidden="1" x14ac:dyDescent="0.25">
      <c r="A495" s="1" t="s">
        <v>675</v>
      </c>
      <c r="B495" s="1" t="s">
        <v>23</v>
      </c>
      <c r="C495" s="1" t="s">
        <v>292</v>
      </c>
      <c r="D495">
        <v>24</v>
      </c>
      <c r="E495">
        <v>0.8</v>
      </c>
      <c r="F495">
        <v>10</v>
      </c>
      <c r="G495">
        <v>0.99310344827586206</v>
      </c>
      <c r="H495">
        <v>0.50526315789473686</v>
      </c>
      <c r="I495">
        <v>0.66976744186046511</v>
      </c>
      <c r="J495">
        <v>0.87341772151898733</v>
      </c>
      <c r="K495">
        <v>0.76666666666666672</v>
      </c>
      <c r="L495">
        <v>0.81656804733727806</v>
      </c>
      <c r="M495">
        <v>3648</v>
      </c>
      <c r="N495" s="6">
        <v>3.8049884259259261E-3</v>
      </c>
      <c r="O495" s="1" t="s">
        <v>351</v>
      </c>
      <c r="P495">
        <v>5622217</v>
      </c>
      <c r="Q495" s="2">
        <v>44896.430417303243</v>
      </c>
      <c r="R495">
        <v>1433</v>
      </c>
      <c r="S495">
        <v>0.93023255813953487</v>
      </c>
      <c r="T495">
        <v>0.44444444444444442</v>
      </c>
      <c r="U495">
        <v>0.60150375939849621</v>
      </c>
      <c r="V495" s="1">
        <f>COUNTIF(experiment_log[Experiment ID],experiment_log[[#This Row],[Experiment ID]])</f>
        <v>1</v>
      </c>
      <c r="W495" s="1">
        <f>IFERROR(VLOOKUP(experiment_log[[#This Row],[Experiment ID]],reevaluated_log[],10,0),0)</f>
        <v>0.93023255813953487</v>
      </c>
      <c r="X495" s="1">
        <f>IFERROR(VLOOKUP(experiment_log[[#This Row],[Experiment ID]],reevaluated_log[],11,0),0)</f>
        <v>0.44444444444444442</v>
      </c>
      <c r="Y495" s="1">
        <f>IFERROR(VLOOKUP(experiment_log[[#This Row],[Experiment ID]],reevaluated_log[],12,0),0)</f>
        <v>0.60150375939849621</v>
      </c>
    </row>
    <row r="496" spans="1:25" hidden="1" x14ac:dyDescent="0.25">
      <c r="A496" s="1" t="s">
        <v>676</v>
      </c>
      <c r="B496" s="1" t="s">
        <v>23</v>
      </c>
      <c r="C496" s="1" t="s">
        <v>292</v>
      </c>
      <c r="D496">
        <v>22</v>
      </c>
      <c r="E496">
        <v>0.875</v>
      </c>
      <c r="F496">
        <v>10</v>
      </c>
      <c r="G496">
        <v>1</v>
      </c>
      <c r="H496">
        <v>0.29122807017543861</v>
      </c>
      <c r="I496">
        <v>0.45108695652173914</v>
      </c>
      <c r="J496">
        <v>1</v>
      </c>
      <c r="K496">
        <v>0.4</v>
      </c>
      <c r="L496">
        <v>0.57142857142857151</v>
      </c>
      <c r="M496">
        <v>1628</v>
      </c>
      <c r="N496" s="6">
        <v>4.3235416666666665E-3</v>
      </c>
      <c r="O496" s="1" t="s">
        <v>351</v>
      </c>
      <c r="P496">
        <v>5622217</v>
      </c>
      <c r="Q496" s="2">
        <v>44896.434225543984</v>
      </c>
      <c r="R496">
        <v>997</v>
      </c>
      <c r="S496">
        <v>1</v>
      </c>
      <c r="T496">
        <v>0.22222222222222221</v>
      </c>
      <c r="U496">
        <v>0.36363636363636359</v>
      </c>
      <c r="V496" s="1">
        <f>COUNTIF(experiment_log[Experiment ID],experiment_log[[#This Row],[Experiment ID]])</f>
        <v>1</v>
      </c>
      <c r="W496" s="1">
        <f>IFERROR(VLOOKUP(experiment_log[[#This Row],[Experiment ID]],reevaluated_log[],10,0),0)</f>
        <v>1</v>
      </c>
      <c r="X496" s="1">
        <f>IFERROR(VLOOKUP(experiment_log[[#This Row],[Experiment ID]],reevaluated_log[],11,0),0)</f>
        <v>0.22222222222222221</v>
      </c>
      <c r="Y496" s="1">
        <f>IFERROR(VLOOKUP(experiment_log[[#This Row],[Experiment ID]],reevaluated_log[],12,0),0)</f>
        <v>0.36363636363636359</v>
      </c>
    </row>
    <row r="497" spans="1:25" hidden="1" x14ac:dyDescent="0.25">
      <c r="A497" s="1" t="s">
        <v>677</v>
      </c>
      <c r="B497" s="1" t="s">
        <v>23</v>
      </c>
      <c r="C497" s="1" t="s">
        <v>292</v>
      </c>
      <c r="D497">
        <v>22</v>
      </c>
      <c r="E497">
        <v>0.8</v>
      </c>
      <c r="F497">
        <v>10</v>
      </c>
      <c r="G497">
        <v>0.98245614035087714</v>
      </c>
      <c r="H497">
        <v>0.39298245614035088</v>
      </c>
      <c r="I497">
        <v>0.56140350877192979</v>
      </c>
      <c r="J497">
        <v>0.92156862745098034</v>
      </c>
      <c r="K497">
        <v>0.52222222222222225</v>
      </c>
      <c r="L497">
        <v>0.66666666666666663</v>
      </c>
      <c r="M497">
        <v>1919</v>
      </c>
      <c r="N497" s="6">
        <v>4.3803703703703704E-3</v>
      </c>
      <c r="O497" s="1" t="s">
        <v>351</v>
      </c>
      <c r="P497">
        <v>5622217</v>
      </c>
      <c r="Q497" s="2">
        <v>44896.438552754633</v>
      </c>
      <c r="R497">
        <v>1115</v>
      </c>
      <c r="S497">
        <v>1</v>
      </c>
      <c r="T497">
        <v>0.28888888888888886</v>
      </c>
      <c r="U497">
        <v>0.44827586206896552</v>
      </c>
      <c r="V497" s="1">
        <f>COUNTIF(experiment_log[Experiment ID],experiment_log[[#This Row],[Experiment ID]])</f>
        <v>1</v>
      </c>
      <c r="W497" s="1">
        <f>IFERROR(VLOOKUP(experiment_log[[#This Row],[Experiment ID]],reevaluated_log[],10,0),0)</f>
        <v>1</v>
      </c>
      <c r="X497" s="1">
        <f>IFERROR(VLOOKUP(experiment_log[[#This Row],[Experiment ID]],reevaluated_log[],11,0),0)</f>
        <v>0.28888888888888886</v>
      </c>
      <c r="Y497" s="1">
        <f>IFERROR(VLOOKUP(experiment_log[[#This Row],[Experiment ID]],reevaluated_log[],12,0),0)</f>
        <v>0.44827586206896552</v>
      </c>
    </row>
    <row r="498" spans="1:25" hidden="1" x14ac:dyDescent="0.25">
      <c r="A498" s="1" t="s">
        <v>678</v>
      </c>
      <c r="B498" s="1" t="s">
        <v>23</v>
      </c>
      <c r="C498" s="1" t="s">
        <v>292</v>
      </c>
      <c r="D498">
        <v>20</v>
      </c>
      <c r="E498">
        <v>0.875</v>
      </c>
      <c r="F498">
        <v>10</v>
      </c>
      <c r="G498">
        <v>1</v>
      </c>
      <c r="H498">
        <v>0.20701754385964913</v>
      </c>
      <c r="I498">
        <v>0.34302325581395349</v>
      </c>
      <c r="J498">
        <v>1</v>
      </c>
      <c r="K498">
        <v>0.3</v>
      </c>
      <c r="L498">
        <v>0.46153846153846151</v>
      </c>
      <c r="M498">
        <v>1522</v>
      </c>
      <c r="N498" s="6">
        <v>6.2332638888888889E-3</v>
      </c>
      <c r="O498" s="1" t="s">
        <v>351</v>
      </c>
      <c r="P498">
        <v>5622217</v>
      </c>
      <c r="Q498" s="2">
        <v>44896.442938333334</v>
      </c>
      <c r="R498">
        <v>939</v>
      </c>
      <c r="S498">
        <v>1</v>
      </c>
      <c r="T498">
        <v>0.17777777777777778</v>
      </c>
      <c r="U498">
        <v>0.30188679245283018</v>
      </c>
      <c r="V498" s="1">
        <f>COUNTIF(experiment_log[Experiment ID],experiment_log[[#This Row],[Experiment ID]])</f>
        <v>1</v>
      </c>
      <c r="W498" s="1">
        <f>IFERROR(VLOOKUP(experiment_log[[#This Row],[Experiment ID]],reevaluated_log[],10,0),0)</f>
        <v>1</v>
      </c>
      <c r="X498" s="1">
        <f>IFERROR(VLOOKUP(experiment_log[[#This Row],[Experiment ID]],reevaluated_log[],11,0),0)</f>
        <v>0.17777777777777778</v>
      </c>
      <c r="Y498" s="1">
        <f>IFERROR(VLOOKUP(experiment_log[[#This Row],[Experiment ID]],reevaluated_log[],12,0),0)</f>
        <v>0.30188679245283018</v>
      </c>
    </row>
    <row r="499" spans="1:25" hidden="1" x14ac:dyDescent="0.25">
      <c r="A499" s="1" t="s">
        <v>679</v>
      </c>
      <c r="B499" s="1" t="s">
        <v>23</v>
      </c>
      <c r="C499" s="1" t="s">
        <v>292</v>
      </c>
      <c r="D499">
        <v>20</v>
      </c>
      <c r="E499">
        <v>0.8</v>
      </c>
      <c r="F499">
        <v>10</v>
      </c>
      <c r="G499">
        <v>1</v>
      </c>
      <c r="H499">
        <v>0.35789473684210527</v>
      </c>
      <c r="I499">
        <v>0.52713178294573648</v>
      </c>
      <c r="J499">
        <v>0.95744680851063835</v>
      </c>
      <c r="K499">
        <v>0.5</v>
      </c>
      <c r="L499">
        <v>0.65693430656934304</v>
      </c>
      <c r="M499">
        <v>1821</v>
      </c>
      <c r="N499" s="6">
        <v>5.9957407407407407E-3</v>
      </c>
      <c r="O499" s="1" t="s">
        <v>351</v>
      </c>
      <c r="P499">
        <v>5622217</v>
      </c>
      <c r="Q499" s="2">
        <v>44896.449176493057</v>
      </c>
      <c r="R499">
        <v>1100</v>
      </c>
      <c r="S499">
        <v>1</v>
      </c>
      <c r="T499">
        <v>0.28888888888888886</v>
      </c>
      <c r="U499">
        <v>0.44827586206896552</v>
      </c>
      <c r="V499" s="1">
        <f>COUNTIF(experiment_log[Experiment ID],experiment_log[[#This Row],[Experiment ID]])</f>
        <v>1</v>
      </c>
      <c r="W499" s="1">
        <f>IFERROR(VLOOKUP(experiment_log[[#This Row],[Experiment ID]],reevaluated_log[],10,0),0)</f>
        <v>1</v>
      </c>
      <c r="X499" s="1">
        <f>IFERROR(VLOOKUP(experiment_log[[#This Row],[Experiment ID]],reevaluated_log[],11,0),0)</f>
        <v>0.28888888888888886</v>
      </c>
      <c r="Y499" s="1">
        <f>IFERROR(VLOOKUP(experiment_log[[#This Row],[Experiment ID]],reevaluated_log[],12,0),0)</f>
        <v>0.44827586206896552</v>
      </c>
    </row>
    <row r="500" spans="1:25" hidden="1" x14ac:dyDescent="0.25">
      <c r="A500" s="1" t="s">
        <v>680</v>
      </c>
      <c r="B500" s="1" t="s">
        <v>23</v>
      </c>
      <c r="C500" s="1" t="s">
        <v>292</v>
      </c>
      <c r="D500">
        <v>16</v>
      </c>
      <c r="E500">
        <v>0.875</v>
      </c>
      <c r="F500">
        <v>10</v>
      </c>
      <c r="G500">
        <v>1</v>
      </c>
      <c r="H500">
        <v>0.29473684210526313</v>
      </c>
      <c r="I500">
        <v>0.45528455284552838</v>
      </c>
      <c r="J500">
        <v>1</v>
      </c>
      <c r="K500">
        <v>0.37777777777777777</v>
      </c>
      <c r="L500">
        <v>0.54838709677419351</v>
      </c>
      <c r="M500">
        <v>1619</v>
      </c>
      <c r="N500" s="6">
        <v>5.3026388888888889E-3</v>
      </c>
      <c r="O500" s="1" t="s">
        <v>351</v>
      </c>
      <c r="P500">
        <v>5622217</v>
      </c>
      <c r="Q500" s="2">
        <v>44896.455177071759</v>
      </c>
      <c r="R500">
        <v>995</v>
      </c>
      <c r="S500">
        <v>1</v>
      </c>
      <c r="T500">
        <v>0.23333333333333334</v>
      </c>
      <c r="U500">
        <v>0.37837837837837834</v>
      </c>
      <c r="V500" s="1">
        <f>COUNTIF(experiment_log[Experiment ID],experiment_log[[#This Row],[Experiment ID]])</f>
        <v>1</v>
      </c>
      <c r="W500" s="1">
        <f>IFERROR(VLOOKUP(experiment_log[[#This Row],[Experiment ID]],reevaluated_log[],10,0),0)</f>
        <v>1</v>
      </c>
      <c r="X500" s="1">
        <f>IFERROR(VLOOKUP(experiment_log[[#This Row],[Experiment ID]],reevaluated_log[],11,0),0)</f>
        <v>0.23333333333333334</v>
      </c>
      <c r="Y500" s="1">
        <f>IFERROR(VLOOKUP(experiment_log[[#This Row],[Experiment ID]],reevaluated_log[],12,0),0)</f>
        <v>0.37837837837837834</v>
      </c>
    </row>
    <row r="501" spans="1:25" hidden="1" x14ac:dyDescent="0.25">
      <c r="A501" s="1" t="s">
        <v>681</v>
      </c>
      <c r="B501" s="1" t="s">
        <v>23</v>
      </c>
      <c r="C501" s="1" t="s">
        <v>292</v>
      </c>
      <c r="D501">
        <v>16</v>
      </c>
      <c r="E501">
        <v>0.8</v>
      </c>
      <c r="F501">
        <v>10</v>
      </c>
      <c r="G501">
        <v>0.99019607843137258</v>
      </c>
      <c r="H501">
        <v>0.35438596491228069</v>
      </c>
      <c r="I501">
        <v>0.52196382428940569</v>
      </c>
      <c r="J501">
        <v>0.95121951219512191</v>
      </c>
      <c r="K501">
        <v>0.43333333333333335</v>
      </c>
      <c r="L501">
        <v>0.59541984732824427</v>
      </c>
      <c r="M501">
        <v>1761</v>
      </c>
      <c r="N501" s="6">
        <v>5.1916087962962966E-3</v>
      </c>
      <c r="O501" s="1" t="s">
        <v>351</v>
      </c>
      <c r="P501">
        <v>5622217</v>
      </c>
      <c r="Q501" s="2">
        <v>44896.460484386575</v>
      </c>
      <c r="R501">
        <v>1060</v>
      </c>
      <c r="S501">
        <v>1</v>
      </c>
      <c r="T501">
        <v>0.26666666666666666</v>
      </c>
      <c r="U501">
        <v>0.4210526315789474</v>
      </c>
      <c r="V501" s="1">
        <f>COUNTIF(experiment_log[Experiment ID],experiment_log[[#This Row],[Experiment ID]])</f>
        <v>1</v>
      </c>
      <c r="W501" s="1">
        <f>IFERROR(VLOOKUP(experiment_log[[#This Row],[Experiment ID]],reevaluated_log[],10,0),0)</f>
        <v>1</v>
      </c>
      <c r="X501" s="1">
        <f>IFERROR(VLOOKUP(experiment_log[[#This Row],[Experiment ID]],reevaluated_log[],11,0),0)</f>
        <v>0.26666666666666666</v>
      </c>
      <c r="Y501" s="1">
        <f>IFERROR(VLOOKUP(experiment_log[[#This Row],[Experiment ID]],reevaluated_log[],12,0),0)</f>
        <v>0.4210526315789474</v>
      </c>
    </row>
    <row r="502" spans="1:25" hidden="1" x14ac:dyDescent="0.25">
      <c r="A502" s="1" t="s">
        <v>682</v>
      </c>
      <c r="B502" s="1" t="s">
        <v>23</v>
      </c>
      <c r="C502" s="1" t="s">
        <v>292</v>
      </c>
      <c r="D502">
        <v>13</v>
      </c>
      <c r="E502">
        <v>0.875</v>
      </c>
      <c r="F502">
        <v>10</v>
      </c>
      <c r="G502">
        <v>0.9859154929577465</v>
      </c>
      <c r="H502">
        <v>0.49122807017543857</v>
      </c>
      <c r="I502">
        <v>0.65573770491803274</v>
      </c>
      <c r="J502">
        <v>0.81481481481481477</v>
      </c>
      <c r="K502">
        <v>0.73333333333333328</v>
      </c>
      <c r="L502">
        <v>0.77192982456140347</v>
      </c>
      <c r="M502">
        <v>3014</v>
      </c>
      <c r="N502" s="6">
        <v>3.4178356481481481E-3</v>
      </c>
      <c r="O502" s="1" t="s">
        <v>351</v>
      </c>
      <c r="P502">
        <v>5622217</v>
      </c>
      <c r="Q502" s="2">
        <v>44896.465680300927</v>
      </c>
      <c r="R502">
        <v>1383</v>
      </c>
      <c r="S502">
        <v>0.82608695652173914</v>
      </c>
      <c r="T502">
        <v>0.42222222222222222</v>
      </c>
      <c r="U502">
        <v>0.55882352941176472</v>
      </c>
      <c r="V502" s="1">
        <f>COUNTIF(experiment_log[Experiment ID],experiment_log[[#This Row],[Experiment ID]])</f>
        <v>1</v>
      </c>
      <c r="W502" s="1">
        <f>IFERROR(VLOOKUP(experiment_log[[#This Row],[Experiment ID]],reevaluated_log[],10,0),0)</f>
        <v>0.82608695652173914</v>
      </c>
      <c r="X502" s="1">
        <f>IFERROR(VLOOKUP(experiment_log[[#This Row],[Experiment ID]],reevaluated_log[],11,0),0)</f>
        <v>0.42222222222222222</v>
      </c>
      <c r="Y502" s="1">
        <f>IFERROR(VLOOKUP(experiment_log[[#This Row],[Experiment ID]],reevaluated_log[],12,0),0)</f>
        <v>0.55882352941176472</v>
      </c>
    </row>
    <row r="503" spans="1:25" hidden="1" x14ac:dyDescent="0.25">
      <c r="A503" s="1" t="s">
        <v>683</v>
      </c>
      <c r="B503" s="1" t="s">
        <v>23</v>
      </c>
      <c r="C503" s="1" t="s">
        <v>292</v>
      </c>
      <c r="D503">
        <v>13</v>
      </c>
      <c r="E503">
        <v>0.8</v>
      </c>
      <c r="F503">
        <v>10</v>
      </c>
      <c r="G503">
        <v>0.98648648648648651</v>
      </c>
      <c r="H503">
        <v>0.512280701754386</v>
      </c>
      <c r="I503">
        <v>0.67436489607390304</v>
      </c>
      <c r="J503">
        <v>0.81395348837209303</v>
      </c>
      <c r="K503">
        <v>0.77777777777777779</v>
      </c>
      <c r="L503">
        <v>0.79545454545454553</v>
      </c>
      <c r="M503">
        <v>5256</v>
      </c>
      <c r="N503" s="6">
        <v>3.540949074074074E-3</v>
      </c>
      <c r="O503" s="1" t="s">
        <v>351</v>
      </c>
      <c r="P503">
        <v>5622217</v>
      </c>
      <c r="Q503" s="2">
        <v>44896.46910091435</v>
      </c>
      <c r="R503">
        <v>1474</v>
      </c>
      <c r="S503">
        <v>0.82978723404255317</v>
      </c>
      <c r="T503">
        <v>0.43333333333333335</v>
      </c>
      <c r="U503">
        <v>0.56934306569343074</v>
      </c>
      <c r="V503" s="1">
        <f>COUNTIF(experiment_log[Experiment ID],experiment_log[[#This Row],[Experiment ID]])</f>
        <v>1</v>
      </c>
      <c r="W503" s="1">
        <f>IFERROR(VLOOKUP(experiment_log[[#This Row],[Experiment ID]],reevaluated_log[],10,0),0)</f>
        <v>0.82978723404255317</v>
      </c>
      <c r="X503" s="1">
        <f>IFERROR(VLOOKUP(experiment_log[[#This Row],[Experiment ID]],reevaluated_log[],11,0),0)</f>
        <v>0.43333333333333335</v>
      </c>
      <c r="Y503" s="1">
        <f>IFERROR(VLOOKUP(experiment_log[[#This Row],[Experiment ID]],reevaluated_log[],12,0),0)</f>
        <v>0.56934306569343074</v>
      </c>
    </row>
    <row r="504" spans="1:25" hidden="1" x14ac:dyDescent="0.25">
      <c r="A504" s="1" t="s">
        <v>684</v>
      </c>
      <c r="B504" s="1" t="s">
        <v>23</v>
      </c>
      <c r="C504" s="1" t="s">
        <v>292</v>
      </c>
      <c r="D504">
        <v>12</v>
      </c>
      <c r="E504">
        <v>0.875</v>
      </c>
      <c r="F504">
        <v>10</v>
      </c>
      <c r="G504">
        <v>1</v>
      </c>
      <c r="H504">
        <v>0.256140350877193</v>
      </c>
      <c r="I504">
        <v>0.4078212290502794</v>
      </c>
      <c r="J504">
        <v>1</v>
      </c>
      <c r="K504">
        <v>0.34444444444444444</v>
      </c>
      <c r="L504">
        <v>0.51239669421487599</v>
      </c>
      <c r="M504">
        <v>1575</v>
      </c>
      <c r="N504" s="6">
        <v>3.4713541666666669E-3</v>
      </c>
      <c r="O504" s="1" t="s">
        <v>351</v>
      </c>
      <c r="P504">
        <v>5622217</v>
      </c>
      <c r="Q504" s="2">
        <v>44896.472645127316</v>
      </c>
      <c r="R504">
        <v>976</v>
      </c>
      <c r="S504">
        <v>1</v>
      </c>
      <c r="T504">
        <v>0.22222222222222221</v>
      </c>
      <c r="U504">
        <v>0.36363636363636359</v>
      </c>
      <c r="V504" s="1">
        <f>COUNTIF(experiment_log[Experiment ID],experiment_log[[#This Row],[Experiment ID]])</f>
        <v>1</v>
      </c>
      <c r="W504" s="1">
        <f>IFERROR(VLOOKUP(experiment_log[[#This Row],[Experiment ID]],reevaluated_log[],10,0),0)</f>
        <v>1</v>
      </c>
      <c r="X504" s="1">
        <f>IFERROR(VLOOKUP(experiment_log[[#This Row],[Experiment ID]],reevaluated_log[],11,0),0)</f>
        <v>0.22222222222222221</v>
      </c>
      <c r="Y504" s="1">
        <f>IFERROR(VLOOKUP(experiment_log[[#This Row],[Experiment ID]],reevaluated_log[],12,0),0)</f>
        <v>0.36363636363636359</v>
      </c>
    </row>
    <row r="505" spans="1:25" hidden="1" x14ac:dyDescent="0.25">
      <c r="A505" s="1" t="s">
        <v>685</v>
      </c>
      <c r="B505" s="1" t="s">
        <v>23</v>
      </c>
      <c r="C505" s="1" t="s">
        <v>292</v>
      </c>
      <c r="D505">
        <v>12</v>
      </c>
      <c r="E505">
        <v>0.8</v>
      </c>
      <c r="F505">
        <v>10</v>
      </c>
      <c r="G505">
        <v>1</v>
      </c>
      <c r="H505">
        <v>0.39298245614035088</v>
      </c>
      <c r="I505">
        <v>0.5642317380352645</v>
      </c>
      <c r="J505">
        <v>0.96153846153846156</v>
      </c>
      <c r="K505">
        <v>0.55555555555555558</v>
      </c>
      <c r="L505">
        <v>0.70422535211267612</v>
      </c>
      <c r="M505">
        <v>1883</v>
      </c>
      <c r="N505" s="6">
        <v>3.5614583333333331E-3</v>
      </c>
      <c r="O505" s="1" t="s">
        <v>351</v>
      </c>
      <c r="P505">
        <v>5622217</v>
      </c>
      <c r="Q505" s="2">
        <v>44896.476119918982</v>
      </c>
      <c r="R505">
        <v>1128</v>
      </c>
      <c r="S505">
        <v>1</v>
      </c>
      <c r="T505">
        <v>0.31111111111111112</v>
      </c>
      <c r="U505">
        <v>0.47457627118644069</v>
      </c>
      <c r="V505" s="1">
        <f>COUNTIF(experiment_log[Experiment ID],experiment_log[[#This Row],[Experiment ID]])</f>
        <v>1</v>
      </c>
      <c r="W505" s="1">
        <f>IFERROR(VLOOKUP(experiment_log[[#This Row],[Experiment ID]],reevaluated_log[],10,0),0)</f>
        <v>1</v>
      </c>
      <c r="X505" s="1">
        <f>IFERROR(VLOOKUP(experiment_log[[#This Row],[Experiment ID]],reevaluated_log[],11,0),0)</f>
        <v>0.31111111111111112</v>
      </c>
      <c r="Y505" s="1">
        <f>IFERROR(VLOOKUP(experiment_log[[#This Row],[Experiment ID]],reevaluated_log[],12,0),0)</f>
        <v>0.47457627118644069</v>
      </c>
    </row>
    <row r="506" spans="1:25" hidden="1" x14ac:dyDescent="0.25">
      <c r="A506" s="1" t="s">
        <v>686</v>
      </c>
      <c r="B506" s="1" t="s">
        <v>23</v>
      </c>
      <c r="C506" s="1" t="s">
        <v>292</v>
      </c>
      <c r="D506">
        <v>11</v>
      </c>
      <c r="E506">
        <v>0.875</v>
      </c>
      <c r="F506">
        <v>10</v>
      </c>
      <c r="G506">
        <v>1</v>
      </c>
      <c r="H506">
        <v>0.21754385964912282</v>
      </c>
      <c r="I506">
        <v>0.35734870317002881</v>
      </c>
      <c r="J506">
        <v>1</v>
      </c>
      <c r="K506">
        <v>0.3</v>
      </c>
      <c r="L506">
        <v>0.46153846153846151</v>
      </c>
      <c r="M506">
        <v>1533</v>
      </c>
      <c r="N506" s="6">
        <v>3.6255787037037038E-3</v>
      </c>
      <c r="O506" s="1" t="s">
        <v>351</v>
      </c>
      <c r="P506">
        <v>5622217</v>
      </c>
      <c r="Q506" s="2">
        <v>44896.479685497688</v>
      </c>
      <c r="R506">
        <v>946</v>
      </c>
      <c r="S506">
        <v>1</v>
      </c>
      <c r="T506">
        <v>0.17777777777777778</v>
      </c>
      <c r="U506">
        <v>0.30188679245283018</v>
      </c>
      <c r="V506" s="1">
        <f>COUNTIF(experiment_log[Experiment ID],experiment_log[[#This Row],[Experiment ID]])</f>
        <v>1</v>
      </c>
      <c r="W506" s="1">
        <f>IFERROR(VLOOKUP(experiment_log[[#This Row],[Experiment ID]],reevaluated_log[],10,0),0)</f>
        <v>1</v>
      </c>
      <c r="X506" s="1">
        <f>IFERROR(VLOOKUP(experiment_log[[#This Row],[Experiment ID]],reevaluated_log[],11,0),0)</f>
        <v>0.17777777777777778</v>
      </c>
      <c r="Y506" s="1">
        <f>IFERROR(VLOOKUP(experiment_log[[#This Row],[Experiment ID]],reevaluated_log[],12,0),0)</f>
        <v>0.30188679245283018</v>
      </c>
    </row>
    <row r="507" spans="1:25" hidden="1" x14ac:dyDescent="0.25">
      <c r="A507" s="1" t="s">
        <v>687</v>
      </c>
      <c r="B507" s="1" t="s">
        <v>23</v>
      </c>
      <c r="C507" s="1" t="s">
        <v>292</v>
      </c>
      <c r="D507">
        <v>8</v>
      </c>
      <c r="E507">
        <v>0.875</v>
      </c>
      <c r="F507">
        <v>10</v>
      </c>
      <c r="G507">
        <v>0.9850746268656716</v>
      </c>
      <c r="H507">
        <v>0.4631578947368421</v>
      </c>
      <c r="I507">
        <v>0.63007159904534615</v>
      </c>
      <c r="J507">
        <v>0.82352941176470584</v>
      </c>
      <c r="K507">
        <v>0.77777777777777779</v>
      </c>
      <c r="L507">
        <v>0.79999999999999993</v>
      </c>
      <c r="M507">
        <v>3512</v>
      </c>
      <c r="N507" s="6">
        <v>8.992465277777778E-3</v>
      </c>
      <c r="O507" s="1" t="s">
        <v>351</v>
      </c>
      <c r="P507">
        <v>5622217</v>
      </c>
      <c r="Q507" s="2">
        <v>44896.48331476852</v>
      </c>
      <c r="R507">
        <v>1400</v>
      </c>
      <c r="S507">
        <v>0.86046511627906974</v>
      </c>
      <c r="T507">
        <v>0.41111111111111109</v>
      </c>
      <c r="U507">
        <v>0.55639097744360899</v>
      </c>
      <c r="V507" s="1">
        <f>COUNTIF(experiment_log[Experiment ID],experiment_log[[#This Row],[Experiment ID]])</f>
        <v>1</v>
      </c>
      <c r="W507" s="1">
        <f>IFERROR(VLOOKUP(experiment_log[[#This Row],[Experiment ID]],reevaluated_log[],10,0),0)</f>
        <v>0.86046511627906974</v>
      </c>
      <c r="X507" s="1">
        <f>IFERROR(VLOOKUP(experiment_log[[#This Row],[Experiment ID]],reevaluated_log[],11,0),0)</f>
        <v>0.41111111111111109</v>
      </c>
      <c r="Y507" s="1">
        <f>IFERROR(VLOOKUP(experiment_log[[#This Row],[Experiment ID]],reevaluated_log[],12,0),0)</f>
        <v>0.55639097744360899</v>
      </c>
    </row>
    <row r="508" spans="1:25" hidden="1" x14ac:dyDescent="0.25">
      <c r="A508" s="1" t="s">
        <v>688</v>
      </c>
      <c r="B508" s="1" t="s">
        <v>22</v>
      </c>
      <c r="C508" s="1" t="s">
        <v>292</v>
      </c>
      <c r="D508">
        <v>26</v>
      </c>
      <c r="E508">
        <v>0.875</v>
      </c>
      <c r="F508">
        <v>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s="6">
        <v>1.0298449074074074E-2</v>
      </c>
      <c r="O508" s="1" t="s">
        <v>480</v>
      </c>
      <c r="P508">
        <v>-12144357</v>
      </c>
      <c r="Q508" s="2">
        <v>44896.503424768518</v>
      </c>
      <c r="R508">
        <v>0</v>
      </c>
      <c r="S508">
        <v>0</v>
      </c>
      <c r="T508">
        <v>0</v>
      </c>
      <c r="U508">
        <v>0</v>
      </c>
      <c r="V508" s="1">
        <f>COUNTIF(experiment_log[Experiment ID],experiment_log[[#This Row],[Experiment ID]])</f>
        <v>1</v>
      </c>
      <c r="W508" s="1">
        <f>IFERROR(VLOOKUP(experiment_log[[#This Row],[Experiment ID]],reevaluated_log[],10,0),0)</f>
        <v>0</v>
      </c>
      <c r="X508" s="1">
        <f>IFERROR(VLOOKUP(experiment_log[[#This Row],[Experiment ID]],reevaluated_log[],11,0),0)</f>
        <v>0</v>
      </c>
      <c r="Y508" s="1">
        <f>IFERROR(VLOOKUP(experiment_log[[#This Row],[Experiment ID]],reevaluated_log[],12,0),0)</f>
        <v>0</v>
      </c>
    </row>
    <row r="509" spans="1:25" hidden="1" x14ac:dyDescent="0.25">
      <c r="A509" s="1" t="s">
        <v>689</v>
      </c>
      <c r="B509" s="1" t="s">
        <v>22</v>
      </c>
      <c r="C509" s="1" t="s">
        <v>292</v>
      </c>
      <c r="D509">
        <v>26</v>
      </c>
      <c r="E509">
        <v>0.8</v>
      </c>
      <c r="F509">
        <v>10</v>
      </c>
      <c r="G509">
        <v>0.98076923076923073</v>
      </c>
      <c r="H509">
        <v>0.53873239436619713</v>
      </c>
      <c r="I509">
        <v>0.69545454545454544</v>
      </c>
      <c r="J509">
        <v>0.96808510638297873</v>
      </c>
      <c r="K509">
        <v>0.88349514563106801</v>
      </c>
      <c r="L509">
        <v>0.92385786802030456</v>
      </c>
      <c r="M509">
        <v>4060</v>
      </c>
      <c r="N509" s="6">
        <v>1.0561354166666667E-2</v>
      </c>
      <c r="O509" s="1" t="s">
        <v>480</v>
      </c>
      <c r="P509">
        <v>-12144357</v>
      </c>
      <c r="Q509" s="2">
        <v>44896.51391548611</v>
      </c>
      <c r="R509">
        <v>2253</v>
      </c>
      <c r="S509">
        <v>1</v>
      </c>
      <c r="T509">
        <v>0.61165048543689315</v>
      </c>
      <c r="U509">
        <v>0.75903614457831325</v>
      </c>
      <c r="V509" s="1">
        <f>COUNTIF(experiment_log[Experiment ID],experiment_log[[#This Row],[Experiment ID]])</f>
        <v>1</v>
      </c>
      <c r="W509" s="1">
        <f>IFERROR(VLOOKUP(experiment_log[[#This Row],[Experiment ID]],reevaluated_log[],10,0),0)</f>
        <v>1</v>
      </c>
      <c r="X509" s="1">
        <f>IFERROR(VLOOKUP(experiment_log[[#This Row],[Experiment ID]],reevaluated_log[],11,0),0)</f>
        <v>0.61165048543689315</v>
      </c>
      <c r="Y509" s="1">
        <f>IFERROR(VLOOKUP(experiment_log[[#This Row],[Experiment ID]],reevaluated_log[],12,0),0)</f>
        <v>0.75903614457831325</v>
      </c>
    </row>
    <row r="510" spans="1:25" hidden="1" x14ac:dyDescent="0.25">
      <c r="A510" s="1" t="s">
        <v>690</v>
      </c>
      <c r="B510" s="1" t="s">
        <v>22</v>
      </c>
      <c r="C510" s="1" t="s">
        <v>292</v>
      </c>
      <c r="D510">
        <v>25</v>
      </c>
      <c r="E510">
        <v>0.875</v>
      </c>
      <c r="F510">
        <v>10</v>
      </c>
      <c r="G510">
        <v>0.98026315789473684</v>
      </c>
      <c r="H510">
        <v>0.52464788732394363</v>
      </c>
      <c r="I510">
        <v>0.68348623853210999</v>
      </c>
      <c r="J510">
        <v>0.9882352941176471</v>
      </c>
      <c r="K510">
        <v>0.81553398058252424</v>
      </c>
      <c r="L510">
        <v>0.89361702127659559</v>
      </c>
      <c r="M510">
        <v>2946</v>
      </c>
      <c r="N510" s="6">
        <v>1.1875844907407408E-2</v>
      </c>
      <c r="O510" s="1" t="s">
        <v>480</v>
      </c>
      <c r="P510">
        <v>-12144357</v>
      </c>
      <c r="Q510" s="2">
        <v>44896.524488645831</v>
      </c>
      <c r="R510">
        <v>1899</v>
      </c>
      <c r="S510">
        <v>1</v>
      </c>
      <c r="T510">
        <v>0.58252427184466016</v>
      </c>
      <c r="U510">
        <v>0.73619631901840488</v>
      </c>
      <c r="V510" s="1">
        <f>COUNTIF(experiment_log[Experiment ID],experiment_log[[#This Row],[Experiment ID]])</f>
        <v>1</v>
      </c>
      <c r="W510" s="1">
        <f>IFERROR(VLOOKUP(experiment_log[[#This Row],[Experiment ID]],reevaluated_log[],10,0),0)</f>
        <v>1</v>
      </c>
      <c r="X510" s="1">
        <f>IFERROR(VLOOKUP(experiment_log[[#This Row],[Experiment ID]],reevaluated_log[],11,0),0)</f>
        <v>0.58252427184466016</v>
      </c>
      <c r="Y510" s="1">
        <f>IFERROR(VLOOKUP(experiment_log[[#This Row],[Experiment ID]],reevaluated_log[],12,0),0)</f>
        <v>0.73619631901840488</v>
      </c>
    </row>
    <row r="511" spans="1:25" hidden="1" x14ac:dyDescent="0.25">
      <c r="A511" s="1" t="s">
        <v>691</v>
      </c>
      <c r="B511" s="1" t="s">
        <v>22</v>
      </c>
      <c r="C511" s="1" t="s">
        <v>292</v>
      </c>
      <c r="D511">
        <v>25</v>
      </c>
      <c r="E511">
        <v>0.8</v>
      </c>
      <c r="F511">
        <v>10</v>
      </c>
      <c r="G511">
        <v>0.98101265822784811</v>
      </c>
      <c r="H511">
        <v>0.54577464788732399</v>
      </c>
      <c r="I511">
        <v>0.70135746606334848</v>
      </c>
      <c r="J511">
        <v>0.98888888888888893</v>
      </c>
      <c r="K511">
        <v>0.86407766990291257</v>
      </c>
      <c r="L511">
        <v>0.92227979274611382</v>
      </c>
      <c r="M511">
        <v>3267</v>
      </c>
      <c r="N511" s="6">
        <v>1.2322488425925926E-2</v>
      </c>
      <c r="O511" s="1" t="s">
        <v>480</v>
      </c>
      <c r="P511">
        <v>-12144357</v>
      </c>
      <c r="Q511" s="2">
        <v>44896.5363797338</v>
      </c>
      <c r="R511">
        <v>2023</v>
      </c>
      <c r="S511">
        <v>1</v>
      </c>
      <c r="T511">
        <v>0.62135922330097082</v>
      </c>
      <c r="U511">
        <v>0.76646706586826341</v>
      </c>
      <c r="V511" s="1">
        <f>COUNTIF(experiment_log[Experiment ID],experiment_log[[#This Row],[Experiment ID]])</f>
        <v>1</v>
      </c>
      <c r="W511" s="1">
        <f>IFERROR(VLOOKUP(experiment_log[[#This Row],[Experiment ID]],reevaluated_log[],10,0),0)</f>
        <v>1</v>
      </c>
      <c r="X511" s="1">
        <f>IFERROR(VLOOKUP(experiment_log[[#This Row],[Experiment ID]],reevaluated_log[],11,0),0)</f>
        <v>0.62135922330097082</v>
      </c>
      <c r="Y511" s="1">
        <f>IFERROR(VLOOKUP(experiment_log[[#This Row],[Experiment ID]],reevaluated_log[],12,0),0)</f>
        <v>0.76646706586826341</v>
      </c>
    </row>
    <row r="512" spans="1:25" hidden="1" x14ac:dyDescent="0.25">
      <c r="A512" s="1" t="s">
        <v>692</v>
      </c>
      <c r="B512" s="1" t="s">
        <v>22</v>
      </c>
      <c r="C512" s="1" t="s">
        <v>292</v>
      </c>
      <c r="D512">
        <v>24</v>
      </c>
      <c r="E512">
        <v>0.875</v>
      </c>
      <c r="F512">
        <v>10</v>
      </c>
      <c r="G512">
        <v>0.96951219512195119</v>
      </c>
      <c r="H512">
        <v>0.5598591549295775</v>
      </c>
      <c r="I512">
        <v>0.7098214285714286</v>
      </c>
      <c r="J512">
        <v>0.96875</v>
      </c>
      <c r="K512">
        <v>0.90291262135922334</v>
      </c>
      <c r="L512">
        <v>0.93467336683417079</v>
      </c>
      <c r="M512">
        <v>4143</v>
      </c>
      <c r="N512" s="6">
        <v>1.1477986111111111E-2</v>
      </c>
      <c r="O512" s="1" t="s">
        <v>480</v>
      </c>
      <c r="P512">
        <v>-12144357</v>
      </c>
      <c r="Q512" s="2">
        <v>44896.548713275464</v>
      </c>
      <c r="R512">
        <v>2269</v>
      </c>
      <c r="S512">
        <v>1</v>
      </c>
      <c r="T512">
        <v>0.6310679611650486</v>
      </c>
      <c r="U512">
        <v>0.77380952380952384</v>
      </c>
      <c r="V512" s="1">
        <f>COUNTIF(experiment_log[Experiment ID],experiment_log[[#This Row],[Experiment ID]])</f>
        <v>1</v>
      </c>
      <c r="W512" s="1">
        <f>IFERROR(VLOOKUP(experiment_log[[#This Row],[Experiment ID]],reevaluated_log[],10,0),0)</f>
        <v>1</v>
      </c>
      <c r="X512" s="1">
        <f>IFERROR(VLOOKUP(experiment_log[[#This Row],[Experiment ID]],reevaluated_log[],11,0),0)</f>
        <v>0.6310679611650486</v>
      </c>
      <c r="Y512" s="1">
        <f>IFERROR(VLOOKUP(experiment_log[[#This Row],[Experiment ID]],reevaluated_log[],12,0),0)</f>
        <v>0.77380952380952384</v>
      </c>
    </row>
    <row r="513" spans="1:25" hidden="1" x14ac:dyDescent="0.25">
      <c r="A513" s="1" t="s">
        <v>693</v>
      </c>
      <c r="B513" s="1" t="s">
        <v>22</v>
      </c>
      <c r="C513" s="1" t="s">
        <v>292</v>
      </c>
      <c r="D513">
        <v>24</v>
      </c>
      <c r="E513">
        <v>0.8</v>
      </c>
      <c r="F513">
        <v>10</v>
      </c>
      <c r="G513">
        <v>0.96951219512195119</v>
      </c>
      <c r="H513">
        <v>0.5598591549295775</v>
      </c>
      <c r="I513">
        <v>0.7098214285714286</v>
      </c>
      <c r="J513">
        <v>0.96875</v>
      </c>
      <c r="K513">
        <v>0.90291262135922334</v>
      </c>
      <c r="L513">
        <v>0.93467336683417079</v>
      </c>
      <c r="M513">
        <v>4143</v>
      </c>
      <c r="N513" s="6">
        <v>1.183425925925926E-2</v>
      </c>
      <c r="O513" s="1" t="s">
        <v>480</v>
      </c>
      <c r="P513">
        <v>-12144357</v>
      </c>
      <c r="Q513" s="2">
        <v>44896.560200613429</v>
      </c>
      <c r="R513">
        <v>2269</v>
      </c>
      <c r="S513">
        <v>1</v>
      </c>
      <c r="T513">
        <v>0.6310679611650486</v>
      </c>
      <c r="U513">
        <v>0.77380952380952384</v>
      </c>
      <c r="V513" s="1">
        <f>COUNTIF(experiment_log[Experiment ID],experiment_log[[#This Row],[Experiment ID]])</f>
        <v>1</v>
      </c>
      <c r="W513" s="1">
        <f>IFERROR(VLOOKUP(experiment_log[[#This Row],[Experiment ID]],reevaluated_log[],10,0),0)</f>
        <v>1</v>
      </c>
      <c r="X513" s="1">
        <f>IFERROR(VLOOKUP(experiment_log[[#This Row],[Experiment ID]],reevaluated_log[],11,0),0)</f>
        <v>0.6310679611650486</v>
      </c>
      <c r="Y513" s="1">
        <f>IFERROR(VLOOKUP(experiment_log[[#This Row],[Experiment ID]],reevaluated_log[],12,0),0)</f>
        <v>0.77380952380952384</v>
      </c>
    </row>
    <row r="514" spans="1:25" hidden="1" x14ac:dyDescent="0.25">
      <c r="A514" s="1" t="s">
        <v>694</v>
      </c>
      <c r="B514" s="1" t="s">
        <v>22</v>
      </c>
      <c r="C514" s="1" t="s">
        <v>292</v>
      </c>
      <c r="D514">
        <v>22</v>
      </c>
      <c r="E514">
        <v>0.875</v>
      </c>
      <c r="F514">
        <v>10</v>
      </c>
      <c r="G514">
        <v>1</v>
      </c>
      <c r="H514">
        <v>0.44718309859154931</v>
      </c>
      <c r="I514">
        <v>0.61800486618004868</v>
      </c>
      <c r="J514">
        <v>1</v>
      </c>
      <c r="K514">
        <v>0.69902912621359226</v>
      </c>
      <c r="L514">
        <v>0.82285714285714284</v>
      </c>
      <c r="M514">
        <v>2586</v>
      </c>
      <c r="N514" s="6">
        <v>1.1830613425925927E-2</v>
      </c>
      <c r="O514" s="1" t="s">
        <v>480</v>
      </c>
      <c r="P514">
        <v>-12144357</v>
      </c>
      <c r="Q514" s="2">
        <v>44896.572042534724</v>
      </c>
      <c r="R514">
        <v>1712</v>
      </c>
      <c r="S514">
        <v>1</v>
      </c>
      <c r="T514">
        <v>0.50485436893203883</v>
      </c>
      <c r="U514">
        <v>0.67096774193548392</v>
      </c>
      <c r="V514" s="1">
        <f>COUNTIF(experiment_log[Experiment ID],experiment_log[[#This Row],[Experiment ID]])</f>
        <v>1</v>
      </c>
      <c r="W514" s="1">
        <f>IFERROR(VLOOKUP(experiment_log[[#This Row],[Experiment ID]],reevaluated_log[],10,0),0)</f>
        <v>1</v>
      </c>
      <c r="X514" s="1">
        <f>IFERROR(VLOOKUP(experiment_log[[#This Row],[Experiment ID]],reevaluated_log[],11,0),0)</f>
        <v>0.50485436893203883</v>
      </c>
      <c r="Y514" s="1">
        <f>IFERROR(VLOOKUP(experiment_log[[#This Row],[Experiment ID]],reevaluated_log[],12,0),0)</f>
        <v>0.67096774193548392</v>
      </c>
    </row>
    <row r="515" spans="1:25" hidden="1" x14ac:dyDescent="0.25">
      <c r="A515" s="1" t="s">
        <v>695</v>
      </c>
      <c r="B515" s="1" t="s">
        <v>22</v>
      </c>
      <c r="C515" s="1" t="s">
        <v>292</v>
      </c>
      <c r="D515">
        <v>22</v>
      </c>
      <c r="E515">
        <v>0.8</v>
      </c>
      <c r="F515">
        <v>10</v>
      </c>
      <c r="G515">
        <v>0.98684210526315785</v>
      </c>
      <c r="H515">
        <v>0.528169014084507</v>
      </c>
      <c r="I515">
        <v>0.68807339449541272</v>
      </c>
      <c r="J515">
        <v>0.98837209302325579</v>
      </c>
      <c r="K515">
        <v>0.82524271844660191</v>
      </c>
      <c r="L515">
        <v>0.89947089947089942</v>
      </c>
      <c r="M515">
        <v>2958</v>
      </c>
      <c r="N515" s="6">
        <v>1.1407719907407408E-2</v>
      </c>
      <c r="O515" s="1" t="s">
        <v>480</v>
      </c>
      <c r="P515">
        <v>-12144357</v>
      </c>
      <c r="Q515" s="2">
        <v>44896.583880636572</v>
      </c>
      <c r="R515">
        <v>1903</v>
      </c>
      <c r="S515">
        <v>1</v>
      </c>
      <c r="T515">
        <v>0.59223300970873782</v>
      </c>
      <c r="U515">
        <v>0.74390243902439024</v>
      </c>
      <c r="V515" s="1">
        <f>COUNTIF(experiment_log[Experiment ID],experiment_log[[#This Row],[Experiment ID]])</f>
        <v>1</v>
      </c>
      <c r="W515" s="1">
        <f>IFERROR(VLOOKUP(experiment_log[[#This Row],[Experiment ID]],reevaluated_log[],10,0),0)</f>
        <v>1</v>
      </c>
      <c r="X515" s="1">
        <f>IFERROR(VLOOKUP(experiment_log[[#This Row],[Experiment ID]],reevaluated_log[],11,0),0)</f>
        <v>0.59223300970873782</v>
      </c>
      <c r="Y515" s="1">
        <f>IFERROR(VLOOKUP(experiment_log[[#This Row],[Experiment ID]],reevaluated_log[],12,0),0)</f>
        <v>0.74390243902439024</v>
      </c>
    </row>
    <row r="516" spans="1:25" hidden="1" x14ac:dyDescent="0.25">
      <c r="A516" s="1" t="s">
        <v>696</v>
      </c>
      <c r="B516" s="1" t="s">
        <v>22</v>
      </c>
      <c r="C516" s="1" t="s">
        <v>292</v>
      </c>
      <c r="D516">
        <v>20</v>
      </c>
      <c r="E516">
        <v>0.875</v>
      </c>
      <c r="F516">
        <v>10</v>
      </c>
      <c r="G516">
        <v>1</v>
      </c>
      <c r="H516">
        <v>0.40140845070422537</v>
      </c>
      <c r="I516">
        <v>0.57286432160804013</v>
      </c>
      <c r="J516">
        <v>1</v>
      </c>
      <c r="K516">
        <v>0.6310679611650486</v>
      </c>
      <c r="L516">
        <v>0.77380952380952384</v>
      </c>
      <c r="M516">
        <v>2387</v>
      </c>
      <c r="N516" s="6">
        <v>1.7400405092592594E-2</v>
      </c>
      <c r="O516" s="1" t="s">
        <v>480</v>
      </c>
      <c r="P516">
        <v>-12144357</v>
      </c>
      <c r="Q516" s="2">
        <v>44896.595298807872</v>
      </c>
      <c r="R516">
        <v>1576</v>
      </c>
      <c r="S516">
        <v>1</v>
      </c>
      <c r="T516">
        <v>0.4563106796116505</v>
      </c>
      <c r="U516">
        <v>0.62666666666666671</v>
      </c>
      <c r="V516" s="1">
        <f>COUNTIF(experiment_log[Experiment ID],experiment_log[[#This Row],[Experiment ID]])</f>
        <v>1</v>
      </c>
      <c r="W516" s="1">
        <f>IFERROR(VLOOKUP(experiment_log[[#This Row],[Experiment ID]],reevaluated_log[],10,0),0)</f>
        <v>1</v>
      </c>
      <c r="X516" s="1">
        <f>IFERROR(VLOOKUP(experiment_log[[#This Row],[Experiment ID]],reevaluated_log[],11,0),0)</f>
        <v>0.4563106796116505</v>
      </c>
      <c r="Y516" s="1">
        <f>IFERROR(VLOOKUP(experiment_log[[#This Row],[Experiment ID]],reevaluated_log[],12,0),0)</f>
        <v>0.62666666666666671</v>
      </c>
    </row>
    <row r="517" spans="1:25" hidden="1" x14ac:dyDescent="0.25">
      <c r="A517" s="1" t="s">
        <v>697</v>
      </c>
      <c r="B517" s="1" t="s">
        <v>23</v>
      </c>
      <c r="C517" s="1" t="s">
        <v>292</v>
      </c>
      <c r="D517">
        <v>29</v>
      </c>
      <c r="E517">
        <v>0.7</v>
      </c>
      <c r="F517">
        <v>10</v>
      </c>
      <c r="G517">
        <v>0.95151515151515154</v>
      </c>
      <c r="H517">
        <v>0.55087719298245619</v>
      </c>
      <c r="I517">
        <v>0.69777777777777783</v>
      </c>
      <c r="J517">
        <v>0.65648854961832059</v>
      </c>
      <c r="K517">
        <v>0.9555555555555556</v>
      </c>
      <c r="L517">
        <v>0.77828054298642535</v>
      </c>
      <c r="M517">
        <v>10702</v>
      </c>
      <c r="N517" s="6">
        <v>4.0971064814814811E-3</v>
      </c>
      <c r="O517" s="1" t="s">
        <v>351</v>
      </c>
      <c r="P517">
        <v>5622217</v>
      </c>
      <c r="Q517" s="2">
        <v>44896.620374629631</v>
      </c>
      <c r="R517">
        <v>1696</v>
      </c>
      <c r="S517">
        <v>0.90909090909090906</v>
      </c>
      <c r="T517">
        <v>0.44444444444444442</v>
      </c>
      <c r="U517">
        <v>0.59701492537313428</v>
      </c>
      <c r="V517" s="1">
        <f>COUNTIF(experiment_log[Experiment ID],experiment_log[[#This Row],[Experiment ID]])</f>
        <v>1</v>
      </c>
      <c r="W517" s="1">
        <f>IFERROR(VLOOKUP(experiment_log[[#This Row],[Experiment ID]],reevaluated_log[],10,0),0)</f>
        <v>0.90909090909090906</v>
      </c>
      <c r="X517" s="1">
        <f>IFERROR(VLOOKUP(experiment_log[[#This Row],[Experiment ID]],reevaluated_log[],11,0),0)</f>
        <v>0.44444444444444442</v>
      </c>
      <c r="Y517" s="1">
        <f>IFERROR(VLOOKUP(experiment_log[[#This Row],[Experiment ID]],reevaluated_log[],12,0),0)</f>
        <v>0.59701492537313428</v>
      </c>
    </row>
    <row r="518" spans="1:25" hidden="1" x14ac:dyDescent="0.25">
      <c r="A518" s="1" t="s">
        <v>698</v>
      </c>
      <c r="B518" s="1" t="s">
        <v>23</v>
      </c>
      <c r="C518" s="1" t="s">
        <v>292</v>
      </c>
      <c r="D518">
        <v>29</v>
      </c>
      <c r="E518">
        <v>0.8</v>
      </c>
      <c r="F518">
        <v>10</v>
      </c>
      <c r="G518">
        <v>0.95679012345679015</v>
      </c>
      <c r="H518">
        <v>0.54385964912280704</v>
      </c>
      <c r="I518">
        <v>0.69351230425055921</v>
      </c>
      <c r="J518">
        <v>0.81188118811881194</v>
      </c>
      <c r="K518">
        <v>0.91111111111111109</v>
      </c>
      <c r="L518">
        <v>0.8586387434554974</v>
      </c>
      <c r="M518">
        <v>4448</v>
      </c>
      <c r="N518" s="6">
        <v>4.0971064814814811E-3</v>
      </c>
      <c r="O518" s="1" t="s">
        <v>351</v>
      </c>
      <c r="P518">
        <v>5622217</v>
      </c>
      <c r="Q518" s="2">
        <v>44896.620374629631</v>
      </c>
      <c r="R518">
        <v>1527</v>
      </c>
      <c r="S518">
        <v>0.9285714285714286</v>
      </c>
      <c r="T518">
        <v>0.43333333333333335</v>
      </c>
      <c r="U518">
        <v>0.59090909090909094</v>
      </c>
      <c r="V518" s="1">
        <f>COUNTIF(experiment_log[Experiment ID],experiment_log[[#This Row],[Experiment ID]])</f>
        <v>1</v>
      </c>
      <c r="W518" s="1">
        <f>IFERROR(VLOOKUP(experiment_log[[#This Row],[Experiment ID]],reevaluated_log[],10,0),0)</f>
        <v>0.9285714285714286</v>
      </c>
      <c r="X518" s="1">
        <f>IFERROR(VLOOKUP(experiment_log[[#This Row],[Experiment ID]],reevaluated_log[],11,0),0)</f>
        <v>0.43333333333333335</v>
      </c>
      <c r="Y518" s="1">
        <f>IFERROR(VLOOKUP(experiment_log[[#This Row],[Experiment ID]],reevaluated_log[],12,0),0)</f>
        <v>0.59090909090909094</v>
      </c>
    </row>
    <row r="519" spans="1:25" hidden="1" x14ac:dyDescent="0.25">
      <c r="A519" s="1" t="s">
        <v>699</v>
      </c>
      <c r="B519" s="1" t="s">
        <v>23</v>
      </c>
      <c r="C519" s="1" t="s">
        <v>292</v>
      </c>
      <c r="D519">
        <v>29</v>
      </c>
      <c r="E519">
        <v>0.85</v>
      </c>
      <c r="F519">
        <v>10</v>
      </c>
      <c r="G519">
        <v>0.97385620915032678</v>
      </c>
      <c r="H519">
        <v>0.52280701754385961</v>
      </c>
      <c r="I519">
        <v>0.68036529680365287</v>
      </c>
      <c r="J519">
        <v>0.85057471264367812</v>
      </c>
      <c r="K519">
        <v>0.82222222222222219</v>
      </c>
      <c r="L519">
        <v>0.83615819209039555</v>
      </c>
      <c r="M519">
        <v>2849</v>
      </c>
      <c r="N519" s="6">
        <v>4.0971064814814811E-3</v>
      </c>
      <c r="O519" s="1" t="s">
        <v>351</v>
      </c>
      <c r="P519">
        <v>5622217</v>
      </c>
      <c r="Q519" s="2">
        <v>44896.620374629631</v>
      </c>
      <c r="R519">
        <v>1358</v>
      </c>
      <c r="S519">
        <v>0.92500000000000004</v>
      </c>
      <c r="T519">
        <v>0.41111111111111109</v>
      </c>
      <c r="U519">
        <v>0.56923076923076921</v>
      </c>
      <c r="V519" s="1">
        <f>COUNTIF(experiment_log[Experiment ID],experiment_log[[#This Row],[Experiment ID]])</f>
        <v>1</v>
      </c>
      <c r="W519" s="1">
        <f>IFERROR(VLOOKUP(experiment_log[[#This Row],[Experiment ID]],reevaluated_log[],10,0),0)</f>
        <v>0.92500000000000004</v>
      </c>
      <c r="X519" s="1">
        <f>IFERROR(VLOOKUP(experiment_log[[#This Row],[Experiment ID]],reevaluated_log[],11,0),0)</f>
        <v>0.41111111111111109</v>
      </c>
      <c r="Y519" s="1">
        <f>IFERROR(VLOOKUP(experiment_log[[#This Row],[Experiment ID]],reevaluated_log[],12,0),0)</f>
        <v>0.56923076923076921</v>
      </c>
    </row>
    <row r="520" spans="1:25" hidden="1" x14ac:dyDescent="0.25">
      <c r="A520" s="1" t="s">
        <v>700</v>
      </c>
      <c r="B520" s="1" t="s">
        <v>23</v>
      </c>
      <c r="C520" s="1" t="s">
        <v>292</v>
      </c>
      <c r="D520">
        <v>29</v>
      </c>
      <c r="E520">
        <v>0.875</v>
      </c>
      <c r="F520">
        <v>10</v>
      </c>
      <c r="G520">
        <v>0.98611111111111116</v>
      </c>
      <c r="H520">
        <v>0.49824561403508771</v>
      </c>
      <c r="I520">
        <v>0.66200466200466201</v>
      </c>
      <c r="J520">
        <v>0.92307692307692313</v>
      </c>
      <c r="K520">
        <v>0.8</v>
      </c>
      <c r="L520">
        <v>0.8571428571428571</v>
      </c>
      <c r="M520">
        <v>2493</v>
      </c>
      <c r="N520" s="6">
        <v>4.0971064814814811E-3</v>
      </c>
      <c r="O520" s="1" t="s">
        <v>351</v>
      </c>
      <c r="P520">
        <v>5622217</v>
      </c>
      <c r="Q520" s="2">
        <v>44896.620374629631</v>
      </c>
      <c r="R520">
        <v>1298</v>
      </c>
      <c r="S520">
        <v>1</v>
      </c>
      <c r="T520">
        <v>0.41111111111111109</v>
      </c>
      <c r="U520">
        <v>0.58267716535433078</v>
      </c>
      <c r="V520" s="1">
        <f>COUNTIF(experiment_log[Experiment ID],experiment_log[[#This Row],[Experiment ID]])</f>
        <v>1</v>
      </c>
      <c r="W520" s="1">
        <f>IFERROR(VLOOKUP(experiment_log[[#This Row],[Experiment ID]],reevaluated_log[],10,0),0)</f>
        <v>1</v>
      </c>
      <c r="X520" s="1">
        <f>IFERROR(VLOOKUP(experiment_log[[#This Row],[Experiment ID]],reevaluated_log[],11,0),0)</f>
        <v>0.41111111111111109</v>
      </c>
      <c r="Y520" s="1">
        <f>IFERROR(VLOOKUP(experiment_log[[#This Row],[Experiment ID]],reevaluated_log[],12,0),0)</f>
        <v>0.58267716535433078</v>
      </c>
    </row>
    <row r="521" spans="1:25" hidden="1" x14ac:dyDescent="0.25">
      <c r="A521" s="1" t="s">
        <v>701</v>
      </c>
      <c r="B521" s="1" t="s">
        <v>23</v>
      </c>
      <c r="C521" s="1" t="s">
        <v>292</v>
      </c>
      <c r="D521">
        <v>29</v>
      </c>
      <c r="E521">
        <v>0.9</v>
      </c>
      <c r="F521">
        <v>10</v>
      </c>
      <c r="G521">
        <v>0.98518518518518516</v>
      </c>
      <c r="H521">
        <v>0.46666666666666667</v>
      </c>
      <c r="I521">
        <v>0.63333333333333341</v>
      </c>
      <c r="J521">
        <v>0.94285714285714284</v>
      </c>
      <c r="K521">
        <v>0.73333333333333328</v>
      </c>
      <c r="L521">
        <v>0.82500000000000007</v>
      </c>
      <c r="M521">
        <v>2086</v>
      </c>
      <c r="N521" s="6">
        <v>4.0971064814814811E-3</v>
      </c>
      <c r="O521" s="1" t="s">
        <v>351</v>
      </c>
      <c r="P521">
        <v>5622217</v>
      </c>
      <c r="Q521" s="2">
        <v>44896.620374629631</v>
      </c>
      <c r="R521">
        <v>1202</v>
      </c>
      <c r="S521">
        <v>1</v>
      </c>
      <c r="T521">
        <v>0.3888888888888889</v>
      </c>
      <c r="U521">
        <v>0.56000000000000005</v>
      </c>
      <c r="V521" s="1">
        <f>COUNTIF(experiment_log[Experiment ID],experiment_log[[#This Row],[Experiment ID]])</f>
        <v>1</v>
      </c>
      <c r="W521" s="1">
        <f>IFERROR(VLOOKUP(experiment_log[[#This Row],[Experiment ID]],reevaluated_log[],10,0),0)</f>
        <v>1</v>
      </c>
      <c r="X521" s="1">
        <f>IFERROR(VLOOKUP(experiment_log[[#This Row],[Experiment ID]],reevaluated_log[],11,0),0)</f>
        <v>0.3888888888888889</v>
      </c>
      <c r="Y521" s="1">
        <f>IFERROR(VLOOKUP(experiment_log[[#This Row],[Experiment ID]],reevaluated_log[],12,0),0)</f>
        <v>0.56000000000000005</v>
      </c>
    </row>
    <row r="522" spans="1:25" hidden="1" x14ac:dyDescent="0.25">
      <c r="A522" s="1" t="s">
        <v>702</v>
      </c>
      <c r="B522" s="1" t="s">
        <v>23</v>
      </c>
      <c r="C522" s="1" t="s">
        <v>292</v>
      </c>
      <c r="D522">
        <v>30</v>
      </c>
      <c r="E522">
        <v>0.7</v>
      </c>
      <c r="F522">
        <v>10</v>
      </c>
      <c r="G522">
        <v>0.95945945945945943</v>
      </c>
      <c r="H522">
        <v>0.49824561403508771</v>
      </c>
      <c r="I522">
        <v>0.65588914549653576</v>
      </c>
      <c r="J522">
        <v>0.83</v>
      </c>
      <c r="K522">
        <v>0.92222222222222228</v>
      </c>
      <c r="L522">
        <v>0.87368421052631584</v>
      </c>
      <c r="M522">
        <v>5689</v>
      </c>
      <c r="N522" s="6">
        <v>2.434236111111111E-3</v>
      </c>
      <c r="O522" s="1" t="s">
        <v>351</v>
      </c>
      <c r="P522">
        <v>5622217</v>
      </c>
      <c r="Q522" s="2">
        <v>44896.624689340279</v>
      </c>
      <c r="R522">
        <v>1525</v>
      </c>
      <c r="S522">
        <v>0.92500000000000004</v>
      </c>
      <c r="T522">
        <v>0.41111111111111109</v>
      </c>
      <c r="U522">
        <v>0.56923076923076921</v>
      </c>
      <c r="V522" s="1">
        <f>COUNTIF(experiment_log[Experiment ID],experiment_log[[#This Row],[Experiment ID]])</f>
        <v>1</v>
      </c>
      <c r="W522" s="1">
        <f>IFERROR(VLOOKUP(experiment_log[[#This Row],[Experiment ID]],reevaluated_log[],10,0),0)</f>
        <v>0.92500000000000004</v>
      </c>
      <c r="X522" s="1">
        <f>IFERROR(VLOOKUP(experiment_log[[#This Row],[Experiment ID]],reevaluated_log[],11,0),0)</f>
        <v>0.41111111111111109</v>
      </c>
      <c r="Y522" s="1">
        <f>IFERROR(VLOOKUP(experiment_log[[#This Row],[Experiment ID]],reevaluated_log[],12,0),0)</f>
        <v>0.56923076923076921</v>
      </c>
    </row>
    <row r="523" spans="1:25" hidden="1" x14ac:dyDescent="0.25">
      <c r="A523" s="1" t="s">
        <v>703</v>
      </c>
      <c r="B523" s="1" t="s">
        <v>23</v>
      </c>
      <c r="C523" s="1" t="s">
        <v>292</v>
      </c>
      <c r="D523">
        <v>30</v>
      </c>
      <c r="E523">
        <v>0.8</v>
      </c>
      <c r="F523">
        <v>10</v>
      </c>
      <c r="G523">
        <v>0.97727272727272729</v>
      </c>
      <c r="H523">
        <v>0.45263157894736844</v>
      </c>
      <c r="I523">
        <v>0.61870503597122306</v>
      </c>
      <c r="J523">
        <v>0.85507246376811596</v>
      </c>
      <c r="K523">
        <v>0.65555555555555556</v>
      </c>
      <c r="L523">
        <v>0.74213836477987416</v>
      </c>
      <c r="M523">
        <v>2628</v>
      </c>
      <c r="N523" s="6">
        <v>2.434236111111111E-3</v>
      </c>
      <c r="O523" s="1" t="s">
        <v>351</v>
      </c>
      <c r="P523">
        <v>5622217</v>
      </c>
      <c r="Q523" s="2">
        <v>44896.624689340279</v>
      </c>
      <c r="R523">
        <v>1238</v>
      </c>
      <c r="S523">
        <v>0.93548387096774188</v>
      </c>
      <c r="T523">
        <v>0.32222222222222224</v>
      </c>
      <c r="U523">
        <v>0.47933884297520657</v>
      </c>
      <c r="V523" s="1">
        <f>COUNTIF(experiment_log[Experiment ID],experiment_log[[#This Row],[Experiment ID]])</f>
        <v>1</v>
      </c>
      <c r="W523" s="1">
        <f>IFERROR(VLOOKUP(experiment_log[[#This Row],[Experiment ID]],reevaluated_log[],10,0),0)</f>
        <v>0.93548387096774188</v>
      </c>
      <c r="X523" s="1">
        <f>IFERROR(VLOOKUP(experiment_log[[#This Row],[Experiment ID]],reevaluated_log[],11,0),0)</f>
        <v>0.32222222222222224</v>
      </c>
      <c r="Y523" s="1">
        <f>IFERROR(VLOOKUP(experiment_log[[#This Row],[Experiment ID]],reevaluated_log[],12,0),0)</f>
        <v>0.47933884297520657</v>
      </c>
    </row>
    <row r="524" spans="1:25" hidden="1" x14ac:dyDescent="0.25">
      <c r="A524" s="1" t="s">
        <v>704</v>
      </c>
      <c r="B524" s="1" t="s">
        <v>23</v>
      </c>
      <c r="C524" s="1" t="s">
        <v>292</v>
      </c>
      <c r="D524">
        <v>30</v>
      </c>
      <c r="E524">
        <v>0.85</v>
      </c>
      <c r="F524">
        <v>10</v>
      </c>
      <c r="G524">
        <v>0.98039215686274506</v>
      </c>
      <c r="H524">
        <v>0.35087719298245612</v>
      </c>
      <c r="I524">
        <v>0.516795865633075</v>
      </c>
      <c r="J524">
        <v>0.87755102040816324</v>
      </c>
      <c r="K524">
        <v>0.4777777777777778</v>
      </c>
      <c r="L524">
        <v>0.61870503597122306</v>
      </c>
      <c r="M524">
        <v>1873</v>
      </c>
      <c r="N524" s="6">
        <v>2.434236111111111E-3</v>
      </c>
      <c r="O524" s="1" t="s">
        <v>351</v>
      </c>
      <c r="P524">
        <v>5622217</v>
      </c>
      <c r="Q524" s="2">
        <v>44896.624689340279</v>
      </c>
      <c r="R524">
        <v>1070</v>
      </c>
      <c r="S524">
        <v>0.96153846153846156</v>
      </c>
      <c r="T524">
        <v>0.27777777777777779</v>
      </c>
      <c r="U524">
        <v>0.43103448275862066</v>
      </c>
      <c r="V524" s="1">
        <f>COUNTIF(experiment_log[Experiment ID],experiment_log[[#This Row],[Experiment ID]])</f>
        <v>1</v>
      </c>
      <c r="W524" s="1">
        <f>IFERROR(VLOOKUP(experiment_log[[#This Row],[Experiment ID]],reevaluated_log[],10,0),0)</f>
        <v>0.96153846153846156</v>
      </c>
      <c r="X524" s="1">
        <f>IFERROR(VLOOKUP(experiment_log[[#This Row],[Experiment ID]],reevaluated_log[],11,0),0)</f>
        <v>0.27777777777777779</v>
      </c>
      <c r="Y524" s="1">
        <f>IFERROR(VLOOKUP(experiment_log[[#This Row],[Experiment ID]],reevaluated_log[],12,0),0)</f>
        <v>0.43103448275862066</v>
      </c>
    </row>
    <row r="525" spans="1:25" hidden="1" x14ac:dyDescent="0.25">
      <c r="A525" s="1" t="s">
        <v>705</v>
      </c>
      <c r="B525" s="1" t="s">
        <v>23</v>
      </c>
      <c r="C525" s="1" t="s">
        <v>292</v>
      </c>
      <c r="D525">
        <v>30</v>
      </c>
      <c r="E525">
        <v>0.875</v>
      </c>
      <c r="F525">
        <v>10</v>
      </c>
      <c r="G525">
        <v>0.978494623655914</v>
      </c>
      <c r="H525">
        <v>0.31929824561403508</v>
      </c>
      <c r="I525">
        <v>0.48148148148148145</v>
      </c>
      <c r="J525">
        <v>0.89743589743589747</v>
      </c>
      <c r="K525">
        <v>0.3888888888888889</v>
      </c>
      <c r="L525">
        <v>0.54263565891472865</v>
      </c>
      <c r="M525">
        <v>1701</v>
      </c>
      <c r="N525" s="6">
        <v>2.434236111111111E-3</v>
      </c>
      <c r="O525" s="1" t="s">
        <v>351</v>
      </c>
      <c r="P525">
        <v>5622217</v>
      </c>
      <c r="Q525" s="2">
        <v>44896.624689340279</v>
      </c>
      <c r="R525">
        <v>1014</v>
      </c>
      <c r="S525">
        <v>0.95238095238095233</v>
      </c>
      <c r="T525">
        <v>0.22222222222222221</v>
      </c>
      <c r="U525">
        <v>0.3603603603603604</v>
      </c>
      <c r="V525" s="1">
        <f>COUNTIF(experiment_log[Experiment ID],experiment_log[[#This Row],[Experiment ID]])</f>
        <v>1</v>
      </c>
      <c r="W525" s="1">
        <f>IFERROR(VLOOKUP(experiment_log[[#This Row],[Experiment ID]],reevaluated_log[],10,0),0)</f>
        <v>0.95238095238095233</v>
      </c>
      <c r="X525" s="1">
        <f>IFERROR(VLOOKUP(experiment_log[[#This Row],[Experiment ID]],reevaluated_log[],11,0),0)</f>
        <v>0.22222222222222221</v>
      </c>
      <c r="Y525" s="1">
        <f>IFERROR(VLOOKUP(experiment_log[[#This Row],[Experiment ID]],reevaluated_log[],12,0),0)</f>
        <v>0.3603603603603604</v>
      </c>
    </row>
    <row r="526" spans="1:25" hidden="1" x14ac:dyDescent="0.25">
      <c r="A526" s="1" t="s">
        <v>706</v>
      </c>
      <c r="B526" s="1" t="s">
        <v>23</v>
      </c>
      <c r="C526" s="1" t="s">
        <v>292</v>
      </c>
      <c r="D526">
        <v>30</v>
      </c>
      <c r="E526">
        <v>0.9</v>
      </c>
      <c r="F526">
        <v>10</v>
      </c>
      <c r="G526">
        <v>0.97333333333333338</v>
      </c>
      <c r="H526">
        <v>0.256140350877193</v>
      </c>
      <c r="I526">
        <v>0.40555555555555556</v>
      </c>
      <c r="J526">
        <v>1</v>
      </c>
      <c r="K526">
        <v>0.34444444444444444</v>
      </c>
      <c r="L526">
        <v>0.51239669421487599</v>
      </c>
      <c r="M526">
        <v>1591</v>
      </c>
      <c r="N526" s="6">
        <v>2.434236111111111E-3</v>
      </c>
      <c r="O526" s="1" t="s">
        <v>351</v>
      </c>
      <c r="P526">
        <v>5622217</v>
      </c>
      <c r="Q526" s="2">
        <v>44896.624689340279</v>
      </c>
      <c r="R526">
        <v>970</v>
      </c>
      <c r="S526">
        <v>1</v>
      </c>
      <c r="T526">
        <v>0.2</v>
      </c>
      <c r="U526">
        <v>0.33333333333333337</v>
      </c>
      <c r="V526" s="1">
        <f>COUNTIF(experiment_log[Experiment ID],experiment_log[[#This Row],[Experiment ID]])</f>
        <v>1</v>
      </c>
      <c r="W526" s="1">
        <f>IFERROR(VLOOKUP(experiment_log[[#This Row],[Experiment ID]],reevaluated_log[],10,0),0)</f>
        <v>1</v>
      </c>
      <c r="X526" s="1">
        <f>IFERROR(VLOOKUP(experiment_log[[#This Row],[Experiment ID]],reevaluated_log[],11,0),0)</f>
        <v>0.2</v>
      </c>
      <c r="Y526" s="1">
        <f>IFERROR(VLOOKUP(experiment_log[[#This Row],[Experiment ID]],reevaluated_log[],12,0),0)</f>
        <v>0.33333333333333337</v>
      </c>
    </row>
    <row r="527" spans="1:25" x14ac:dyDescent="0.25">
      <c r="A527" s="1" t="s">
        <v>376</v>
      </c>
      <c r="B527" s="1" t="s">
        <v>147</v>
      </c>
      <c r="C527" s="1" t="s">
        <v>292</v>
      </c>
      <c r="D527">
        <v>23</v>
      </c>
      <c r="E527">
        <v>0.7</v>
      </c>
      <c r="F527">
        <v>10</v>
      </c>
      <c r="G527">
        <v>0.96551724100000003</v>
      </c>
      <c r="H527">
        <v>0.52093023299999996</v>
      </c>
      <c r="I527">
        <v>0.67673715999999995</v>
      </c>
      <c r="J527">
        <v>0.71276595700000001</v>
      </c>
      <c r="K527">
        <v>0.95714285700000001</v>
      </c>
      <c r="L527">
        <v>0.81707317099999999</v>
      </c>
      <c r="M527">
        <v>6605</v>
      </c>
      <c r="N527" s="6">
        <v>3.6458333333333334E-3</v>
      </c>
      <c r="O527" s="1" t="s">
        <v>350</v>
      </c>
      <c r="P527">
        <v>6316297</v>
      </c>
      <c r="Q527" s="2">
        <v>44893.848611111112</v>
      </c>
      <c r="R527">
        <v>1654</v>
      </c>
      <c r="S527">
        <v>1</v>
      </c>
      <c r="T527">
        <v>0.44285714300000001</v>
      </c>
      <c r="U527">
        <v>0.61386138599999995</v>
      </c>
      <c r="V527" s="1">
        <f>COUNTIF(experiment_log[Experiment ID],experiment_log[[#This Row],[Experiment ID]])</f>
        <v>1</v>
      </c>
      <c r="W527" s="1">
        <f>IFERROR(VLOOKUP(experiment_log[[#This Row],[Experiment ID]],reevaluated_log[],10,0),0)</f>
        <v>1</v>
      </c>
      <c r="X527" s="1">
        <f>IFERROR(VLOOKUP(experiment_log[[#This Row],[Experiment ID]],reevaluated_log[],11,0),0)</f>
        <v>0.44285714285714284</v>
      </c>
      <c r="Y527" s="1">
        <f>IFERROR(VLOOKUP(experiment_log[[#This Row],[Experiment ID]],reevaluated_log[],12,0),0)</f>
        <v>0.61386138613861385</v>
      </c>
    </row>
    <row r="528" spans="1:25" x14ac:dyDescent="0.25">
      <c r="A528" s="1" t="s">
        <v>359</v>
      </c>
      <c r="B528" s="1" t="s">
        <v>147</v>
      </c>
      <c r="C528" s="1" t="s">
        <v>292</v>
      </c>
      <c r="D528">
        <v>6</v>
      </c>
      <c r="E528">
        <v>0.7</v>
      </c>
      <c r="F528">
        <v>10</v>
      </c>
      <c r="G528">
        <v>0.97297297299999996</v>
      </c>
      <c r="H528">
        <v>0.50232558100000002</v>
      </c>
      <c r="I528">
        <v>0.66257668700000005</v>
      </c>
      <c r="J528">
        <v>0.58715596299999995</v>
      </c>
      <c r="K528">
        <v>0.91428571400000003</v>
      </c>
      <c r="L528">
        <v>0.71508379899999996</v>
      </c>
      <c r="M528">
        <v>6051</v>
      </c>
      <c r="N528" s="6">
        <v>2.8703703703703703E-3</v>
      </c>
      <c r="O528" s="1" t="s">
        <v>350</v>
      </c>
      <c r="P528">
        <v>6316297</v>
      </c>
      <c r="Q528" s="2">
        <v>44893.822916666664</v>
      </c>
      <c r="R528">
        <v>1635</v>
      </c>
      <c r="S528">
        <v>0.96875</v>
      </c>
      <c r="T528">
        <v>0.44285714300000001</v>
      </c>
      <c r="U528">
        <v>0.60784313700000003</v>
      </c>
      <c r="V528" s="1">
        <f>COUNTIF(experiment_log[Experiment ID],experiment_log[[#This Row],[Experiment ID]])</f>
        <v>1</v>
      </c>
      <c r="W528" s="1">
        <f>IFERROR(VLOOKUP(experiment_log[[#This Row],[Experiment ID]],reevaluated_log[],10,0),0)</f>
        <v>0.96875</v>
      </c>
      <c r="X528" s="1">
        <f>IFERROR(VLOOKUP(experiment_log[[#This Row],[Experiment ID]],reevaluated_log[],11,0),0)</f>
        <v>0.44285714285714284</v>
      </c>
      <c r="Y528" s="1">
        <f>IFERROR(VLOOKUP(experiment_log[[#This Row],[Experiment ID]],reevaluated_log[],12,0),0)</f>
        <v>0.60784313725490191</v>
      </c>
    </row>
    <row r="529" spans="1:25" x14ac:dyDescent="0.25">
      <c r="A529" s="1" t="s">
        <v>613</v>
      </c>
      <c r="B529" s="1" t="s">
        <v>147</v>
      </c>
      <c r="C529" s="1" t="s">
        <v>292</v>
      </c>
      <c r="D529">
        <v>18</v>
      </c>
      <c r="E529">
        <v>0.7</v>
      </c>
      <c r="F529">
        <v>10</v>
      </c>
      <c r="G529">
        <v>0.97321428600000004</v>
      </c>
      <c r="H529">
        <v>0.50697674400000003</v>
      </c>
      <c r="I529">
        <v>0.66666666699999999</v>
      </c>
      <c r="J529">
        <v>0.57627118600000005</v>
      </c>
      <c r="K529">
        <v>0.97142857100000002</v>
      </c>
      <c r="L529">
        <v>0.72340425500000005</v>
      </c>
      <c r="M529">
        <v>10540</v>
      </c>
      <c r="N529" s="6">
        <v>3.3449074074074076E-3</v>
      </c>
      <c r="O529" s="1" t="s">
        <v>350</v>
      </c>
      <c r="P529">
        <v>6316297</v>
      </c>
      <c r="Q529" s="2">
        <v>44893.838888888888</v>
      </c>
      <c r="R529">
        <v>1747</v>
      </c>
      <c r="S529">
        <v>0.96875</v>
      </c>
      <c r="T529">
        <v>0.44285714300000001</v>
      </c>
      <c r="U529">
        <v>0.60784313700000003</v>
      </c>
      <c r="V529" s="1">
        <f>COUNTIF(experiment_log[Experiment ID],experiment_log[[#This Row],[Experiment ID]])</f>
        <v>1</v>
      </c>
      <c r="W529" s="1">
        <f>IFERROR(VLOOKUP(experiment_log[[#This Row],[Experiment ID]],reevaluated_log[],10,0),0)</f>
        <v>0.96875</v>
      </c>
      <c r="X529" s="1">
        <f>IFERROR(VLOOKUP(experiment_log[[#This Row],[Experiment ID]],reevaluated_log[],11,0),0)</f>
        <v>0.44285714285714284</v>
      </c>
      <c r="Y529" s="1">
        <f>IFERROR(VLOOKUP(experiment_log[[#This Row],[Experiment ID]],reevaluated_log[],12,0),0)</f>
        <v>0.60784313725490191</v>
      </c>
    </row>
    <row r="530" spans="1:25" x14ac:dyDescent="0.25">
      <c r="A530" s="1" t="s">
        <v>608</v>
      </c>
      <c r="B530" s="1" t="s">
        <v>147</v>
      </c>
      <c r="C530" s="1" t="s">
        <v>292</v>
      </c>
      <c r="D530">
        <v>17</v>
      </c>
      <c r="E530">
        <v>0.7</v>
      </c>
      <c r="F530">
        <v>10</v>
      </c>
      <c r="G530">
        <v>0.97321428600000004</v>
      </c>
      <c r="H530">
        <v>0.50697674400000003</v>
      </c>
      <c r="I530">
        <v>0.66666666699999999</v>
      </c>
      <c r="J530">
        <v>0.59130434799999998</v>
      </c>
      <c r="K530">
        <v>0.97142857100000002</v>
      </c>
      <c r="L530">
        <v>0.73513513500000005</v>
      </c>
      <c r="M530">
        <v>10360</v>
      </c>
      <c r="N530" s="6">
        <v>3.1712962962962962E-3</v>
      </c>
      <c r="O530" s="1" t="s">
        <v>350</v>
      </c>
      <c r="P530">
        <v>6316297</v>
      </c>
      <c r="Q530" s="2">
        <v>44893.835416666669</v>
      </c>
      <c r="R530">
        <v>1744</v>
      </c>
      <c r="S530">
        <v>0.96875</v>
      </c>
      <c r="T530">
        <v>0.44285714300000001</v>
      </c>
      <c r="U530">
        <v>0.60784313700000003</v>
      </c>
      <c r="V530" s="1">
        <f>COUNTIF(experiment_log[Experiment ID],experiment_log[[#This Row],[Experiment ID]])</f>
        <v>1</v>
      </c>
      <c r="W530" s="1">
        <f>IFERROR(VLOOKUP(experiment_log[[#This Row],[Experiment ID]],reevaluated_log[],10,0),0)</f>
        <v>0.96875</v>
      </c>
      <c r="X530" s="1">
        <f>IFERROR(VLOOKUP(experiment_log[[#This Row],[Experiment ID]],reevaluated_log[],11,0),0)</f>
        <v>0.44285714285714284</v>
      </c>
      <c r="Y530" s="1">
        <f>IFERROR(VLOOKUP(experiment_log[[#This Row],[Experiment ID]],reevaluated_log[],12,0),0)</f>
        <v>0.60784313725490191</v>
      </c>
    </row>
    <row r="531" spans="1:25" x14ac:dyDescent="0.25">
      <c r="A531" s="1" t="s">
        <v>598</v>
      </c>
      <c r="B531" s="1" t="s">
        <v>147</v>
      </c>
      <c r="C531" s="1" t="s">
        <v>292</v>
      </c>
      <c r="D531">
        <v>9</v>
      </c>
      <c r="E531">
        <v>0.7</v>
      </c>
      <c r="F531">
        <v>10</v>
      </c>
      <c r="G531">
        <v>0.97297297299999996</v>
      </c>
      <c r="H531">
        <v>0.50232558100000002</v>
      </c>
      <c r="I531">
        <v>0.66257668700000005</v>
      </c>
      <c r="J531">
        <v>0.58715596299999995</v>
      </c>
      <c r="K531">
        <v>0.91428571400000003</v>
      </c>
      <c r="L531">
        <v>0.71508379899999996</v>
      </c>
      <c r="M531">
        <v>6051</v>
      </c>
      <c r="N531" s="6">
        <v>2.7777777777777779E-3</v>
      </c>
      <c r="O531" s="1" t="s">
        <v>350</v>
      </c>
      <c r="P531">
        <v>6316297</v>
      </c>
      <c r="Q531" s="2">
        <v>44893.825694444444</v>
      </c>
      <c r="R531">
        <v>1635</v>
      </c>
      <c r="S531">
        <v>0.96875</v>
      </c>
      <c r="T531">
        <v>0.44285714300000001</v>
      </c>
      <c r="U531">
        <v>0.60784313700000003</v>
      </c>
      <c r="V531" s="1">
        <f>COUNTIF(experiment_log[Experiment ID],experiment_log[[#This Row],[Experiment ID]])</f>
        <v>1</v>
      </c>
      <c r="W531" s="1">
        <f>IFERROR(VLOOKUP(experiment_log[[#This Row],[Experiment ID]],reevaluated_log[],10,0),0)</f>
        <v>0.96875</v>
      </c>
      <c r="X531" s="1">
        <f>IFERROR(VLOOKUP(experiment_log[[#This Row],[Experiment ID]],reevaluated_log[],11,0),0)</f>
        <v>0.44285714285714284</v>
      </c>
      <c r="Y531" s="1">
        <f>IFERROR(VLOOKUP(experiment_log[[#This Row],[Experiment ID]],reevaluated_log[],12,0),0)</f>
        <v>0.60784313725490191</v>
      </c>
    </row>
    <row r="532" spans="1:25" x14ac:dyDescent="0.25">
      <c r="A532" s="1" t="s">
        <v>384</v>
      </c>
      <c r="B532" s="1" t="s">
        <v>147</v>
      </c>
      <c r="C532" s="1" t="s">
        <v>292</v>
      </c>
      <c r="D532">
        <v>27</v>
      </c>
      <c r="E532">
        <v>0.7</v>
      </c>
      <c r="F532">
        <v>10</v>
      </c>
      <c r="G532">
        <v>0.94782608700000004</v>
      </c>
      <c r="H532">
        <v>0.50697674400000003</v>
      </c>
      <c r="I532">
        <v>0.66060606099999997</v>
      </c>
      <c r="J532">
        <v>0.54263565899999999</v>
      </c>
      <c r="K532">
        <v>1</v>
      </c>
      <c r="L532">
        <v>0.70351758799999997</v>
      </c>
      <c r="M532">
        <v>22723</v>
      </c>
      <c r="N532" s="6">
        <v>3.7847222222222223E-3</v>
      </c>
      <c r="O532" s="1" t="s">
        <v>350</v>
      </c>
      <c r="P532">
        <v>6316297</v>
      </c>
      <c r="Q532" s="2">
        <v>44893.852777777778</v>
      </c>
      <c r="R532">
        <v>1835</v>
      </c>
      <c r="S532">
        <v>0.96875</v>
      </c>
      <c r="T532">
        <v>0.44285714300000001</v>
      </c>
      <c r="U532">
        <v>0.60784313700000003</v>
      </c>
      <c r="V532" s="1">
        <f>COUNTIF(experiment_log[Experiment ID],experiment_log[[#This Row],[Experiment ID]])</f>
        <v>1</v>
      </c>
      <c r="W532" s="1">
        <f>IFERROR(VLOOKUP(experiment_log[[#This Row],[Experiment ID]],reevaluated_log[],10,0),0)</f>
        <v>0.96875</v>
      </c>
      <c r="X532" s="1">
        <f>IFERROR(VLOOKUP(experiment_log[[#This Row],[Experiment ID]],reevaluated_log[],11,0),0)</f>
        <v>0.44285714285714284</v>
      </c>
      <c r="Y532" s="1">
        <f>IFERROR(VLOOKUP(experiment_log[[#This Row],[Experiment ID]],reevaluated_log[],12,0),0)</f>
        <v>0.60784313725490191</v>
      </c>
    </row>
    <row r="533" spans="1:25" x14ac:dyDescent="0.25">
      <c r="A533" s="1" t="s">
        <v>364</v>
      </c>
      <c r="B533" s="1" t="s">
        <v>147</v>
      </c>
      <c r="C533" s="1" t="s">
        <v>292</v>
      </c>
      <c r="D533">
        <v>19</v>
      </c>
      <c r="E533">
        <v>0.7</v>
      </c>
      <c r="F533">
        <v>10</v>
      </c>
      <c r="G533">
        <v>0.98148148099999999</v>
      </c>
      <c r="H533">
        <v>0.49302325600000002</v>
      </c>
      <c r="I533">
        <v>0.65634674900000001</v>
      </c>
      <c r="J533">
        <v>0.75949367099999998</v>
      </c>
      <c r="K533">
        <v>0.85714285700000004</v>
      </c>
      <c r="L533">
        <v>0.80536912800000005</v>
      </c>
      <c r="M533">
        <v>4461</v>
      </c>
      <c r="N533" s="6">
        <v>3.1134259259259257E-3</v>
      </c>
      <c r="O533" s="1" t="s">
        <v>350</v>
      </c>
      <c r="P533">
        <v>6316297</v>
      </c>
      <c r="Q533" s="2">
        <v>44893.842361111114</v>
      </c>
      <c r="R533">
        <v>1556</v>
      </c>
      <c r="S533">
        <v>0.96774193500000005</v>
      </c>
      <c r="T533">
        <v>0.428571429</v>
      </c>
      <c r="U533">
        <v>0.59405940599999996</v>
      </c>
      <c r="V533" s="1">
        <f>COUNTIF(experiment_log[Experiment ID],experiment_log[[#This Row],[Experiment ID]])</f>
        <v>1</v>
      </c>
      <c r="W533" s="1">
        <f>IFERROR(VLOOKUP(experiment_log[[#This Row],[Experiment ID]],reevaluated_log[],10,0),0)</f>
        <v>0.967741935483871</v>
      </c>
      <c r="X533" s="1">
        <f>IFERROR(VLOOKUP(experiment_log[[#This Row],[Experiment ID]],reevaluated_log[],11,0),0)</f>
        <v>0.42857142857142855</v>
      </c>
      <c r="Y533" s="1">
        <f>IFERROR(VLOOKUP(experiment_log[[#This Row],[Experiment ID]],reevaluated_log[],12,0),0)</f>
        <v>0.59405940594059403</v>
      </c>
    </row>
    <row r="534" spans="1:25" x14ac:dyDescent="0.25">
      <c r="A534" s="1" t="s">
        <v>712</v>
      </c>
      <c r="B534" s="1" t="s">
        <v>147</v>
      </c>
      <c r="C534" s="1" t="s">
        <v>292</v>
      </c>
      <c r="D534">
        <v>30</v>
      </c>
      <c r="E534">
        <v>0.7</v>
      </c>
      <c r="F534">
        <v>10</v>
      </c>
      <c r="G534">
        <v>0.95327102803738317</v>
      </c>
      <c r="H534">
        <v>0.47441860465116281</v>
      </c>
      <c r="I534">
        <v>0.63354037267080754</v>
      </c>
      <c r="J534">
        <v>0.76744186046511631</v>
      </c>
      <c r="K534">
        <v>0.94285714285714284</v>
      </c>
      <c r="L534">
        <v>0.84615384615384615</v>
      </c>
      <c r="M534">
        <v>6060</v>
      </c>
      <c r="N534" s="6">
        <v>3.0509837962962964E-3</v>
      </c>
      <c r="O534" s="1" t="s">
        <v>350</v>
      </c>
      <c r="P534">
        <v>6316297</v>
      </c>
      <c r="Q534" s="2">
        <v>44896.635223287034</v>
      </c>
      <c r="R534">
        <v>1575</v>
      </c>
      <c r="S534">
        <v>0.9375</v>
      </c>
      <c r="T534">
        <v>0.42857142857142855</v>
      </c>
      <c r="U534">
        <v>0.58823529411764697</v>
      </c>
      <c r="V534" s="1">
        <f>COUNTIF(experiment_log[Experiment ID],experiment_log[[#This Row],[Experiment ID]])</f>
        <v>1</v>
      </c>
      <c r="W534" s="1">
        <f>IFERROR(VLOOKUP(experiment_log[[#This Row],[Experiment ID]],reevaluated_log[],10,0),0)</f>
        <v>0.9375</v>
      </c>
      <c r="X534" s="1">
        <f>IFERROR(VLOOKUP(experiment_log[[#This Row],[Experiment ID]],reevaluated_log[],11,0),0)</f>
        <v>0.42857142857142855</v>
      </c>
      <c r="Y534" s="1">
        <f>IFERROR(VLOOKUP(experiment_log[[#This Row],[Experiment ID]],reevaluated_log[],12,0),0)</f>
        <v>0.58823529411764697</v>
      </c>
    </row>
    <row r="535" spans="1:25" x14ac:dyDescent="0.25">
      <c r="A535" s="1" t="s">
        <v>354</v>
      </c>
      <c r="B535" s="1" t="s">
        <v>147</v>
      </c>
      <c r="C535" s="1" t="s">
        <v>292</v>
      </c>
      <c r="D535">
        <v>5</v>
      </c>
      <c r="E535">
        <v>0.7</v>
      </c>
      <c r="F535">
        <v>10</v>
      </c>
      <c r="G535">
        <v>0.93805309699999995</v>
      </c>
      <c r="H535">
        <v>0.49302325600000002</v>
      </c>
      <c r="I535">
        <v>0.64634146299999995</v>
      </c>
      <c r="J535">
        <v>0.51094890500000001</v>
      </c>
      <c r="K535">
        <v>1</v>
      </c>
      <c r="L535">
        <v>0.67632850200000005</v>
      </c>
      <c r="M535">
        <v>58935</v>
      </c>
      <c r="N535" s="6">
        <v>2.7546296296296294E-3</v>
      </c>
      <c r="O535" s="1" t="s">
        <v>350</v>
      </c>
      <c r="P535">
        <v>6316297</v>
      </c>
      <c r="Q535" s="2">
        <v>44893.819444444445</v>
      </c>
      <c r="R535">
        <v>1914</v>
      </c>
      <c r="S535">
        <v>0.909090909</v>
      </c>
      <c r="T535">
        <v>0.428571429</v>
      </c>
      <c r="U535">
        <v>0.58252427200000001</v>
      </c>
      <c r="V535" s="1">
        <f>COUNTIF(experiment_log[Experiment ID],experiment_log[[#This Row],[Experiment ID]])</f>
        <v>1</v>
      </c>
      <c r="W535" s="1">
        <f>IFERROR(VLOOKUP(experiment_log[[#This Row],[Experiment ID]],reevaluated_log[],10,0),0)</f>
        <v>0.90909090909090906</v>
      </c>
      <c r="X535" s="1">
        <f>IFERROR(VLOOKUP(experiment_log[[#This Row],[Experiment ID]],reevaluated_log[],11,0),0)</f>
        <v>0.42857142857142855</v>
      </c>
      <c r="Y535" s="1">
        <f>IFERROR(VLOOKUP(experiment_log[[#This Row],[Experiment ID]],reevaluated_log[],12,0),0)</f>
        <v>0.58252427184466016</v>
      </c>
    </row>
    <row r="536" spans="1:25" x14ac:dyDescent="0.25">
      <c r="A536" s="1" t="s">
        <v>462</v>
      </c>
      <c r="B536" s="1" t="s">
        <v>147</v>
      </c>
      <c r="C536" s="1" t="s">
        <v>292</v>
      </c>
      <c r="D536">
        <v>15</v>
      </c>
      <c r="E536">
        <v>0.7</v>
      </c>
      <c r="F536">
        <v>10</v>
      </c>
      <c r="G536">
        <v>0.98181818200000004</v>
      </c>
      <c r="H536">
        <v>0.50232558100000002</v>
      </c>
      <c r="I536">
        <v>0.66461538499999995</v>
      </c>
      <c r="J536">
        <v>0.83582089599999998</v>
      </c>
      <c r="K536">
        <v>0.8</v>
      </c>
      <c r="L536">
        <v>0.81751824799999995</v>
      </c>
      <c r="M536">
        <v>3914</v>
      </c>
      <c r="N536" s="6">
        <v>3.2754629629629631E-3</v>
      </c>
      <c r="O536" s="1" t="s">
        <v>350</v>
      </c>
      <c r="P536">
        <v>6316297</v>
      </c>
      <c r="Q536" s="2">
        <v>44893.832638888889</v>
      </c>
      <c r="R536">
        <v>1531</v>
      </c>
      <c r="S536">
        <v>0.93548387099999997</v>
      </c>
      <c r="T536">
        <v>0.41428571400000003</v>
      </c>
      <c r="U536">
        <v>0.57425742599999996</v>
      </c>
      <c r="V536" s="1">
        <f>COUNTIF(experiment_log[Experiment ID],experiment_log[[#This Row],[Experiment ID]])</f>
        <v>1</v>
      </c>
      <c r="W536" s="1">
        <f>IFERROR(VLOOKUP(experiment_log[[#This Row],[Experiment ID]],reevaluated_log[],10,0),0)</f>
        <v>0.93548387096774188</v>
      </c>
      <c r="X536" s="1">
        <f>IFERROR(VLOOKUP(experiment_log[[#This Row],[Experiment ID]],reevaluated_log[],11,0),0)</f>
        <v>0.41428571428571431</v>
      </c>
      <c r="Y536" s="1">
        <f>IFERROR(VLOOKUP(experiment_log[[#This Row],[Experiment ID]],reevaluated_log[],12,0),0)</f>
        <v>0.57425742574257432</v>
      </c>
    </row>
    <row r="537" spans="1:25" hidden="1" x14ac:dyDescent="0.25">
      <c r="A537" s="1" t="s">
        <v>717</v>
      </c>
      <c r="B537" s="1" t="s">
        <v>22</v>
      </c>
      <c r="C537" s="1" t="s">
        <v>292</v>
      </c>
      <c r="D537">
        <v>29</v>
      </c>
      <c r="E537">
        <v>0.7</v>
      </c>
      <c r="F537">
        <v>10</v>
      </c>
      <c r="G537">
        <v>0.95</v>
      </c>
      <c r="H537">
        <v>0.602112676056338</v>
      </c>
      <c r="I537">
        <v>0.73706896551724133</v>
      </c>
      <c r="J537">
        <v>0.67320261437908502</v>
      </c>
      <c r="K537">
        <v>1</v>
      </c>
      <c r="L537">
        <v>0.8046875</v>
      </c>
      <c r="M537">
        <v>18593</v>
      </c>
      <c r="N537" s="6">
        <v>1.2464432870370371E-2</v>
      </c>
      <c r="O537" s="1" t="s">
        <v>480</v>
      </c>
      <c r="P537">
        <v>-12144357</v>
      </c>
      <c r="Q537" s="2">
        <v>44896.642683611113</v>
      </c>
      <c r="R537">
        <v>3404</v>
      </c>
      <c r="S537">
        <v>0.98529411764705888</v>
      </c>
      <c r="T537">
        <v>0.65048543689320393</v>
      </c>
      <c r="U537">
        <v>0.78362573099415211</v>
      </c>
      <c r="V537" s="1">
        <f>COUNTIF(experiment_log[Experiment ID],experiment_log[[#This Row],[Experiment ID]])</f>
        <v>1</v>
      </c>
      <c r="W537" s="1">
        <f>IFERROR(VLOOKUP(experiment_log[[#This Row],[Experiment ID]],reevaluated_log[],10,0),0)</f>
        <v>0.98529411764705888</v>
      </c>
      <c r="X537" s="1">
        <f>IFERROR(VLOOKUP(experiment_log[[#This Row],[Experiment ID]],reevaluated_log[],11,0),0)</f>
        <v>0.65048543689320393</v>
      </c>
      <c r="Y537" s="1">
        <f>IFERROR(VLOOKUP(experiment_log[[#This Row],[Experiment ID]],reevaluated_log[],12,0),0)</f>
        <v>0.78362573099415211</v>
      </c>
    </row>
    <row r="538" spans="1:25" hidden="1" x14ac:dyDescent="0.25">
      <c r="A538" s="1" t="s">
        <v>718</v>
      </c>
      <c r="B538" s="1" t="s">
        <v>22</v>
      </c>
      <c r="C538" s="1" t="s">
        <v>292</v>
      </c>
      <c r="D538">
        <v>29</v>
      </c>
      <c r="E538">
        <v>0.8</v>
      </c>
      <c r="F538">
        <v>10</v>
      </c>
      <c r="G538">
        <v>0.96045197740112997</v>
      </c>
      <c r="H538">
        <v>0.59859154929577463</v>
      </c>
      <c r="I538">
        <v>0.73752711496746204</v>
      </c>
      <c r="J538">
        <v>0.87826086956521743</v>
      </c>
      <c r="K538">
        <v>0.98058252427184467</v>
      </c>
      <c r="L538">
        <v>0.92660550458715596</v>
      </c>
      <c r="M538">
        <v>6596</v>
      </c>
      <c r="N538" s="6">
        <v>1.2464432870370371E-2</v>
      </c>
      <c r="O538" s="1" t="s">
        <v>480</v>
      </c>
      <c r="P538">
        <v>-12144357</v>
      </c>
      <c r="Q538" s="2">
        <v>44896.642683611113</v>
      </c>
      <c r="R538">
        <v>2739</v>
      </c>
      <c r="S538">
        <v>1</v>
      </c>
      <c r="T538">
        <v>0.64077669902912626</v>
      </c>
      <c r="U538">
        <v>0.78106508875739644</v>
      </c>
      <c r="V538" s="1">
        <f>COUNTIF(experiment_log[Experiment ID],experiment_log[[#This Row],[Experiment ID]])</f>
        <v>1</v>
      </c>
      <c r="W538" s="1">
        <f>IFERROR(VLOOKUP(experiment_log[[#This Row],[Experiment ID]],reevaluated_log[],10,0),0)</f>
        <v>1</v>
      </c>
      <c r="X538" s="1">
        <f>IFERROR(VLOOKUP(experiment_log[[#This Row],[Experiment ID]],reevaluated_log[],11,0),0)</f>
        <v>0.64077669902912626</v>
      </c>
      <c r="Y538" s="1">
        <f>IFERROR(VLOOKUP(experiment_log[[#This Row],[Experiment ID]],reevaluated_log[],12,0),0)</f>
        <v>0.78106508875739644</v>
      </c>
    </row>
    <row r="539" spans="1:25" hidden="1" x14ac:dyDescent="0.25">
      <c r="A539" s="1" t="s">
        <v>719</v>
      </c>
      <c r="B539" s="1" t="s">
        <v>22</v>
      </c>
      <c r="C539" s="1" t="s">
        <v>292</v>
      </c>
      <c r="D539">
        <v>29</v>
      </c>
      <c r="E539">
        <v>0.85</v>
      </c>
      <c r="F539">
        <v>10</v>
      </c>
      <c r="G539">
        <v>0.96511627906976749</v>
      </c>
      <c r="H539">
        <v>0.58450704225352113</v>
      </c>
      <c r="I539">
        <v>0.72807017543859653</v>
      </c>
      <c r="J539">
        <v>0.93333333333333335</v>
      </c>
      <c r="K539">
        <v>0.95145631067961167</v>
      </c>
      <c r="L539">
        <v>0.94230769230769229</v>
      </c>
      <c r="M539">
        <v>4384</v>
      </c>
      <c r="N539" s="6">
        <v>1.2464432870370371E-2</v>
      </c>
      <c r="O539" s="1" t="s">
        <v>480</v>
      </c>
      <c r="P539">
        <v>-12144357</v>
      </c>
      <c r="Q539" s="2">
        <v>44896.642683611113</v>
      </c>
      <c r="R539">
        <v>2342</v>
      </c>
      <c r="S539">
        <v>1</v>
      </c>
      <c r="T539">
        <v>0.64077669902912626</v>
      </c>
      <c r="U539">
        <v>0.78106508875739644</v>
      </c>
      <c r="V539" s="1">
        <f>COUNTIF(experiment_log[Experiment ID],experiment_log[[#This Row],[Experiment ID]])</f>
        <v>1</v>
      </c>
      <c r="W539" s="1">
        <f>IFERROR(VLOOKUP(experiment_log[[#This Row],[Experiment ID]],reevaluated_log[],10,0),0)</f>
        <v>1</v>
      </c>
      <c r="X539" s="1">
        <f>IFERROR(VLOOKUP(experiment_log[[#This Row],[Experiment ID]],reevaluated_log[],11,0),0)</f>
        <v>0.64077669902912626</v>
      </c>
      <c r="Y539" s="1">
        <f>IFERROR(VLOOKUP(experiment_log[[#This Row],[Experiment ID]],reevaluated_log[],12,0),0)</f>
        <v>0.78106508875739644</v>
      </c>
    </row>
    <row r="540" spans="1:25" hidden="1" x14ac:dyDescent="0.25">
      <c r="A540" s="1" t="s">
        <v>720</v>
      </c>
      <c r="B540" s="1" t="s">
        <v>22</v>
      </c>
      <c r="C540" s="1" t="s">
        <v>292</v>
      </c>
      <c r="D540">
        <v>29</v>
      </c>
      <c r="E540">
        <v>0.875</v>
      </c>
      <c r="F540">
        <v>10</v>
      </c>
      <c r="G540">
        <v>0.97041420118343191</v>
      </c>
      <c r="H540">
        <v>0.57746478873239437</v>
      </c>
      <c r="I540">
        <v>0.72406181015452531</v>
      </c>
      <c r="J540">
        <v>0.97916666666666663</v>
      </c>
      <c r="K540">
        <v>0.91262135922330101</v>
      </c>
      <c r="L540">
        <v>0.94472361809045236</v>
      </c>
      <c r="M540">
        <v>3966</v>
      </c>
      <c r="N540" s="6">
        <v>1.2464432870370371E-2</v>
      </c>
      <c r="O540" s="1" t="s">
        <v>480</v>
      </c>
      <c r="P540">
        <v>-12144357</v>
      </c>
      <c r="Q540" s="2">
        <v>44896.642683611113</v>
      </c>
      <c r="R540">
        <v>2236</v>
      </c>
      <c r="S540">
        <v>1</v>
      </c>
      <c r="T540">
        <v>0.64077669902912626</v>
      </c>
      <c r="U540">
        <v>0.78106508875739644</v>
      </c>
      <c r="V540" s="1">
        <f>COUNTIF(experiment_log[Experiment ID],experiment_log[[#This Row],[Experiment ID]])</f>
        <v>1</v>
      </c>
      <c r="W540" s="1">
        <f>IFERROR(VLOOKUP(experiment_log[[#This Row],[Experiment ID]],reevaluated_log[],10,0),0)</f>
        <v>1</v>
      </c>
      <c r="X540" s="1">
        <f>IFERROR(VLOOKUP(experiment_log[[#This Row],[Experiment ID]],reevaluated_log[],11,0),0)</f>
        <v>0.64077669902912626</v>
      </c>
      <c r="Y540" s="1">
        <f>IFERROR(VLOOKUP(experiment_log[[#This Row],[Experiment ID]],reevaluated_log[],12,0),0)</f>
        <v>0.78106508875739644</v>
      </c>
    </row>
    <row r="541" spans="1:25" hidden="1" x14ac:dyDescent="0.25">
      <c r="A541" s="1" t="s">
        <v>721</v>
      </c>
      <c r="B541" s="1" t="s">
        <v>22</v>
      </c>
      <c r="C541" s="1" t="s">
        <v>292</v>
      </c>
      <c r="D541">
        <v>29</v>
      </c>
      <c r="E541">
        <v>0.9</v>
      </c>
      <c r="F541">
        <v>10</v>
      </c>
      <c r="G541">
        <v>0.98124999999999996</v>
      </c>
      <c r="H541">
        <v>0.55281690140845074</v>
      </c>
      <c r="I541">
        <v>0.7072072072072072</v>
      </c>
      <c r="J541">
        <v>0.9887640449438202</v>
      </c>
      <c r="K541">
        <v>0.85436893203883491</v>
      </c>
      <c r="L541">
        <v>0.91666666666666663</v>
      </c>
      <c r="M541">
        <v>3300</v>
      </c>
      <c r="N541" s="6">
        <v>1.2464432870370371E-2</v>
      </c>
      <c r="O541" s="1" t="s">
        <v>480</v>
      </c>
      <c r="P541">
        <v>-12144357</v>
      </c>
      <c r="Q541" s="2">
        <v>44896.642683611113</v>
      </c>
      <c r="R541">
        <v>2046</v>
      </c>
      <c r="S541">
        <v>1</v>
      </c>
      <c r="T541">
        <v>0.61165048543689315</v>
      </c>
      <c r="U541">
        <v>0.75903614457831325</v>
      </c>
      <c r="V541" s="1">
        <f>COUNTIF(experiment_log[Experiment ID],experiment_log[[#This Row],[Experiment ID]])</f>
        <v>1</v>
      </c>
      <c r="W541" s="1">
        <f>IFERROR(VLOOKUP(experiment_log[[#This Row],[Experiment ID]],reevaluated_log[],10,0),0)</f>
        <v>1</v>
      </c>
      <c r="X541" s="1">
        <f>IFERROR(VLOOKUP(experiment_log[[#This Row],[Experiment ID]],reevaluated_log[],11,0),0)</f>
        <v>0.61165048543689315</v>
      </c>
      <c r="Y541" s="1">
        <f>IFERROR(VLOOKUP(experiment_log[[#This Row],[Experiment ID]],reevaluated_log[],12,0),0)</f>
        <v>0.75903614457831325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D294-685F-4776-909E-5002CE0DE347}">
  <dimension ref="A1:U890"/>
  <sheetViews>
    <sheetView topLeftCell="P1" workbookViewId="0">
      <selection activeCell="U1" sqref="U1"/>
    </sheetView>
  </sheetViews>
  <sheetFormatPr defaultRowHeight="15" x14ac:dyDescent="0.25"/>
  <cols>
    <col min="1" max="1" width="26.28515625" bestFit="1" customWidth="1"/>
    <col min="2" max="3" width="11.42578125" bestFit="1" customWidth="1"/>
    <col min="4" max="4" width="18.42578125" bestFit="1" customWidth="1"/>
    <col min="5" max="5" width="25.7109375" bestFit="1" customWidth="1"/>
    <col min="6" max="6" width="12.140625" bestFit="1" customWidth="1"/>
    <col min="7" max="7" width="17.85546875" bestFit="1" customWidth="1"/>
    <col min="8" max="8" width="14.85546875" bestFit="1" customWidth="1"/>
    <col min="9" max="9" width="12" bestFit="1" customWidth="1"/>
    <col min="10" max="10" width="17.140625" bestFit="1" customWidth="1"/>
    <col min="11" max="11" width="14.140625" bestFit="1" customWidth="1"/>
    <col min="12" max="12" width="12" bestFit="1" customWidth="1"/>
    <col min="13" max="13" width="7.7109375" bestFit="1" customWidth="1"/>
    <col min="14" max="14" width="11" bestFit="1" customWidth="1"/>
    <col min="15" max="15" width="17" bestFit="1" customWidth="1"/>
    <col min="16" max="16" width="16.140625" bestFit="1" customWidth="1"/>
    <col min="17" max="17" width="11.7109375" bestFit="1" customWidth="1"/>
    <col min="18" max="18" width="12.140625" bestFit="1" customWidth="1"/>
    <col min="19" max="19" width="16" bestFit="1" customWidth="1"/>
    <col min="20" max="20" width="13" bestFit="1" customWidth="1"/>
    <col min="21" max="21" width="9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418</v>
      </c>
      <c r="B2" s="1" t="s">
        <v>23</v>
      </c>
      <c r="C2" s="1" t="s">
        <v>292</v>
      </c>
      <c r="D2">
        <v>26</v>
      </c>
      <c r="E2">
        <v>0.85</v>
      </c>
      <c r="F2">
        <v>10</v>
      </c>
      <c r="G2">
        <v>0.97435897435897434</v>
      </c>
      <c r="H2">
        <v>0.4</v>
      </c>
      <c r="I2">
        <v>0.56716417910447758</v>
      </c>
      <c r="J2">
        <v>1</v>
      </c>
      <c r="K2">
        <v>0.37777777777777777</v>
      </c>
      <c r="L2">
        <v>0.54838709677419351</v>
      </c>
      <c r="M2" s="1" t="s">
        <v>642</v>
      </c>
      <c r="N2" s="1" t="s">
        <v>643</v>
      </c>
      <c r="O2" s="1" t="s">
        <v>644</v>
      </c>
      <c r="P2" s="1" t="s">
        <v>642</v>
      </c>
      <c r="Q2" s="1" t="s">
        <v>645</v>
      </c>
      <c r="R2" s="1" t="s">
        <v>642</v>
      </c>
      <c r="S2" s="1" t="s">
        <v>645</v>
      </c>
      <c r="T2" s="1" t="s">
        <v>645</v>
      </c>
      <c r="U2" s="1" t="s">
        <v>645</v>
      </c>
    </row>
    <row r="3" spans="1:21" x14ac:dyDescent="0.25">
      <c r="A3" s="1" t="s">
        <v>405</v>
      </c>
      <c r="B3" s="1" t="s">
        <v>23</v>
      </c>
      <c r="C3" s="1" t="s">
        <v>292</v>
      </c>
      <c r="D3">
        <v>21</v>
      </c>
      <c r="E3">
        <v>0.7</v>
      </c>
      <c r="F3">
        <v>10</v>
      </c>
      <c r="G3">
        <v>0.96202531645569622</v>
      </c>
      <c r="H3">
        <v>0.53333333333333333</v>
      </c>
      <c r="I3">
        <v>0.68623024830699764</v>
      </c>
      <c r="J3">
        <v>0.91111111111111109</v>
      </c>
      <c r="K3">
        <v>0.45555555555555555</v>
      </c>
      <c r="L3">
        <v>0.6074074074074074</v>
      </c>
      <c r="M3" s="1" t="s">
        <v>642</v>
      </c>
      <c r="N3" s="1" t="s">
        <v>643</v>
      </c>
      <c r="O3" s="1" t="s">
        <v>644</v>
      </c>
      <c r="P3" s="1" t="s">
        <v>642</v>
      </c>
      <c r="Q3" s="1" t="s">
        <v>645</v>
      </c>
      <c r="R3" s="1" t="s">
        <v>642</v>
      </c>
      <c r="S3" s="1" t="s">
        <v>645</v>
      </c>
      <c r="T3" s="1" t="s">
        <v>645</v>
      </c>
      <c r="U3" s="1" t="s">
        <v>645</v>
      </c>
    </row>
    <row r="4" spans="1:21" x14ac:dyDescent="0.25">
      <c r="A4" s="1" t="s">
        <v>438</v>
      </c>
      <c r="B4" s="1" t="s">
        <v>23</v>
      </c>
      <c r="C4" s="1" t="s">
        <v>292</v>
      </c>
      <c r="D4">
        <v>15</v>
      </c>
      <c r="E4">
        <v>0.8</v>
      </c>
      <c r="F4">
        <v>10</v>
      </c>
      <c r="G4">
        <v>1</v>
      </c>
      <c r="H4">
        <v>0.43157894736842106</v>
      </c>
      <c r="I4">
        <v>0.6029411764705882</v>
      </c>
      <c r="J4">
        <v>1</v>
      </c>
      <c r="K4">
        <v>0.37777777777777777</v>
      </c>
      <c r="L4">
        <v>0.54838709677419351</v>
      </c>
      <c r="M4" s="1" t="s">
        <v>642</v>
      </c>
      <c r="N4" s="1" t="s">
        <v>643</v>
      </c>
      <c r="O4" s="1" t="s">
        <v>644</v>
      </c>
      <c r="P4" s="1" t="s">
        <v>642</v>
      </c>
      <c r="Q4" s="1" t="s">
        <v>645</v>
      </c>
      <c r="R4" s="1" t="s">
        <v>642</v>
      </c>
      <c r="S4" s="1" t="s">
        <v>645</v>
      </c>
      <c r="T4" s="1" t="s">
        <v>645</v>
      </c>
      <c r="U4" s="1" t="s">
        <v>645</v>
      </c>
    </row>
    <row r="5" spans="1:21" x14ac:dyDescent="0.25">
      <c r="A5" s="1" t="s">
        <v>600</v>
      </c>
      <c r="B5" s="1" t="s">
        <v>147</v>
      </c>
      <c r="C5" s="1" t="s">
        <v>292</v>
      </c>
      <c r="D5">
        <v>9</v>
      </c>
      <c r="E5">
        <v>0.85</v>
      </c>
      <c r="F5">
        <v>10</v>
      </c>
      <c r="G5">
        <v>0.9882352941176471</v>
      </c>
      <c r="H5">
        <v>0.39069767441860465</v>
      </c>
      <c r="I5">
        <v>0.56000000000000005</v>
      </c>
      <c r="J5">
        <v>1</v>
      </c>
      <c r="K5">
        <v>0.35714285714285715</v>
      </c>
      <c r="L5">
        <v>0.52631578947368418</v>
      </c>
      <c r="M5" s="1" t="s">
        <v>642</v>
      </c>
      <c r="N5" s="1" t="s">
        <v>643</v>
      </c>
      <c r="O5" s="1" t="s">
        <v>644</v>
      </c>
      <c r="P5" s="1" t="s">
        <v>642</v>
      </c>
      <c r="Q5" s="1" t="s">
        <v>645</v>
      </c>
      <c r="R5" s="1" t="s">
        <v>642</v>
      </c>
      <c r="S5" s="1" t="s">
        <v>645</v>
      </c>
      <c r="T5" s="1" t="s">
        <v>645</v>
      </c>
      <c r="U5" s="1" t="s">
        <v>645</v>
      </c>
    </row>
    <row r="6" spans="1:21" x14ac:dyDescent="0.25">
      <c r="A6" s="1" t="s">
        <v>302</v>
      </c>
      <c r="B6" s="1" t="s">
        <v>22</v>
      </c>
      <c r="C6" s="1" t="s">
        <v>292</v>
      </c>
      <c r="D6">
        <v>27</v>
      </c>
      <c r="E6">
        <v>0.9</v>
      </c>
      <c r="F6">
        <v>10</v>
      </c>
      <c r="G6">
        <v>0.98136645962732916</v>
      </c>
      <c r="H6">
        <v>0.55633802816901412</v>
      </c>
      <c r="I6">
        <v>0.71011235955056184</v>
      </c>
      <c r="J6">
        <v>1</v>
      </c>
      <c r="K6">
        <v>0.61165048543689315</v>
      </c>
      <c r="L6">
        <v>0.75903614457831325</v>
      </c>
      <c r="M6" s="1" t="s">
        <v>642</v>
      </c>
      <c r="N6" s="1" t="s">
        <v>643</v>
      </c>
      <c r="O6" s="1" t="s">
        <v>644</v>
      </c>
      <c r="P6" s="1" t="s">
        <v>642</v>
      </c>
      <c r="Q6" s="1" t="s">
        <v>645</v>
      </c>
      <c r="R6" s="1" t="s">
        <v>642</v>
      </c>
      <c r="S6" s="1" t="s">
        <v>645</v>
      </c>
      <c r="T6" s="1" t="s">
        <v>645</v>
      </c>
      <c r="U6" s="1" t="s">
        <v>645</v>
      </c>
    </row>
    <row r="7" spans="1:21" x14ac:dyDescent="0.25">
      <c r="A7" s="1" t="s">
        <v>496</v>
      </c>
      <c r="B7" s="1" t="s">
        <v>22</v>
      </c>
      <c r="C7" s="1" t="s">
        <v>292</v>
      </c>
      <c r="D7">
        <v>21</v>
      </c>
      <c r="E7">
        <v>0.7</v>
      </c>
      <c r="F7">
        <v>12</v>
      </c>
      <c r="G7">
        <v>0.94857142857142862</v>
      </c>
      <c r="H7">
        <v>0.58450704225352113</v>
      </c>
      <c r="I7">
        <v>0.72331154684095855</v>
      </c>
      <c r="J7">
        <v>1</v>
      </c>
      <c r="K7">
        <v>0.60194174757281549</v>
      </c>
      <c r="L7">
        <v>0.75151515151515147</v>
      </c>
      <c r="M7" s="1" t="s">
        <v>642</v>
      </c>
      <c r="N7" s="1" t="s">
        <v>643</v>
      </c>
      <c r="O7" s="1" t="s">
        <v>644</v>
      </c>
      <c r="P7" s="1" t="s">
        <v>642</v>
      </c>
      <c r="Q7" s="1" t="s">
        <v>645</v>
      </c>
      <c r="R7" s="1" t="s">
        <v>642</v>
      </c>
      <c r="S7" s="1" t="s">
        <v>645</v>
      </c>
      <c r="T7" s="1" t="s">
        <v>645</v>
      </c>
      <c r="U7" s="1" t="s">
        <v>645</v>
      </c>
    </row>
    <row r="8" spans="1:21" x14ac:dyDescent="0.25">
      <c r="A8" s="1" t="s">
        <v>404</v>
      </c>
      <c r="B8" s="1" t="s">
        <v>23</v>
      </c>
      <c r="C8" s="1" t="s">
        <v>292</v>
      </c>
      <c r="D8">
        <v>20</v>
      </c>
      <c r="E8">
        <v>0.85</v>
      </c>
      <c r="F8">
        <v>10</v>
      </c>
      <c r="G8">
        <v>1</v>
      </c>
      <c r="H8">
        <v>0.43859649122807015</v>
      </c>
      <c r="I8">
        <v>0.6097560975609756</v>
      </c>
      <c r="J8">
        <v>1</v>
      </c>
      <c r="K8">
        <v>0.41111111111111109</v>
      </c>
      <c r="L8">
        <v>0.58267716535433078</v>
      </c>
      <c r="M8" s="1" t="s">
        <v>642</v>
      </c>
      <c r="N8" s="1" t="s">
        <v>643</v>
      </c>
      <c r="O8" s="1" t="s">
        <v>644</v>
      </c>
      <c r="P8" s="1" t="s">
        <v>642</v>
      </c>
      <c r="Q8" s="1" t="s">
        <v>645</v>
      </c>
      <c r="R8" s="1" t="s">
        <v>642</v>
      </c>
      <c r="S8" s="1" t="s">
        <v>645</v>
      </c>
      <c r="T8" s="1" t="s">
        <v>645</v>
      </c>
      <c r="U8" s="1" t="s">
        <v>645</v>
      </c>
    </row>
    <row r="9" spans="1:21" x14ac:dyDescent="0.25">
      <c r="A9" s="1" t="s">
        <v>491</v>
      </c>
      <c r="B9" s="1" t="s">
        <v>22</v>
      </c>
      <c r="C9" s="1" t="s">
        <v>292</v>
      </c>
      <c r="D9">
        <v>21</v>
      </c>
      <c r="E9">
        <v>0.875</v>
      </c>
      <c r="F9">
        <v>16</v>
      </c>
      <c r="G9">
        <v>0.97701149425287359</v>
      </c>
      <c r="H9">
        <v>0.29929577464788731</v>
      </c>
      <c r="I9">
        <v>0.4582210242587601</v>
      </c>
      <c r="J9">
        <v>1</v>
      </c>
      <c r="K9">
        <v>0.33980582524271846</v>
      </c>
      <c r="L9">
        <v>0.50724637681159424</v>
      </c>
      <c r="M9" s="1" t="s">
        <v>642</v>
      </c>
      <c r="N9" s="1" t="s">
        <v>643</v>
      </c>
      <c r="O9" s="1" t="s">
        <v>644</v>
      </c>
      <c r="P9" s="1" t="s">
        <v>642</v>
      </c>
      <c r="Q9" s="1" t="s">
        <v>645</v>
      </c>
      <c r="R9" s="1" t="s">
        <v>642</v>
      </c>
      <c r="S9" s="1" t="s">
        <v>645</v>
      </c>
      <c r="T9" s="1" t="s">
        <v>645</v>
      </c>
      <c r="U9" s="1" t="s">
        <v>645</v>
      </c>
    </row>
    <row r="10" spans="1:21" x14ac:dyDescent="0.25">
      <c r="A10" s="1" t="s">
        <v>341</v>
      </c>
      <c r="B10" s="1" t="s">
        <v>22</v>
      </c>
      <c r="C10" s="1" t="s">
        <v>292</v>
      </c>
      <c r="D10">
        <v>22</v>
      </c>
      <c r="E10">
        <v>0.85</v>
      </c>
      <c r="F10">
        <v>10</v>
      </c>
      <c r="G10">
        <v>0.99290780141843971</v>
      </c>
      <c r="H10">
        <v>0.49295774647887325</v>
      </c>
      <c r="I10">
        <v>0.65882352941176481</v>
      </c>
      <c r="J10">
        <v>1</v>
      </c>
      <c r="K10">
        <v>0.57281553398058249</v>
      </c>
      <c r="L10">
        <v>0.72839506172839508</v>
      </c>
      <c r="M10" s="1" t="s">
        <v>642</v>
      </c>
      <c r="N10" s="1" t="s">
        <v>643</v>
      </c>
      <c r="O10" s="1" t="s">
        <v>644</v>
      </c>
      <c r="P10" s="1" t="s">
        <v>642</v>
      </c>
      <c r="Q10" s="1" t="s">
        <v>645</v>
      </c>
      <c r="R10" s="1" t="s">
        <v>642</v>
      </c>
      <c r="S10" s="1" t="s">
        <v>645</v>
      </c>
      <c r="T10" s="1" t="s">
        <v>645</v>
      </c>
      <c r="U10" s="1" t="s">
        <v>645</v>
      </c>
    </row>
    <row r="11" spans="1:21" x14ac:dyDescent="0.25">
      <c r="A11" s="1" t="s">
        <v>479</v>
      </c>
      <c r="B11" s="1" t="s">
        <v>23</v>
      </c>
      <c r="C11" s="1" t="s">
        <v>292</v>
      </c>
      <c r="D11">
        <v>11</v>
      </c>
      <c r="E11">
        <v>0.8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 t="s">
        <v>642</v>
      </c>
      <c r="N11" s="1" t="s">
        <v>643</v>
      </c>
      <c r="O11" s="1" t="s">
        <v>644</v>
      </c>
      <c r="P11" s="1" t="s">
        <v>642</v>
      </c>
      <c r="Q11" s="1" t="s">
        <v>645</v>
      </c>
      <c r="R11" s="1" t="s">
        <v>642</v>
      </c>
      <c r="S11" s="1" t="s">
        <v>645</v>
      </c>
      <c r="T11" s="1" t="s">
        <v>645</v>
      </c>
      <c r="U11" s="1" t="s">
        <v>645</v>
      </c>
    </row>
    <row r="12" spans="1:21" x14ac:dyDescent="0.25">
      <c r="A12" s="1" t="s">
        <v>487</v>
      </c>
      <c r="B12" s="1" t="s">
        <v>22</v>
      </c>
      <c r="C12" s="1" t="s">
        <v>292</v>
      </c>
      <c r="D12">
        <v>21</v>
      </c>
      <c r="E12">
        <v>0.7</v>
      </c>
      <c r="F12">
        <v>16</v>
      </c>
      <c r="G12">
        <v>0.93069306930693074</v>
      </c>
      <c r="H12">
        <v>0.33098591549295775</v>
      </c>
      <c r="I12">
        <v>0.48831168831168825</v>
      </c>
      <c r="J12">
        <v>1</v>
      </c>
      <c r="K12">
        <v>0.3300970873786408</v>
      </c>
      <c r="L12">
        <v>0.49635036496350365</v>
      </c>
      <c r="M12" s="1" t="s">
        <v>642</v>
      </c>
      <c r="N12" s="1" t="s">
        <v>643</v>
      </c>
      <c r="O12" s="1" t="s">
        <v>644</v>
      </c>
      <c r="P12" s="1" t="s">
        <v>642</v>
      </c>
      <c r="Q12" s="1" t="s">
        <v>645</v>
      </c>
      <c r="R12" s="1" t="s">
        <v>642</v>
      </c>
      <c r="S12" s="1" t="s">
        <v>645</v>
      </c>
      <c r="T12" s="1" t="s">
        <v>645</v>
      </c>
      <c r="U12" s="1" t="s">
        <v>645</v>
      </c>
    </row>
    <row r="13" spans="1:21" x14ac:dyDescent="0.25">
      <c r="A13" s="1" t="s">
        <v>325</v>
      </c>
      <c r="B13" s="1" t="s">
        <v>22</v>
      </c>
      <c r="C13" s="1" t="s">
        <v>292</v>
      </c>
      <c r="D13">
        <v>9</v>
      </c>
      <c r="E13">
        <v>0.7</v>
      </c>
      <c r="F13">
        <v>10</v>
      </c>
      <c r="G13">
        <v>0.95375722543352603</v>
      </c>
      <c r="H13">
        <v>0.58098591549295775</v>
      </c>
      <c r="I13">
        <v>0.72210065645514232</v>
      </c>
      <c r="J13">
        <v>1</v>
      </c>
      <c r="K13">
        <v>0.64077669902912626</v>
      </c>
      <c r="L13">
        <v>0.78106508875739644</v>
      </c>
      <c r="M13" s="1" t="s">
        <v>642</v>
      </c>
      <c r="N13" s="1" t="s">
        <v>643</v>
      </c>
      <c r="O13" s="1" t="s">
        <v>644</v>
      </c>
      <c r="P13" s="1" t="s">
        <v>642</v>
      </c>
      <c r="Q13" s="1" t="s">
        <v>645</v>
      </c>
      <c r="R13" s="1" t="s">
        <v>642</v>
      </c>
      <c r="S13" s="1" t="s">
        <v>645</v>
      </c>
      <c r="T13" s="1" t="s">
        <v>645</v>
      </c>
      <c r="U13" s="1" t="s">
        <v>645</v>
      </c>
    </row>
    <row r="14" spans="1:21" x14ac:dyDescent="0.25">
      <c r="A14" s="1" t="s">
        <v>609</v>
      </c>
      <c r="B14" s="1" t="s">
        <v>147</v>
      </c>
      <c r="C14" s="1" t="s">
        <v>292</v>
      </c>
      <c r="D14">
        <v>17</v>
      </c>
      <c r="E14">
        <v>0.8</v>
      </c>
      <c r="F14">
        <v>10</v>
      </c>
      <c r="G14">
        <v>0.98165137614678899</v>
      </c>
      <c r="H14">
        <v>0.49767441860465117</v>
      </c>
      <c r="I14">
        <v>0.66049382716049387</v>
      </c>
      <c r="J14">
        <v>0.967741935483871</v>
      </c>
      <c r="K14">
        <v>0.42857142857142855</v>
      </c>
      <c r="L14">
        <v>0.59405940594059403</v>
      </c>
      <c r="M14" s="1" t="s">
        <v>642</v>
      </c>
      <c r="N14" s="1" t="s">
        <v>643</v>
      </c>
      <c r="O14" s="1" t="s">
        <v>644</v>
      </c>
      <c r="P14" s="1" t="s">
        <v>642</v>
      </c>
      <c r="Q14" s="1" t="s">
        <v>645</v>
      </c>
      <c r="R14" s="1" t="s">
        <v>642</v>
      </c>
      <c r="S14" s="1" t="s">
        <v>645</v>
      </c>
      <c r="T14" s="1" t="s">
        <v>645</v>
      </c>
      <c r="U14" s="1" t="s">
        <v>645</v>
      </c>
    </row>
    <row r="15" spans="1:21" x14ac:dyDescent="0.25">
      <c r="A15" s="1" t="s">
        <v>646</v>
      </c>
      <c r="B15" s="1" t="s">
        <v>22</v>
      </c>
      <c r="C15" s="1" t="s">
        <v>292</v>
      </c>
      <c r="D15">
        <v>2</v>
      </c>
      <c r="E15">
        <v>0.11</v>
      </c>
      <c r="F15">
        <v>10</v>
      </c>
      <c r="G15">
        <v>0.90575916230366493</v>
      </c>
      <c r="H15">
        <v>0.60915492957746475</v>
      </c>
      <c r="I15">
        <v>0.72842105263157897</v>
      </c>
      <c r="J15">
        <v>0.95588235294117652</v>
      </c>
      <c r="K15">
        <v>0.6310679611650486</v>
      </c>
      <c r="L15">
        <v>0.76023391812865504</v>
      </c>
      <c r="M15" s="1" t="s">
        <v>642</v>
      </c>
      <c r="N15" s="1" t="s">
        <v>643</v>
      </c>
      <c r="O15" s="1" t="s">
        <v>644</v>
      </c>
      <c r="P15" s="1" t="s">
        <v>642</v>
      </c>
      <c r="Q15" s="1" t="s">
        <v>645</v>
      </c>
      <c r="R15" s="1" t="s">
        <v>642</v>
      </c>
      <c r="S15" s="1" t="s">
        <v>645</v>
      </c>
      <c r="T15" s="1" t="s">
        <v>645</v>
      </c>
      <c r="U15" s="1" t="s">
        <v>645</v>
      </c>
    </row>
    <row r="16" spans="1:21" x14ac:dyDescent="0.25">
      <c r="A16" s="1" t="s">
        <v>344</v>
      </c>
      <c r="B16" s="1" t="s">
        <v>22</v>
      </c>
      <c r="C16" s="1" t="s">
        <v>292</v>
      </c>
      <c r="D16">
        <v>23</v>
      </c>
      <c r="E16">
        <v>0.85</v>
      </c>
      <c r="F16">
        <v>10</v>
      </c>
      <c r="G16">
        <v>0.98124999999999996</v>
      </c>
      <c r="H16">
        <v>0.55281690140845074</v>
      </c>
      <c r="I16">
        <v>0.7072072072072072</v>
      </c>
      <c r="J16">
        <v>1</v>
      </c>
      <c r="K16">
        <v>0.62135922330097082</v>
      </c>
      <c r="L16">
        <v>0.76646706586826341</v>
      </c>
      <c r="M16" s="1" t="s">
        <v>642</v>
      </c>
      <c r="N16" s="1" t="s">
        <v>643</v>
      </c>
      <c r="O16" s="1" t="s">
        <v>644</v>
      </c>
      <c r="P16" s="1" t="s">
        <v>642</v>
      </c>
      <c r="Q16" s="1" t="s">
        <v>645</v>
      </c>
      <c r="R16" s="1" t="s">
        <v>642</v>
      </c>
      <c r="S16" s="1" t="s">
        <v>645</v>
      </c>
      <c r="T16" s="1" t="s">
        <v>645</v>
      </c>
      <c r="U16" s="1" t="s">
        <v>645</v>
      </c>
    </row>
    <row r="17" spans="1:21" x14ac:dyDescent="0.25">
      <c r="A17" s="1" t="s">
        <v>691</v>
      </c>
      <c r="B17" s="1" t="s">
        <v>22</v>
      </c>
      <c r="C17" s="1" t="s">
        <v>292</v>
      </c>
      <c r="D17">
        <v>25</v>
      </c>
      <c r="E17">
        <v>0.8</v>
      </c>
      <c r="F17">
        <v>10</v>
      </c>
      <c r="G17">
        <v>0.98101265822784811</v>
      </c>
      <c r="H17">
        <v>0.54577464788732399</v>
      </c>
      <c r="I17">
        <v>0.70135746606334848</v>
      </c>
      <c r="J17">
        <v>1</v>
      </c>
      <c r="K17">
        <v>0.62135922330097082</v>
      </c>
      <c r="L17">
        <v>0.76646706586826341</v>
      </c>
      <c r="M17" s="1" t="s">
        <v>642</v>
      </c>
      <c r="N17" s="1" t="s">
        <v>643</v>
      </c>
      <c r="O17" s="1" t="s">
        <v>644</v>
      </c>
      <c r="P17" s="1" t="s">
        <v>642</v>
      </c>
      <c r="Q17" s="1" t="s">
        <v>645</v>
      </c>
      <c r="R17" s="1" t="s">
        <v>642</v>
      </c>
      <c r="S17" s="1" t="s">
        <v>645</v>
      </c>
      <c r="T17" s="1" t="s">
        <v>645</v>
      </c>
      <c r="U17" s="1" t="s">
        <v>645</v>
      </c>
    </row>
    <row r="18" spans="1:21" x14ac:dyDescent="0.25">
      <c r="A18" s="1" t="s">
        <v>641</v>
      </c>
      <c r="B18" s="1" t="s">
        <v>147</v>
      </c>
      <c r="C18" s="1" t="s">
        <v>292</v>
      </c>
      <c r="D18">
        <v>26</v>
      </c>
      <c r="E18">
        <v>0.9</v>
      </c>
      <c r="F18">
        <v>10</v>
      </c>
      <c r="G18">
        <v>0.96825396825396826</v>
      </c>
      <c r="H18">
        <v>0.56744186046511624</v>
      </c>
      <c r="I18">
        <v>0.71554252199413482</v>
      </c>
      <c r="J18">
        <v>0.94594594594594594</v>
      </c>
      <c r="K18">
        <v>0.5</v>
      </c>
      <c r="L18">
        <v>0.65420560747663548</v>
      </c>
      <c r="M18" s="1" t="s">
        <v>642</v>
      </c>
      <c r="N18" s="1" t="s">
        <v>643</v>
      </c>
      <c r="O18" s="1" t="s">
        <v>644</v>
      </c>
      <c r="P18" s="1" t="s">
        <v>642</v>
      </c>
      <c r="Q18" s="1" t="s">
        <v>645</v>
      </c>
      <c r="R18" s="1" t="s">
        <v>642</v>
      </c>
      <c r="S18" s="1" t="s">
        <v>645</v>
      </c>
      <c r="T18" s="1" t="s">
        <v>645</v>
      </c>
      <c r="U18" s="1" t="s">
        <v>645</v>
      </c>
    </row>
    <row r="19" spans="1:21" x14ac:dyDescent="0.25">
      <c r="A19" s="1" t="s">
        <v>496</v>
      </c>
      <c r="B19" s="1" t="s">
        <v>22</v>
      </c>
      <c r="C19" s="1" t="s">
        <v>292</v>
      </c>
      <c r="D19">
        <v>21</v>
      </c>
      <c r="E19">
        <v>0.7</v>
      </c>
      <c r="F19">
        <v>12</v>
      </c>
      <c r="G19">
        <v>0.94857142857142862</v>
      </c>
      <c r="H19">
        <v>0.58450704225352113</v>
      </c>
      <c r="I19">
        <v>0.72331154684095855</v>
      </c>
      <c r="J19">
        <v>1</v>
      </c>
      <c r="K19">
        <v>0.60194174757281549</v>
      </c>
      <c r="L19">
        <v>0.75151515151515147</v>
      </c>
      <c r="M19" s="1" t="s">
        <v>642</v>
      </c>
      <c r="N19" s="1" t="s">
        <v>643</v>
      </c>
      <c r="O19" s="1" t="s">
        <v>644</v>
      </c>
      <c r="P19" s="1" t="s">
        <v>642</v>
      </c>
      <c r="Q19" s="1" t="s">
        <v>645</v>
      </c>
      <c r="R19" s="1" t="s">
        <v>642</v>
      </c>
      <c r="S19" s="1" t="s">
        <v>645</v>
      </c>
      <c r="T19" s="1" t="s">
        <v>645</v>
      </c>
      <c r="U19" s="1" t="s">
        <v>645</v>
      </c>
    </row>
    <row r="20" spans="1:21" x14ac:dyDescent="0.25">
      <c r="A20" s="1" t="s">
        <v>301</v>
      </c>
      <c r="B20" s="1" t="s">
        <v>22</v>
      </c>
      <c r="C20" s="1" t="s">
        <v>292</v>
      </c>
      <c r="D20">
        <v>27</v>
      </c>
      <c r="E20">
        <v>0.875</v>
      </c>
      <c r="F20">
        <v>10</v>
      </c>
      <c r="G20">
        <v>0.97041420118343191</v>
      </c>
      <c r="H20">
        <v>0.57746478873239437</v>
      </c>
      <c r="I20">
        <v>0.72406181015452531</v>
      </c>
      <c r="J20">
        <v>1</v>
      </c>
      <c r="K20">
        <v>0.6310679611650486</v>
      </c>
      <c r="L20">
        <v>0.77380952380952384</v>
      </c>
      <c r="M20" s="1" t="s">
        <v>642</v>
      </c>
      <c r="N20" s="1" t="s">
        <v>643</v>
      </c>
      <c r="O20" s="1" t="s">
        <v>644</v>
      </c>
      <c r="P20" s="1" t="s">
        <v>642</v>
      </c>
      <c r="Q20" s="1" t="s">
        <v>645</v>
      </c>
      <c r="R20" s="1" t="s">
        <v>642</v>
      </c>
      <c r="S20" s="1" t="s">
        <v>645</v>
      </c>
      <c r="T20" s="1" t="s">
        <v>645</v>
      </c>
      <c r="U20" s="1" t="s">
        <v>645</v>
      </c>
    </row>
    <row r="21" spans="1:21" x14ac:dyDescent="0.25">
      <c r="A21" s="1" t="s">
        <v>348</v>
      </c>
      <c r="B21" s="1" t="s">
        <v>22</v>
      </c>
      <c r="C21" s="1" t="s">
        <v>292</v>
      </c>
      <c r="D21">
        <v>25</v>
      </c>
      <c r="E21">
        <v>0.85</v>
      </c>
      <c r="F21">
        <v>10</v>
      </c>
      <c r="G21">
        <v>0.99285714285714288</v>
      </c>
      <c r="H21">
        <v>0.48943661971830987</v>
      </c>
      <c r="I21">
        <v>0.65566037735849048</v>
      </c>
      <c r="J21">
        <v>1</v>
      </c>
      <c r="K21">
        <v>0.57281553398058249</v>
      </c>
      <c r="L21">
        <v>0.72839506172839508</v>
      </c>
      <c r="M21" s="1" t="s">
        <v>642</v>
      </c>
      <c r="N21" s="1" t="s">
        <v>643</v>
      </c>
      <c r="O21" s="1" t="s">
        <v>644</v>
      </c>
      <c r="P21" s="1" t="s">
        <v>642</v>
      </c>
      <c r="Q21" s="1" t="s">
        <v>645</v>
      </c>
      <c r="R21" s="1" t="s">
        <v>642</v>
      </c>
      <c r="S21" s="1" t="s">
        <v>645</v>
      </c>
      <c r="T21" s="1" t="s">
        <v>645</v>
      </c>
      <c r="U21" s="1" t="s">
        <v>645</v>
      </c>
    </row>
    <row r="22" spans="1:21" x14ac:dyDescent="0.25">
      <c r="A22" s="1" t="s">
        <v>623</v>
      </c>
      <c r="B22" s="1" t="s">
        <v>147</v>
      </c>
      <c r="C22" s="1" t="s">
        <v>292</v>
      </c>
      <c r="D22">
        <v>11</v>
      </c>
      <c r="E22">
        <v>0.9</v>
      </c>
      <c r="F22">
        <v>10</v>
      </c>
      <c r="G22">
        <v>0.875</v>
      </c>
      <c r="H22">
        <v>3.255813953488372E-2</v>
      </c>
      <c r="I22">
        <v>6.2780269058295965E-2</v>
      </c>
      <c r="J22">
        <v>1</v>
      </c>
      <c r="K22">
        <v>1.4285714285714285E-2</v>
      </c>
      <c r="L22">
        <v>2.8169014084507043E-2</v>
      </c>
      <c r="M22" s="1" t="s">
        <v>642</v>
      </c>
      <c r="N22" s="1" t="s">
        <v>643</v>
      </c>
      <c r="O22" s="1" t="s">
        <v>644</v>
      </c>
      <c r="P22" s="1" t="s">
        <v>642</v>
      </c>
      <c r="Q22" s="1" t="s">
        <v>645</v>
      </c>
      <c r="R22" s="1" t="s">
        <v>642</v>
      </c>
      <c r="S22" s="1" t="s">
        <v>645</v>
      </c>
      <c r="T22" s="1" t="s">
        <v>645</v>
      </c>
      <c r="U22" s="1" t="s">
        <v>645</v>
      </c>
    </row>
    <row r="23" spans="1:21" x14ac:dyDescent="0.25">
      <c r="A23" s="1" t="s">
        <v>380</v>
      </c>
      <c r="B23" s="1" t="s">
        <v>147</v>
      </c>
      <c r="C23" s="1" t="s">
        <v>292</v>
      </c>
      <c r="D23">
        <v>23</v>
      </c>
      <c r="E23">
        <v>0.9</v>
      </c>
      <c r="F23">
        <v>10</v>
      </c>
      <c r="G23">
        <v>0.98571428571428577</v>
      </c>
      <c r="H23">
        <v>0.32093023255813952</v>
      </c>
      <c r="I23">
        <v>0.48421052631578942</v>
      </c>
      <c r="J23">
        <v>1</v>
      </c>
      <c r="K23">
        <v>0.31428571428571428</v>
      </c>
      <c r="L23">
        <v>0.47826086956521741</v>
      </c>
      <c r="M23" s="1" t="s">
        <v>642</v>
      </c>
      <c r="N23" s="1" t="s">
        <v>643</v>
      </c>
      <c r="O23" s="1" t="s">
        <v>644</v>
      </c>
      <c r="P23" s="1" t="s">
        <v>642</v>
      </c>
      <c r="Q23" s="1" t="s">
        <v>645</v>
      </c>
      <c r="R23" s="1" t="s">
        <v>642</v>
      </c>
      <c r="S23" s="1" t="s">
        <v>645</v>
      </c>
      <c r="T23" s="1" t="s">
        <v>645</v>
      </c>
      <c r="U23" s="1" t="s">
        <v>645</v>
      </c>
    </row>
    <row r="24" spans="1:21" x14ac:dyDescent="0.25">
      <c r="A24" s="1" t="s">
        <v>337</v>
      </c>
      <c r="B24" s="1" t="s">
        <v>22</v>
      </c>
      <c r="C24" s="1" t="s">
        <v>292</v>
      </c>
      <c r="D24">
        <v>21</v>
      </c>
      <c r="E24">
        <v>0.8</v>
      </c>
      <c r="F24">
        <v>10</v>
      </c>
      <c r="G24">
        <v>0.95953757225433522</v>
      </c>
      <c r="H24">
        <v>0.58450704225352113</v>
      </c>
      <c r="I24">
        <v>0.72647702407002179</v>
      </c>
      <c r="J24">
        <v>1</v>
      </c>
      <c r="K24">
        <v>0.64077669902912626</v>
      </c>
      <c r="L24">
        <v>0.78106508875739644</v>
      </c>
      <c r="M24" s="1" t="s">
        <v>642</v>
      </c>
      <c r="N24" s="1" t="s">
        <v>643</v>
      </c>
      <c r="O24" s="1" t="s">
        <v>644</v>
      </c>
      <c r="P24" s="1" t="s">
        <v>642</v>
      </c>
      <c r="Q24" s="1" t="s">
        <v>645</v>
      </c>
      <c r="R24" s="1" t="s">
        <v>642</v>
      </c>
      <c r="S24" s="1" t="s">
        <v>645</v>
      </c>
      <c r="T24" s="1" t="s">
        <v>645</v>
      </c>
      <c r="U24" s="1" t="s">
        <v>645</v>
      </c>
    </row>
    <row r="25" spans="1:21" x14ac:dyDescent="0.25">
      <c r="A25" s="1" t="s">
        <v>461</v>
      </c>
      <c r="B25" s="1" t="s">
        <v>22</v>
      </c>
      <c r="C25" s="1" t="s">
        <v>292</v>
      </c>
      <c r="D25">
        <v>15</v>
      </c>
      <c r="E25">
        <v>0.9</v>
      </c>
      <c r="F25">
        <v>10</v>
      </c>
      <c r="G25">
        <v>1</v>
      </c>
      <c r="H25">
        <v>0.34859154929577463</v>
      </c>
      <c r="I25">
        <v>0.51697127937336818</v>
      </c>
      <c r="J25">
        <v>1</v>
      </c>
      <c r="K25">
        <v>0.36893203883495146</v>
      </c>
      <c r="L25">
        <v>0.53900709219858156</v>
      </c>
      <c r="M25" s="1" t="s">
        <v>642</v>
      </c>
      <c r="N25" s="1" t="s">
        <v>643</v>
      </c>
      <c r="O25" s="1" t="s">
        <v>644</v>
      </c>
      <c r="P25" s="1" t="s">
        <v>642</v>
      </c>
      <c r="Q25" s="1" t="s">
        <v>645</v>
      </c>
      <c r="R25" s="1" t="s">
        <v>642</v>
      </c>
      <c r="S25" s="1" t="s">
        <v>645</v>
      </c>
      <c r="T25" s="1" t="s">
        <v>645</v>
      </c>
      <c r="U25" s="1" t="s">
        <v>645</v>
      </c>
    </row>
    <row r="26" spans="1:21" x14ac:dyDescent="0.25">
      <c r="A26" s="1" t="s">
        <v>345</v>
      </c>
      <c r="B26" s="1" t="s">
        <v>22</v>
      </c>
      <c r="C26" s="1" t="s">
        <v>292</v>
      </c>
      <c r="D26">
        <v>23</v>
      </c>
      <c r="E26">
        <v>0.875</v>
      </c>
      <c r="F26">
        <v>10</v>
      </c>
      <c r="G26">
        <v>0.98101265822784811</v>
      </c>
      <c r="H26">
        <v>0.54577464788732399</v>
      </c>
      <c r="I26">
        <v>0.70135746606334848</v>
      </c>
      <c r="J26">
        <v>1</v>
      </c>
      <c r="K26">
        <v>0.60194174757281549</v>
      </c>
      <c r="L26">
        <v>0.75151515151515147</v>
      </c>
      <c r="M26" s="1" t="s">
        <v>642</v>
      </c>
      <c r="N26" s="1" t="s">
        <v>643</v>
      </c>
      <c r="O26" s="1" t="s">
        <v>644</v>
      </c>
      <c r="P26" s="1" t="s">
        <v>642</v>
      </c>
      <c r="Q26" s="1" t="s">
        <v>645</v>
      </c>
      <c r="R26" s="1" t="s">
        <v>642</v>
      </c>
      <c r="S26" s="1" t="s">
        <v>645</v>
      </c>
      <c r="T26" s="1" t="s">
        <v>645</v>
      </c>
      <c r="U26" s="1" t="s">
        <v>645</v>
      </c>
    </row>
    <row r="27" spans="1:21" x14ac:dyDescent="0.25">
      <c r="A27" s="1" t="s">
        <v>348</v>
      </c>
      <c r="B27" s="1" t="s">
        <v>22</v>
      </c>
      <c r="C27" s="1" t="s">
        <v>292</v>
      </c>
      <c r="D27">
        <v>25</v>
      </c>
      <c r="E27">
        <v>0.85</v>
      </c>
      <c r="F27">
        <v>10</v>
      </c>
      <c r="G27">
        <v>0.99285714285714288</v>
      </c>
      <c r="H27">
        <v>0.48943661971830987</v>
      </c>
      <c r="I27">
        <v>0.65566037735849048</v>
      </c>
      <c r="J27">
        <v>1</v>
      </c>
      <c r="K27">
        <v>0.57281553398058249</v>
      </c>
      <c r="L27">
        <v>0.72839506172839508</v>
      </c>
      <c r="M27" s="1" t="s">
        <v>642</v>
      </c>
      <c r="N27" s="1" t="s">
        <v>643</v>
      </c>
      <c r="O27" s="1" t="s">
        <v>644</v>
      </c>
      <c r="P27" s="1" t="s">
        <v>642</v>
      </c>
      <c r="Q27" s="1" t="s">
        <v>645</v>
      </c>
      <c r="R27" s="1" t="s">
        <v>642</v>
      </c>
      <c r="S27" s="1" t="s">
        <v>645</v>
      </c>
      <c r="T27" s="1" t="s">
        <v>645</v>
      </c>
      <c r="U27" s="1" t="s">
        <v>645</v>
      </c>
    </row>
    <row r="28" spans="1:21" x14ac:dyDescent="0.25">
      <c r="A28" s="1" t="s">
        <v>595</v>
      </c>
      <c r="B28" s="1" t="s">
        <v>147</v>
      </c>
      <c r="C28" s="1" t="s">
        <v>292</v>
      </c>
      <c r="D28">
        <v>12</v>
      </c>
      <c r="E28">
        <v>0.85</v>
      </c>
      <c r="F28">
        <v>10</v>
      </c>
      <c r="G28">
        <v>0.98484848484848486</v>
      </c>
      <c r="H28">
        <v>0.30232558139534882</v>
      </c>
      <c r="I28">
        <v>0.46263345195729533</v>
      </c>
      <c r="J28">
        <v>1</v>
      </c>
      <c r="K28">
        <v>0.27142857142857141</v>
      </c>
      <c r="L28">
        <v>0.42696629213483145</v>
      </c>
      <c r="M28" s="1" t="s">
        <v>642</v>
      </c>
      <c r="N28" s="1" t="s">
        <v>643</v>
      </c>
      <c r="O28" s="1" t="s">
        <v>644</v>
      </c>
      <c r="P28" s="1" t="s">
        <v>642</v>
      </c>
      <c r="Q28" s="1" t="s">
        <v>645</v>
      </c>
      <c r="R28" s="1" t="s">
        <v>642</v>
      </c>
      <c r="S28" s="1" t="s">
        <v>645</v>
      </c>
      <c r="T28" s="1" t="s">
        <v>645</v>
      </c>
      <c r="U28" s="1" t="s">
        <v>645</v>
      </c>
    </row>
    <row r="29" spans="1:21" x14ac:dyDescent="0.25">
      <c r="A29" s="1" t="s">
        <v>310</v>
      </c>
      <c r="B29" s="1" t="s">
        <v>22</v>
      </c>
      <c r="C29" s="1" t="s">
        <v>292</v>
      </c>
      <c r="D29">
        <v>2</v>
      </c>
      <c r="E29">
        <v>0.85</v>
      </c>
      <c r="F29">
        <v>10</v>
      </c>
      <c r="G29">
        <v>0.98319327731092432</v>
      </c>
      <c r="H29">
        <v>0.4119718309859155</v>
      </c>
      <c r="I29">
        <v>0.58064516129032251</v>
      </c>
      <c r="J29">
        <v>1</v>
      </c>
      <c r="K29">
        <v>0.38834951456310679</v>
      </c>
      <c r="L29">
        <v>0.55944055944055937</v>
      </c>
      <c r="M29" s="1" t="s">
        <v>642</v>
      </c>
      <c r="N29" s="1" t="s">
        <v>643</v>
      </c>
      <c r="O29" s="1" t="s">
        <v>644</v>
      </c>
      <c r="P29" s="1" t="s">
        <v>642</v>
      </c>
      <c r="Q29" s="1" t="s">
        <v>645</v>
      </c>
      <c r="R29" s="1" t="s">
        <v>642</v>
      </c>
      <c r="S29" s="1" t="s">
        <v>645</v>
      </c>
      <c r="T29" s="1" t="s">
        <v>645</v>
      </c>
      <c r="U29" s="1" t="s">
        <v>645</v>
      </c>
    </row>
    <row r="30" spans="1:21" x14ac:dyDescent="0.25">
      <c r="A30" s="1" t="s">
        <v>650</v>
      </c>
      <c r="B30" s="1" t="s">
        <v>23</v>
      </c>
      <c r="C30" s="1" t="s">
        <v>292</v>
      </c>
      <c r="D30">
        <v>7</v>
      </c>
      <c r="E30">
        <v>0.85</v>
      </c>
      <c r="F30">
        <v>10</v>
      </c>
      <c r="G30">
        <v>1</v>
      </c>
      <c r="H30">
        <v>0.3719298245614035</v>
      </c>
      <c r="I30">
        <v>0.5421994884910486</v>
      </c>
      <c r="J30">
        <v>1</v>
      </c>
      <c r="K30">
        <v>0.27777777777777779</v>
      </c>
      <c r="L30">
        <v>0.43478260869565222</v>
      </c>
      <c r="M30" s="1" t="s">
        <v>642</v>
      </c>
      <c r="N30" s="1" t="s">
        <v>643</v>
      </c>
      <c r="O30" s="1" t="s">
        <v>644</v>
      </c>
      <c r="P30" s="1" t="s">
        <v>642</v>
      </c>
      <c r="Q30" s="1" t="s">
        <v>645</v>
      </c>
      <c r="R30" s="1" t="s">
        <v>642</v>
      </c>
      <c r="S30" s="1" t="s">
        <v>645</v>
      </c>
      <c r="T30" s="1" t="s">
        <v>645</v>
      </c>
      <c r="U30" s="1" t="s">
        <v>645</v>
      </c>
    </row>
    <row r="31" spans="1:21" x14ac:dyDescent="0.25">
      <c r="A31" s="1" t="s">
        <v>333</v>
      </c>
      <c r="B31" s="1" t="s">
        <v>22</v>
      </c>
      <c r="C31" s="1" t="s">
        <v>292</v>
      </c>
      <c r="D31">
        <v>19</v>
      </c>
      <c r="E31">
        <v>0.875</v>
      </c>
      <c r="F31">
        <v>10</v>
      </c>
      <c r="G31">
        <v>0.99270072992700731</v>
      </c>
      <c r="H31">
        <v>0.47887323943661969</v>
      </c>
      <c r="I31">
        <v>0.64608076009501192</v>
      </c>
      <c r="J31">
        <v>1</v>
      </c>
      <c r="K31">
        <v>0.57281553398058249</v>
      </c>
      <c r="L31">
        <v>0.72839506172839508</v>
      </c>
      <c r="M31" s="1" t="s">
        <v>642</v>
      </c>
      <c r="N31" s="1" t="s">
        <v>643</v>
      </c>
      <c r="O31" s="1" t="s">
        <v>644</v>
      </c>
      <c r="P31" s="1" t="s">
        <v>642</v>
      </c>
      <c r="Q31" s="1" t="s">
        <v>645</v>
      </c>
      <c r="R31" s="1" t="s">
        <v>642</v>
      </c>
      <c r="S31" s="1" t="s">
        <v>645</v>
      </c>
      <c r="T31" s="1" t="s">
        <v>645</v>
      </c>
      <c r="U31" s="1" t="s">
        <v>645</v>
      </c>
    </row>
    <row r="32" spans="1:21" x14ac:dyDescent="0.25">
      <c r="A32" s="1" t="s">
        <v>450</v>
      </c>
      <c r="B32" s="1" t="s">
        <v>22</v>
      </c>
      <c r="C32" s="1" t="s">
        <v>292</v>
      </c>
      <c r="D32">
        <v>11</v>
      </c>
      <c r="E32">
        <v>0.8</v>
      </c>
      <c r="F32">
        <v>10</v>
      </c>
      <c r="G32">
        <v>0.98684210526315785</v>
      </c>
      <c r="H32">
        <v>0.528169014084507</v>
      </c>
      <c r="I32">
        <v>0.68807339449541272</v>
      </c>
      <c r="J32">
        <v>1</v>
      </c>
      <c r="K32">
        <v>0.57281553398058249</v>
      </c>
      <c r="L32">
        <v>0.72839506172839508</v>
      </c>
      <c r="M32" s="1" t="s">
        <v>642</v>
      </c>
      <c r="N32" s="1" t="s">
        <v>643</v>
      </c>
      <c r="O32" s="1" t="s">
        <v>644</v>
      </c>
      <c r="P32" s="1" t="s">
        <v>642</v>
      </c>
      <c r="Q32" s="1" t="s">
        <v>645</v>
      </c>
      <c r="R32" s="1" t="s">
        <v>642</v>
      </c>
      <c r="S32" s="1" t="s">
        <v>645</v>
      </c>
      <c r="T32" s="1" t="s">
        <v>645</v>
      </c>
      <c r="U32" s="1" t="s">
        <v>645</v>
      </c>
    </row>
    <row r="33" spans="1:21" x14ac:dyDescent="0.25">
      <c r="A33" s="1" t="s">
        <v>484</v>
      </c>
      <c r="B33" s="1" t="s">
        <v>22</v>
      </c>
      <c r="C33" s="1" t="s">
        <v>292</v>
      </c>
      <c r="D33">
        <v>21</v>
      </c>
      <c r="E33">
        <v>0.85</v>
      </c>
      <c r="F33">
        <v>13</v>
      </c>
      <c r="G33">
        <v>0.94871794871794868</v>
      </c>
      <c r="H33">
        <v>0.13028169014084506</v>
      </c>
      <c r="I33">
        <v>0.22910216718266255</v>
      </c>
      <c r="J33">
        <v>1</v>
      </c>
      <c r="K33">
        <v>0.13592233009708737</v>
      </c>
      <c r="L33">
        <v>0.23931623931623933</v>
      </c>
      <c r="M33" s="1" t="s">
        <v>642</v>
      </c>
      <c r="N33" s="1" t="s">
        <v>643</v>
      </c>
      <c r="O33" s="1" t="s">
        <v>644</v>
      </c>
      <c r="P33" s="1" t="s">
        <v>642</v>
      </c>
      <c r="Q33" s="1" t="s">
        <v>645</v>
      </c>
      <c r="R33" s="1" t="s">
        <v>642</v>
      </c>
      <c r="S33" s="1" t="s">
        <v>645</v>
      </c>
      <c r="T33" s="1" t="s">
        <v>645</v>
      </c>
      <c r="U33" s="1" t="s">
        <v>645</v>
      </c>
    </row>
    <row r="34" spans="1:21" x14ac:dyDescent="0.25">
      <c r="A34" s="1" t="s">
        <v>462</v>
      </c>
      <c r="B34" s="1" t="s">
        <v>147</v>
      </c>
      <c r="C34" s="1" t="s">
        <v>292</v>
      </c>
      <c r="D34">
        <v>15</v>
      </c>
      <c r="E34">
        <v>0.7</v>
      </c>
      <c r="F34">
        <v>10</v>
      </c>
      <c r="G34">
        <v>0.98181818181818181</v>
      </c>
      <c r="H34">
        <v>0.50232558139534889</v>
      </c>
      <c r="I34">
        <v>0.66461538461538472</v>
      </c>
      <c r="J34">
        <v>0.93548387096774188</v>
      </c>
      <c r="K34">
        <v>0.41428571428571431</v>
      </c>
      <c r="L34">
        <v>0.57425742574257432</v>
      </c>
      <c r="M34" s="1" t="s">
        <v>642</v>
      </c>
      <c r="N34" s="1" t="s">
        <v>643</v>
      </c>
      <c r="O34" s="1" t="s">
        <v>644</v>
      </c>
      <c r="P34" s="1" t="s">
        <v>642</v>
      </c>
      <c r="Q34" s="1" t="s">
        <v>645</v>
      </c>
      <c r="R34" s="1" t="s">
        <v>642</v>
      </c>
      <c r="S34" s="1" t="s">
        <v>645</v>
      </c>
      <c r="T34" s="1" t="s">
        <v>645</v>
      </c>
      <c r="U34" s="1" t="s">
        <v>645</v>
      </c>
    </row>
    <row r="35" spans="1:21" x14ac:dyDescent="0.25">
      <c r="A35" s="1" t="s">
        <v>342</v>
      </c>
      <c r="B35" s="1" t="s">
        <v>22</v>
      </c>
      <c r="C35" s="1" t="s">
        <v>292</v>
      </c>
      <c r="D35">
        <v>23</v>
      </c>
      <c r="E35">
        <v>0.7</v>
      </c>
      <c r="F35">
        <v>10</v>
      </c>
      <c r="G35">
        <v>0.95454545454545459</v>
      </c>
      <c r="H35">
        <v>0.59154929577464788</v>
      </c>
      <c r="I35">
        <v>0.73043478260869565</v>
      </c>
      <c r="J35">
        <v>1</v>
      </c>
      <c r="K35">
        <v>0.6310679611650486</v>
      </c>
      <c r="L35">
        <v>0.77380952380952384</v>
      </c>
      <c r="M35" s="1" t="s">
        <v>642</v>
      </c>
      <c r="N35" s="1" t="s">
        <v>643</v>
      </c>
      <c r="O35" s="1" t="s">
        <v>644</v>
      </c>
      <c r="P35" s="1" t="s">
        <v>642</v>
      </c>
      <c r="Q35" s="1" t="s">
        <v>645</v>
      </c>
      <c r="R35" s="1" t="s">
        <v>642</v>
      </c>
      <c r="S35" s="1" t="s">
        <v>645</v>
      </c>
      <c r="T35" s="1" t="s">
        <v>645</v>
      </c>
      <c r="U35" s="1" t="s">
        <v>645</v>
      </c>
    </row>
    <row r="36" spans="1:21" x14ac:dyDescent="0.25">
      <c r="A36" s="1" t="s">
        <v>336</v>
      </c>
      <c r="B36" s="1" t="s">
        <v>22</v>
      </c>
      <c r="C36" s="1" t="s">
        <v>292</v>
      </c>
      <c r="D36">
        <v>21</v>
      </c>
      <c r="E36">
        <v>0.7</v>
      </c>
      <c r="F36">
        <v>10</v>
      </c>
      <c r="G36">
        <v>0.94972067039106145</v>
      </c>
      <c r="H36">
        <v>0.59859154929577463</v>
      </c>
      <c r="I36">
        <v>0.73434125269978401</v>
      </c>
      <c r="J36">
        <v>1</v>
      </c>
      <c r="K36">
        <v>0.62135922330097082</v>
      </c>
      <c r="L36">
        <v>0.76646706586826341</v>
      </c>
      <c r="M36" s="1" t="s">
        <v>642</v>
      </c>
      <c r="N36" s="1" t="s">
        <v>643</v>
      </c>
      <c r="O36" s="1" t="s">
        <v>644</v>
      </c>
      <c r="P36" s="1" t="s">
        <v>642</v>
      </c>
      <c r="Q36" s="1" t="s">
        <v>645</v>
      </c>
      <c r="R36" s="1" t="s">
        <v>642</v>
      </c>
      <c r="S36" s="1" t="s">
        <v>645</v>
      </c>
      <c r="T36" s="1" t="s">
        <v>645</v>
      </c>
      <c r="U36" s="1" t="s">
        <v>645</v>
      </c>
    </row>
    <row r="37" spans="1:21" x14ac:dyDescent="0.25">
      <c r="A37" s="1" t="s">
        <v>486</v>
      </c>
      <c r="B37" s="1" t="s">
        <v>22</v>
      </c>
      <c r="C37" s="1" t="s">
        <v>292</v>
      </c>
      <c r="D37">
        <v>21</v>
      </c>
      <c r="E37">
        <v>0.9</v>
      </c>
      <c r="F37">
        <v>13</v>
      </c>
      <c r="G37">
        <v>1</v>
      </c>
      <c r="H37">
        <v>0.11619718309859155</v>
      </c>
      <c r="I37">
        <v>0.20820189274447951</v>
      </c>
      <c r="J37">
        <v>1</v>
      </c>
      <c r="K37">
        <v>0.12621359223300971</v>
      </c>
      <c r="L37">
        <v>0.22413793103448276</v>
      </c>
      <c r="M37" s="1" t="s">
        <v>642</v>
      </c>
      <c r="N37" s="1" t="s">
        <v>643</v>
      </c>
      <c r="O37" s="1" t="s">
        <v>644</v>
      </c>
      <c r="P37" s="1" t="s">
        <v>642</v>
      </c>
      <c r="Q37" s="1" t="s">
        <v>645</v>
      </c>
      <c r="R37" s="1" t="s">
        <v>642</v>
      </c>
      <c r="S37" s="1" t="s">
        <v>645</v>
      </c>
      <c r="T37" s="1" t="s">
        <v>645</v>
      </c>
      <c r="U37" s="1" t="s">
        <v>645</v>
      </c>
    </row>
    <row r="38" spans="1:21" x14ac:dyDescent="0.25">
      <c r="A38" s="1" t="s">
        <v>592</v>
      </c>
      <c r="B38" s="1" t="s">
        <v>147</v>
      </c>
      <c r="C38" s="1" t="s">
        <v>292</v>
      </c>
      <c r="D38">
        <v>8</v>
      </c>
      <c r="E38">
        <v>0.85</v>
      </c>
      <c r="F38">
        <v>10</v>
      </c>
      <c r="G38">
        <v>0.98581560283687941</v>
      </c>
      <c r="H38">
        <v>0.64651162790697669</v>
      </c>
      <c r="I38">
        <v>0.78089887640449429</v>
      </c>
      <c r="J38">
        <v>0.9285714285714286</v>
      </c>
      <c r="K38">
        <v>0.55714285714285716</v>
      </c>
      <c r="L38">
        <v>0.6964285714285714</v>
      </c>
      <c r="M38" s="1" t="s">
        <v>642</v>
      </c>
      <c r="N38" s="1" t="s">
        <v>643</v>
      </c>
      <c r="O38" s="1" t="s">
        <v>644</v>
      </c>
      <c r="P38" s="1" t="s">
        <v>642</v>
      </c>
      <c r="Q38" s="1" t="s">
        <v>645</v>
      </c>
      <c r="R38" s="1" t="s">
        <v>642</v>
      </c>
      <c r="S38" s="1" t="s">
        <v>645</v>
      </c>
      <c r="T38" s="1" t="s">
        <v>645</v>
      </c>
      <c r="U38" s="1" t="s">
        <v>645</v>
      </c>
    </row>
    <row r="39" spans="1:21" x14ac:dyDescent="0.25">
      <c r="A39" s="1" t="s">
        <v>372</v>
      </c>
      <c r="B39" s="1" t="s">
        <v>147</v>
      </c>
      <c r="C39" s="1" t="s">
        <v>292</v>
      </c>
      <c r="D39">
        <v>21</v>
      </c>
      <c r="E39">
        <v>0.85</v>
      </c>
      <c r="F39">
        <v>10</v>
      </c>
      <c r="G39">
        <v>0.9732142857142857</v>
      </c>
      <c r="H39">
        <v>0.50697674418604655</v>
      </c>
      <c r="I39">
        <v>0.66666666666666674</v>
      </c>
      <c r="J39">
        <v>1</v>
      </c>
      <c r="K39">
        <v>0.44285714285714284</v>
      </c>
      <c r="L39">
        <v>0.61386138613861385</v>
      </c>
      <c r="M39" s="1" t="s">
        <v>642</v>
      </c>
      <c r="N39" s="1" t="s">
        <v>643</v>
      </c>
      <c r="O39" s="1" t="s">
        <v>644</v>
      </c>
      <c r="P39" s="1" t="s">
        <v>642</v>
      </c>
      <c r="Q39" s="1" t="s">
        <v>645</v>
      </c>
      <c r="R39" s="1" t="s">
        <v>642</v>
      </c>
      <c r="S39" s="1" t="s">
        <v>645</v>
      </c>
      <c r="T39" s="1" t="s">
        <v>645</v>
      </c>
      <c r="U39" s="1" t="s">
        <v>645</v>
      </c>
    </row>
    <row r="40" spans="1:21" x14ac:dyDescent="0.25">
      <c r="A40" s="1" t="s">
        <v>458</v>
      </c>
      <c r="B40" s="1" t="s">
        <v>22</v>
      </c>
      <c r="C40" s="1" t="s">
        <v>292</v>
      </c>
      <c r="D40">
        <v>15</v>
      </c>
      <c r="E40">
        <v>0.8</v>
      </c>
      <c r="F40">
        <v>10</v>
      </c>
      <c r="G40">
        <v>0.98089171974522293</v>
      </c>
      <c r="H40">
        <v>0.54225352112676062</v>
      </c>
      <c r="I40">
        <v>0.69841269841269837</v>
      </c>
      <c r="J40">
        <v>1</v>
      </c>
      <c r="K40">
        <v>0.57281553398058249</v>
      </c>
      <c r="L40">
        <v>0.72839506172839508</v>
      </c>
      <c r="M40" s="1" t="s">
        <v>642</v>
      </c>
      <c r="N40" s="1" t="s">
        <v>643</v>
      </c>
      <c r="O40" s="1" t="s">
        <v>644</v>
      </c>
      <c r="P40" s="1" t="s">
        <v>642</v>
      </c>
      <c r="Q40" s="1" t="s">
        <v>645</v>
      </c>
      <c r="R40" s="1" t="s">
        <v>642</v>
      </c>
      <c r="S40" s="1" t="s">
        <v>645</v>
      </c>
      <c r="T40" s="1" t="s">
        <v>645</v>
      </c>
      <c r="U40" s="1" t="s">
        <v>645</v>
      </c>
    </row>
    <row r="41" spans="1:21" x14ac:dyDescent="0.25">
      <c r="A41" s="1" t="s">
        <v>423</v>
      </c>
      <c r="B41" s="1" t="s">
        <v>23</v>
      </c>
      <c r="C41" s="1" t="s">
        <v>292</v>
      </c>
      <c r="D41">
        <v>27</v>
      </c>
      <c r="E41">
        <v>0.9</v>
      </c>
      <c r="F41">
        <v>10</v>
      </c>
      <c r="G41">
        <v>0.98657718120805371</v>
      </c>
      <c r="H41">
        <v>0.51578947368421058</v>
      </c>
      <c r="I41">
        <v>0.67741935483870974</v>
      </c>
      <c r="J41">
        <v>0.90909090909090906</v>
      </c>
      <c r="K41">
        <v>0.44444444444444442</v>
      </c>
      <c r="L41">
        <v>0.59701492537313428</v>
      </c>
      <c r="M41" s="1" t="s">
        <v>642</v>
      </c>
      <c r="N41" s="1" t="s">
        <v>643</v>
      </c>
      <c r="O41" s="1" t="s">
        <v>644</v>
      </c>
      <c r="P41" s="1" t="s">
        <v>642</v>
      </c>
      <c r="Q41" s="1" t="s">
        <v>645</v>
      </c>
      <c r="R41" s="1" t="s">
        <v>642</v>
      </c>
      <c r="S41" s="1" t="s">
        <v>645</v>
      </c>
      <c r="T41" s="1" t="s">
        <v>645</v>
      </c>
      <c r="U41" s="1" t="s">
        <v>645</v>
      </c>
    </row>
    <row r="42" spans="1:21" x14ac:dyDescent="0.25">
      <c r="A42" s="1" t="s">
        <v>295</v>
      </c>
      <c r="B42" s="1" t="s">
        <v>22</v>
      </c>
      <c r="C42" s="1" t="s">
        <v>292</v>
      </c>
      <c r="D42">
        <v>1</v>
      </c>
      <c r="E42">
        <v>0.8</v>
      </c>
      <c r="F42">
        <v>10</v>
      </c>
      <c r="G42">
        <v>0.97163120567375882</v>
      </c>
      <c r="H42">
        <v>0.48239436619718312</v>
      </c>
      <c r="I42">
        <v>0.64470588235294124</v>
      </c>
      <c r="J42">
        <v>1</v>
      </c>
      <c r="K42">
        <v>0.61165048543689315</v>
      </c>
      <c r="L42">
        <v>0.75903614457831325</v>
      </c>
      <c r="M42" s="1" t="s">
        <v>642</v>
      </c>
      <c r="N42" s="1" t="s">
        <v>643</v>
      </c>
      <c r="O42" s="1" t="s">
        <v>644</v>
      </c>
      <c r="P42" s="1" t="s">
        <v>642</v>
      </c>
      <c r="Q42" s="1" t="s">
        <v>645</v>
      </c>
      <c r="R42" s="1" t="s">
        <v>642</v>
      </c>
      <c r="S42" s="1" t="s">
        <v>645</v>
      </c>
      <c r="T42" s="1" t="s">
        <v>645</v>
      </c>
      <c r="U42" s="1" t="s">
        <v>645</v>
      </c>
    </row>
    <row r="43" spans="1:21" x14ac:dyDescent="0.25">
      <c r="A43" s="1" t="s">
        <v>329</v>
      </c>
      <c r="B43" s="1" t="s">
        <v>22</v>
      </c>
      <c r="C43" s="1" t="s">
        <v>292</v>
      </c>
      <c r="D43">
        <v>9</v>
      </c>
      <c r="E43">
        <v>0.9</v>
      </c>
      <c r="F43">
        <v>10</v>
      </c>
      <c r="G43">
        <v>1</v>
      </c>
      <c r="H43">
        <v>0.41549295774647887</v>
      </c>
      <c r="I43">
        <v>0.58706467661691542</v>
      </c>
      <c r="J43">
        <v>1</v>
      </c>
      <c r="K43">
        <v>0.47572815533980584</v>
      </c>
      <c r="L43">
        <v>0.64473684210526316</v>
      </c>
      <c r="M43" s="1" t="s">
        <v>642</v>
      </c>
      <c r="N43" s="1" t="s">
        <v>643</v>
      </c>
      <c r="O43" s="1" t="s">
        <v>644</v>
      </c>
      <c r="P43" s="1" t="s">
        <v>642</v>
      </c>
      <c r="Q43" s="1" t="s">
        <v>645</v>
      </c>
      <c r="R43" s="1" t="s">
        <v>642</v>
      </c>
      <c r="S43" s="1" t="s">
        <v>645</v>
      </c>
      <c r="T43" s="1" t="s">
        <v>645</v>
      </c>
      <c r="U43" s="1" t="s">
        <v>645</v>
      </c>
    </row>
    <row r="44" spans="1:21" x14ac:dyDescent="0.25">
      <c r="A44" s="1" t="s">
        <v>322</v>
      </c>
      <c r="B44" s="1" t="s">
        <v>22</v>
      </c>
      <c r="C44" s="1" t="s">
        <v>292</v>
      </c>
      <c r="D44">
        <v>6</v>
      </c>
      <c r="E44">
        <v>0.9</v>
      </c>
      <c r="F44">
        <v>10</v>
      </c>
      <c r="G44">
        <v>1</v>
      </c>
      <c r="H44">
        <v>0.41549295774647887</v>
      </c>
      <c r="I44">
        <v>0.58706467661691542</v>
      </c>
      <c r="J44">
        <v>1</v>
      </c>
      <c r="K44">
        <v>0.47572815533980584</v>
      </c>
      <c r="L44">
        <v>0.64473684210526316</v>
      </c>
      <c r="M44" s="1" t="s">
        <v>642</v>
      </c>
      <c r="N44" s="1" t="s">
        <v>643</v>
      </c>
      <c r="O44" s="1" t="s">
        <v>644</v>
      </c>
      <c r="P44" s="1" t="s">
        <v>642</v>
      </c>
      <c r="Q44" s="1" t="s">
        <v>645</v>
      </c>
      <c r="R44" s="1" t="s">
        <v>642</v>
      </c>
      <c r="S44" s="1" t="s">
        <v>645</v>
      </c>
      <c r="T44" s="1" t="s">
        <v>645</v>
      </c>
      <c r="U44" s="1" t="s">
        <v>645</v>
      </c>
    </row>
    <row r="45" spans="1:21" x14ac:dyDescent="0.25">
      <c r="A45" s="1" t="s">
        <v>690</v>
      </c>
      <c r="B45" s="1" t="s">
        <v>22</v>
      </c>
      <c r="C45" s="1" t="s">
        <v>292</v>
      </c>
      <c r="D45">
        <v>25</v>
      </c>
      <c r="E45">
        <v>0.875</v>
      </c>
      <c r="F45">
        <v>10</v>
      </c>
      <c r="G45">
        <v>0.98026315789473684</v>
      </c>
      <c r="H45">
        <v>0.52464788732394363</v>
      </c>
      <c r="I45">
        <v>0.68348623853210999</v>
      </c>
      <c r="J45">
        <v>1</v>
      </c>
      <c r="K45">
        <v>0.58252427184466016</v>
      </c>
      <c r="L45">
        <v>0.73619631901840488</v>
      </c>
      <c r="M45" s="1" t="s">
        <v>642</v>
      </c>
      <c r="N45" s="1" t="s">
        <v>643</v>
      </c>
      <c r="O45" s="1" t="s">
        <v>644</v>
      </c>
      <c r="P45" s="1" t="s">
        <v>642</v>
      </c>
      <c r="Q45" s="1" t="s">
        <v>645</v>
      </c>
      <c r="R45" s="1" t="s">
        <v>642</v>
      </c>
      <c r="S45" s="1" t="s">
        <v>645</v>
      </c>
      <c r="T45" s="1" t="s">
        <v>645</v>
      </c>
      <c r="U45" s="1" t="s">
        <v>645</v>
      </c>
    </row>
    <row r="46" spans="1:21" x14ac:dyDescent="0.25">
      <c r="A46" s="1" t="s">
        <v>320</v>
      </c>
      <c r="B46" s="1" t="s">
        <v>22</v>
      </c>
      <c r="C46" s="1" t="s">
        <v>292</v>
      </c>
      <c r="D46">
        <v>6</v>
      </c>
      <c r="E46">
        <v>0.85</v>
      </c>
      <c r="F46">
        <v>10</v>
      </c>
      <c r="G46">
        <v>0.98684210526315785</v>
      </c>
      <c r="H46">
        <v>0.528169014084507</v>
      </c>
      <c r="I46">
        <v>0.68807339449541272</v>
      </c>
      <c r="J46">
        <v>1</v>
      </c>
      <c r="K46">
        <v>0.57281553398058249</v>
      </c>
      <c r="L46">
        <v>0.72839506172839508</v>
      </c>
      <c r="M46" s="1" t="s">
        <v>642</v>
      </c>
      <c r="N46" s="1" t="s">
        <v>643</v>
      </c>
      <c r="O46" s="1" t="s">
        <v>644</v>
      </c>
      <c r="P46" s="1" t="s">
        <v>642</v>
      </c>
      <c r="Q46" s="1" t="s">
        <v>645</v>
      </c>
      <c r="R46" s="1" t="s">
        <v>642</v>
      </c>
      <c r="S46" s="1" t="s">
        <v>645</v>
      </c>
      <c r="T46" s="1" t="s">
        <v>645</v>
      </c>
      <c r="U46" s="1" t="s">
        <v>645</v>
      </c>
    </row>
    <row r="47" spans="1:21" x14ac:dyDescent="0.25">
      <c r="A47" s="1" t="s">
        <v>378</v>
      </c>
      <c r="B47" s="1" t="s">
        <v>147</v>
      </c>
      <c r="C47" s="1" t="s">
        <v>292</v>
      </c>
      <c r="D47">
        <v>23</v>
      </c>
      <c r="E47">
        <v>0.85</v>
      </c>
      <c r="F47">
        <v>10</v>
      </c>
      <c r="G47">
        <v>0.98148148148148151</v>
      </c>
      <c r="H47">
        <v>0.49302325581395351</v>
      </c>
      <c r="I47">
        <v>0.65634674922600622</v>
      </c>
      <c r="J47">
        <v>1</v>
      </c>
      <c r="K47">
        <v>0.4</v>
      </c>
      <c r="L47">
        <v>0.57142857142857151</v>
      </c>
      <c r="M47" s="1" t="s">
        <v>642</v>
      </c>
      <c r="N47" s="1" t="s">
        <v>643</v>
      </c>
      <c r="O47" s="1" t="s">
        <v>644</v>
      </c>
      <c r="P47" s="1" t="s">
        <v>642</v>
      </c>
      <c r="Q47" s="1" t="s">
        <v>645</v>
      </c>
      <c r="R47" s="1" t="s">
        <v>642</v>
      </c>
      <c r="S47" s="1" t="s">
        <v>645</v>
      </c>
      <c r="T47" s="1" t="s">
        <v>645</v>
      </c>
      <c r="U47" s="1" t="s">
        <v>645</v>
      </c>
    </row>
    <row r="48" spans="1:21" x14ac:dyDescent="0.25">
      <c r="A48" s="1" t="s">
        <v>665</v>
      </c>
      <c r="B48" s="1" t="s">
        <v>147</v>
      </c>
      <c r="C48" s="1" t="s">
        <v>292</v>
      </c>
      <c r="D48">
        <v>26</v>
      </c>
      <c r="E48">
        <v>0.875</v>
      </c>
      <c r="F48">
        <v>10</v>
      </c>
      <c r="G48">
        <v>0.98095238095238091</v>
      </c>
      <c r="H48">
        <v>0.47906976744186047</v>
      </c>
      <c r="I48">
        <v>0.64375000000000004</v>
      </c>
      <c r="J48">
        <v>0.93548387096774188</v>
      </c>
      <c r="K48">
        <v>0.41428571428571431</v>
      </c>
      <c r="L48">
        <v>0.57425742574257432</v>
      </c>
      <c r="M48" s="1" t="s">
        <v>642</v>
      </c>
      <c r="N48" s="1" t="s">
        <v>643</v>
      </c>
      <c r="O48" s="1" t="s">
        <v>644</v>
      </c>
      <c r="P48" s="1" t="s">
        <v>642</v>
      </c>
      <c r="Q48" s="1" t="s">
        <v>645</v>
      </c>
      <c r="R48" s="1" t="s">
        <v>642</v>
      </c>
      <c r="S48" s="1" t="s">
        <v>645</v>
      </c>
      <c r="T48" s="1" t="s">
        <v>645</v>
      </c>
      <c r="U48" s="1" t="s">
        <v>645</v>
      </c>
    </row>
    <row r="49" spans="1:21" x14ac:dyDescent="0.25">
      <c r="A49" s="1" t="s">
        <v>340</v>
      </c>
      <c r="B49" s="1" t="s">
        <v>22</v>
      </c>
      <c r="C49" s="1" t="s">
        <v>292</v>
      </c>
      <c r="D49">
        <v>21</v>
      </c>
      <c r="E49">
        <v>0.9</v>
      </c>
      <c r="F49">
        <v>10</v>
      </c>
      <c r="G49">
        <v>0.98717948717948723</v>
      </c>
      <c r="H49">
        <v>0.54225352112676062</v>
      </c>
      <c r="I49">
        <v>0.70000000000000018</v>
      </c>
      <c r="J49">
        <v>1</v>
      </c>
      <c r="K49">
        <v>0.60194174757281549</v>
      </c>
      <c r="L49">
        <v>0.75151515151515147</v>
      </c>
      <c r="M49" s="1" t="s">
        <v>642</v>
      </c>
      <c r="N49" s="1" t="s">
        <v>643</v>
      </c>
      <c r="O49" s="1" t="s">
        <v>644</v>
      </c>
      <c r="P49" s="1" t="s">
        <v>642</v>
      </c>
      <c r="Q49" s="1" t="s">
        <v>645</v>
      </c>
      <c r="R49" s="1" t="s">
        <v>642</v>
      </c>
      <c r="S49" s="1" t="s">
        <v>645</v>
      </c>
      <c r="T49" s="1" t="s">
        <v>645</v>
      </c>
      <c r="U49" s="1" t="s">
        <v>645</v>
      </c>
    </row>
    <row r="50" spans="1:21" x14ac:dyDescent="0.25">
      <c r="A50" s="1" t="s">
        <v>301</v>
      </c>
      <c r="B50" s="1" t="s">
        <v>22</v>
      </c>
      <c r="C50" s="1" t="s">
        <v>292</v>
      </c>
      <c r="D50">
        <v>27</v>
      </c>
      <c r="E50">
        <v>0.875</v>
      </c>
      <c r="F50">
        <v>10</v>
      </c>
      <c r="G50">
        <v>0.97041420118343191</v>
      </c>
      <c r="H50">
        <v>0.57746478873239437</v>
      </c>
      <c r="I50">
        <v>0.72406181015452531</v>
      </c>
      <c r="J50">
        <v>1</v>
      </c>
      <c r="K50">
        <v>0.6310679611650486</v>
      </c>
      <c r="L50">
        <v>0.77380952380952384</v>
      </c>
      <c r="M50" s="1" t="s">
        <v>642</v>
      </c>
      <c r="N50" s="1" t="s">
        <v>643</v>
      </c>
      <c r="O50" s="1" t="s">
        <v>644</v>
      </c>
      <c r="P50" s="1" t="s">
        <v>642</v>
      </c>
      <c r="Q50" s="1" t="s">
        <v>645</v>
      </c>
      <c r="R50" s="1" t="s">
        <v>642</v>
      </c>
      <c r="S50" s="1" t="s">
        <v>645</v>
      </c>
      <c r="T50" s="1" t="s">
        <v>645</v>
      </c>
      <c r="U50" s="1" t="s">
        <v>645</v>
      </c>
    </row>
    <row r="51" spans="1:21" x14ac:dyDescent="0.25">
      <c r="A51" s="1" t="s">
        <v>620</v>
      </c>
      <c r="B51" s="1" t="s">
        <v>147</v>
      </c>
      <c r="C51" s="1" t="s">
        <v>292</v>
      </c>
      <c r="D51">
        <v>8</v>
      </c>
      <c r="E51">
        <v>0.8</v>
      </c>
      <c r="F51">
        <v>10</v>
      </c>
      <c r="G51">
        <v>0.98581560283687941</v>
      </c>
      <c r="H51">
        <v>0.64651162790697669</v>
      </c>
      <c r="I51">
        <v>0.78089887640449429</v>
      </c>
      <c r="J51">
        <v>0.9285714285714286</v>
      </c>
      <c r="K51">
        <v>0.55714285714285716</v>
      </c>
      <c r="L51">
        <v>0.6964285714285714</v>
      </c>
      <c r="M51" s="1" t="s">
        <v>642</v>
      </c>
      <c r="N51" s="1" t="s">
        <v>643</v>
      </c>
      <c r="O51" s="1" t="s">
        <v>644</v>
      </c>
      <c r="P51" s="1" t="s">
        <v>642</v>
      </c>
      <c r="Q51" s="1" t="s">
        <v>645</v>
      </c>
      <c r="R51" s="1" t="s">
        <v>642</v>
      </c>
      <c r="S51" s="1" t="s">
        <v>645</v>
      </c>
      <c r="T51" s="1" t="s">
        <v>645</v>
      </c>
      <c r="U51" s="1" t="s">
        <v>645</v>
      </c>
    </row>
    <row r="52" spans="1:21" x14ac:dyDescent="0.25">
      <c r="A52" s="1" t="s">
        <v>297</v>
      </c>
      <c r="B52" s="1" t="s">
        <v>22</v>
      </c>
      <c r="C52" s="1" t="s">
        <v>292</v>
      </c>
      <c r="D52">
        <v>1</v>
      </c>
      <c r="E52">
        <v>0.9</v>
      </c>
      <c r="F52">
        <v>10</v>
      </c>
      <c r="G52">
        <v>0.96799999999999997</v>
      </c>
      <c r="H52">
        <v>0.426056338028169</v>
      </c>
      <c r="I52">
        <v>0.59168704156479213</v>
      </c>
      <c r="J52">
        <v>1</v>
      </c>
      <c r="K52">
        <v>0.58252427184466016</v>
      </c>
      <c r="L52">
        <v>0.73619631901840488</v>
      </c>
      <c r="M52" s="1" t="s">
        <v>642</v>
      </c>
      <c r="N52" s="1" t="s">
        <v>643</v>
      </c>
      <c r="O52" s="1" t="s">
        <v>644</v>
      </c>
      <c r="P52" s="1" t="s">
        <v>642</v>
      </c>
      <c r="Q52" s="1" t="s">
        <v>645</v>
      </c>
      <c r="R52" s="1" t="s">
        <v>642</v>
      </c>
      <c r="S52" s="1" t="s">
        <v>645</v>
      </c>
      <c r="T52" s="1" t="s">
        <v>645</v>
      </c>
      <c r="U52" s="1" t="s">
        <v>645</v>
      </c>
    </row>
    <row r="53" spans="1:21" x14ac:dyDescent="0.25">
      <c r="A53" s="1" t="s">
        <v>663</v>
      </c>
      <c r="B53" s="1" t="s">
        <v>147</v>
      </c>
      <c r="C53" s="1" t="s">
        <v>292</v>
      </c>
      <c r="D53">
        <v>24</v>
      </c>
      <c r="E53">
        <v>0.875</v>
      </c>
      <c r="F53">
        <v>10</v>
      </c>
      <c r="G53">
        <v>0.98360655737704916</v>
      </c>
      <c r="H53">
        <v>0.55813953488372092</v>
      </c>
      <c r="I53">
        <v>0.71216617210682498</v>
      </c>
      <c r="J53">
        <v>0.91428571428571426</v>
      </c>
      <c r="K53">
        <v>0.45714285714285713</v>
      </c>
      <c r="L53">
        <v>0.60952380952380947</v>
      </c>
      <c r="M53" s="1" t="s">
        <v>642</v>
      </c>
      <c r="N53" s="1" t="s">
        <v>643</v>
      </c>
      <c r="O53" s="1" t="s">
        <v>644</v>
      </c>
      <c r="P53" s="1" t="s">
        <v>642</v>
      </c>
      <c r="Q53" s="1" t="s">
        <v>645</v>
      </c>
      <c r="R53" s="1" t="s">
        <v>642</v>
      </c>
      <c r="S53" s="1" t="s">
        <v>645</v>
      </c>
      <c r="T53" s="1" t="s">
        <v>645</v>
      </c>
      <c r="U53" s="1" t="s">
        <v>645</v>
      </c>
    </row>
    <row r="54" spans="1:21" x14ac:dyDescent="0.25">
      <c r="A54" s="1" t="s">
        <v>421</v>
      </c>
      <c r="B54" s="1" t="s">
        <v>23</v>
      </c>
      <c r="C54" s="1" t="s">
        <v>292</v>
      </c>
      <c r="D54">
        <v>27</v>
      </c>
      <c r="E54">
        <v>0.85</v>
      </c>
      <c r="F54">
        <v>10</v>
      </c>
      <c r="G54">
        <v>0.97468354430379744</v>
      </c>
      <c r="H54">
        <v>0.54035087719298247</v>
      </c>
      <c r="I54">
        <v>0.69525959367945833</v>
      </c>
      <c r="J54">
        <v>0.90909090909090906</v>
      </c>
      <c r="K54">
        <v>0.44444444444444442</v>
      </c>
      <c r="L54">
        <v>0.59701492537313428</v>
      </c>
      <c r="M54" s="1" t="s">
        <v>642</v>
      </c>
      <c r="N54" s="1" t="s">
        <v>643</v>
      </c>
      <c r="O54" s="1" t="s">
        <v>644</v>
      </c>
      <c r="P54" s="1" t="s">
        <v>642</v>
      </c>
      <c r="Q54" s="1" t="s">
        <v>645</v>
      </c>
      <c r="R54" s="1" t="s">
        <v>642</v>
      </c>
      <c r="S54" s="1" t="s">
        <v>645</v>
      </c>
      <c r="T54" s="1" t="s">
        <v>645</v>
      </c>
      <c r="U54" s="1" t="s">
        <v>645</v>
      </c>
    </row>
    <row r="55" spans="1:21" x14ac:dyDescent="0.25">
      <c r="A55" s="1" t="s">
        <v>713</v>
      </c>
      <c r="B55" s="1" t="s">
        <v>147</v>
      </c>
      <c r="C55" s="1" t="s">
        <v>292</v>
      </c>
      <c r="D55">
        <v>30</v>
      </c>
      <c r="E55">
        <v>0.8</v>
      </c>
      <c r="F55">
        <v>10</v>
      </c>
      <c r="G55">
        <v>0.97560975609756095</v>
      </c>
      <c r="H55">
        <v>0.37209302325581395</v>
      </c>
      <c r="I55">
        <v>0.53872053872053871</v>
      </c>
      <c r="J55">
        <v>0.9285714285714286</v>
      </c>
      <c r="K55">
        <v>0.37142857142857144</v>
      </c>
      <c r="L55">
        <v>0.53061224489795922</v>
      </c>
      <c r="M55" s="1" t="s">
        <v>642</v>
      </c>
      <c r="N55" s="1" t="s">
        <v>643</v>
      </c>
      <c r="O55" s="1" t="s">
        <v>644</v>
      </c>
      <c r="P55" s="1" t="s">
        <v>642</v>
      </c>
      <c r="Q55" s="1" t="s">
        <v>645</v>
      </c>
      <c r="R55" s="1" t="s">
        <v>642</v>
      </c>
      <c r="S55" s="1" t="s">
        <v>645</v>
      </c>
      <c r="T55" s="1" t="s">
        <v>645</v>
      </c>
      <c r="U55" s="1" t="s">
        <v>645</v>
      </c>
    </row>
    <row r="56" spans="1:21" x14ac:dyDescent="0.25">
      <c r="A56" s="1" t="s">
        <v>489</v>
      </c>
      <c r="B56" s="1" t="s">
        <v>22</v>
      </c>
      <c r="C56" s="1" t="s">
        <v>292</v>
      </c>
      <c r="D56">
        <v>21</v>
      </c>
      <c r="E56">
        <v>0.8</v>
      </c>
      <c r="F56">
        <v>16</v>
      </c>
      <c r="G56">
        <v>0.95876288659793818</v>
      </c>
      <c r="H56">
        <v>0.32746478873239437</v>
      </c>
      <c r="I56">
        <v>0.48818897637795283</v>
      </c>
      <c r="J56">
        <v>1</v>
      </c>
      <c r="K56">
        <v>0.33980582524271846</v>
      </c>
      <c r="L56">
        <v>0.50724637681159424</v>
      </c>
      <c r="M56" s="1" t="s">
        <v>642</v>
      </c>
      <c r="N56" s="1" t="s">
        <v>643</v>
      </c>
      <c r="O56" s="1" t="s">
        <v>644</v>
      </c>
      <c r="P56" s="1" t="s">
        <v>642</v>
      </c>
      <c r="Q56" s="1" t="s">
        <v>645</v>
      </c>
      <c r="R56" s="1" t="s">
        <v>642</v>
      </c>
      <c r="S56" s="1" t="s">
        <v>645</v>
      </c>
      <c r="T56" s="1" t="s">
        <v>645</v>
      </c>
      <c r="U56" s="1" t="s">
        <v>645</v>
      </c>
    </row>
    <row r="57" spans="1:21" x14ac:dyDescent="0.25">
      <c r="A57" s="1" t="s">
        <v>328</v>
      </c>
      <c r="B57" s="1" t="s">
        <v>22</v>
      </c>
      <c r="C57" s="1" t="s">
        <v>292</v>
      </c>
      <c r="D57">
        <v>9</v>
      </c>
      <c r="E57">
        <v>0.875</v>
      </c>
      <c r="F57">
        <v>10</v>
      </c>
      <c r="G57">
        <v>0.98620689655172411</v>
      </c>
      <c r="H57">
        <v>0.50352112676056338</v>
      </c>
      <c r="I57">
        <v>0.66666666666666663</v>
      </c>
      <c r="J57">
        <v>1</v>
      </c>
      <c r="K57">
        <v>0.5436893203883495</v>
      </c>
      <c r="L57">
        <v>0.70440251572327039</v>
      </c>
      <c r="M57" s="1" t="s">
        <v>642</v>
      </c>
      <c r="N57" s="1" t="s">
        <v>643</v>
      </c>
      <c r="O57" s="1" t="s">
        <v>644</v>
      </c>
      <c r="P57" s="1" t="s">
        <v>642</v>
      </c>
      <c r="Q57" s="1" t="s">
        <v>645</v>
      </c>
      <c r="R57" s="1" t="s">
        <v>642</v>
      </c>
      <c r="S57" s="1" t="s">
        <v>645</v>
      </c>
      <c r="T57" s="1" t="s">
        <v>645</v>
      </c>
      <c r="U57" s="1" t="s">
        <v>645</v>
      </c>
    </row>
    <row r="58" spans="1:21" x14ac:dyDescent="0.25">
      <c r="A58" s="1" t="s">
        <v>437</v>
      </c>
      <c r="B58" s="1" t="s">
        <v>23</v>
      </c>
      <c r="C58" s="1" t="s">
        <v>292</v>
      </c>
      <c r="D58">
        <v>15</v>
      </c>
      <c r="E58">
        <v>0.7</v>
      </c>
      <c r="F58">
        <v>10</v>
      </c>
      <c r="G58">
        <v>0.98692810457516345</v>
      </c>
      <c r="H58">
        <v>0.52982456140350875</v>
      </c>
      <c r="I58">
        <v>0.68949771689497719</v>
      </c>
      <c r="J58">
        <v>0.88636363636363635</v>
      </c>
      <c r="K58">
        <v>0.43333333333333335</v>
      </c>
      <c r="L58">
        <v>0.58208955223880587</v>
      </c>
      <c r="M58" s="1" t="s">
        <v>642</v>
      </c>
      <c r="N58" s="1" t="s">
        <v>643</v>
      </c>
      <c r="O58" s="1" t="s">
        <v>644</v>
      </c>
      <c r="P58" s="1" t="s">
        <v>642</v>
      </c>
      <c r="Q58" s="1" t="s">
        <v>645</v>
      </c>
      <c r="R58" s="1" t="s">
        <v>642</v>
      </c>
      <c r="S58" s="1" t="s">
        <v>645</v>
      </c>
      <c r="T58" s="1" t="s">
        <v>645</v>
      </c>
      <c r="U58" s="1" t="s">
        <v>645</v>
      </c>
    </row>
    <row r="59" spans="1:21" x14ac:dyDescent="0.25">
      <c r="A59" s="1" t="s">
        <v>354</v>
      </c>
      <c r="B59" s="1" t="s">
        <v>147</v>
      </c>
      <c r="C59" s="1" t="s">
        <v>292</v>
      </c>
      <c r="D59">
        <v>5</v>
      </c>
      <c r="E59">
        <v>0.7</v>
      </c>
      <c r="F59">
        <v>10</v>
      </c>
      <c r="G59">
        <v>0.93805309734513276</v>
      </c>
      <c r="H59">
        <v>0.49302325581395351</v>
      </c>
      <c r="I59">
        <v>0.64634146341463428</v>
      </c>
      <c r="J59">
        <v>0.90909090909090906</v>
      </c>
      <c r="K59">
        <v>0.42857142857142855</v>
      </c>
      <c r="L59">
        <v>0.58252427184466016</v>
      </c>
      <c r="M59" s="1" t="s">
        <v>642</v>
      </c>
      <c r="N59" s="1" t="s">
        <v>643</v>
      </c>
      <c r="O59" s="1" t="s">
        <v>644</v>
      </c>
      <c r="P59" s="1" t="s">
        <v>642</v>
      </c>
      <c r="Q59" s="1" t="s">
        <v>645</v>
      </c>
      <c r="R59" s="1" t="s">
        <v>642</v>
      </c>
      <c r="S59" s="1" t="s">
        <v>645</v>
      </c>
      <c r="T59" s="1" t="s">
        <v>645</v>
      </c>
      <c r="U59" s="1" t="s">
        <v>645</v>
      </c>
    </row>
    <row r="60" spans="1:21" x14ac:dyDescent="0.25">
      <c r="A60" s="1" t="s">
        <v>384</v>
      </c>
      <c r="B60" s="1" t="s">
        <v>147</v>
      </c>
      <c r="C60" s="1" t="s">
        <v>292</v>
      </c>
      <c r="D60">
        <v>27</v>
      </c>
      <c r="E60">
        <v>0.7</v>
      </c>
      <c r="F60">
        <v>10</v>
      </c>
      <c r="G60">
        <v>0.94782608695652171</v>
      </c>
      <c r="H60">
        <v>0.50697674418604655</v>
      </c>
      <c r="I60">
        <v>0.66060606060606064</v>
      </c>
      <c r="J60">
        <v>0.96875</v>
      </c>
      <c r="K60">
        <v>0.44285714285714284</v>
      </c>
      <c r="L60">
        <v>0.60784313725490191</v>
      </c>
      <c r="M60" s="1" t="s">
        <v>642</v>
      </c>
      <c r="N60" s="1" t="s">
        <v>643</v>
      </c>
      <c r="O60" s="1" t="s">
        <v>644</v>
      </c>
      <c r="P60" s="1" t="s">
        <v>642</v>
      </c>
      <c r="Q60" s="1" t="s">
        <v>645</v>
      </c>
      <c r="R60" s="1" t="s">
        <v>642</v>
      </c>
      <c r="S60" s="1" t="s">
        <v>645</v>
      </c>
      <c r="T60" s="1" t="s">
        <v>645</v>
      </c>
      <c r="U60" s="1" t="s">
        <v>645</v>
      </c>
    </row>
    <row r="61" spans="1:21" x14ac:dyDescent="0.25">
      <c r="A61" s="1" t="s">
        <v>462</v>
      </c>
      <c r="B61" s="1" t="s">
        <v>147</v>
      </c>
      <c r="C61" s="1" t="s">
        <v>292</v>
      </c>
      <c r="D61">
        <v>15</v>
      </c>
      <c r="E61">
        <v>0.7</v>
      </c>
      <c r="F61">
        <v>10</v>
      </c>
      <c r="G61">
        <v>0.98181818181818181</v>
      </c>
      <c r="H61">
        <v>0.50232558139534889</v>
      </c>
      <c r="I61">
        <v>0.66461538461538472</v>
      </c>
      <c r="J61">
        <v>0.93548387096774188</v>
      </c>
      <c r="K61">
        <v>0.41428571428571431</v>
      </c>
      <c r="L61">
        <v>0.57425742574257432</v>
      </c>
      <c r="M61" s="1" t="s">
        <v>642</v>
      </c>
      <c r="N61" s="1" t="s">
        <v>643</v>
      </c>
      <c r="O61" s="1" t="s">
        <v>644</v>
      </c>
      <c r="P61" s="1" t="s">
        <v>642</v>
      </c>
      <c r="Q61" s="1" t="s">
        <v>645</v>
      </c>
      <c r="R61" s="1" t="s">
        <v>642</v>
      </c>
      <c r="S61" s="1" t="s">
        <v>645</v>
      </c>
      <c r="T61" s="1" t="s">
        <v>645</v>
      </c>
      <c r="U61" s="1" t="s">
        <v>645</v>
      </c>
    </row>
    <row r="62" spans="1:21" x14ac:dyDescent="0.25">
      <c r="A62" s="1" t="s">
        <v>436</v>
      </c>
      <c r="B62" s="1" t="s">
        <v>23</v>
      </c>
      <c r="C62" s="1" t="s">
        <v>292</v>
      </c>
      <c r="D62">
        <v>14</v>
      </c>
      <c r="E62">
        <v>0.9</v>
      </c>
      <c r="F62">
        <v>10</v>
      </c>
      <c r="G62">
        <v>1</v>
      </c>
      <c r="H62">
        <v>0.42105263157894735</v>
      </c>
      <c r="I62">
        <v>0.59259259259259256</v>
      </c>
      <c r="J62">
        <v>1</v>
      </c>
      <c r="K62">
        <v>0.37777777777777777</v>
      </c>
      <c r="L62">
        <v>0.54838709677419351</v>
      </c>
      <c r="M62" s="1" t="s">
        <v>642</v>
      </c>
      <c r="N62" s="1" t="s">
        <v>643</v>
      </c>
      <c r="O62" s="1" t="s">
        <v>644</v>
      </c>
      <c r="P62" s="1" t="s">
        <v>642</v>
      </c>
      <c r="Q62" s="1" t="s">
        <v>645</v>
      </c>
      <c r="R62" s="1" t="s">
        <v>642</v>
      </c>
      <c r="S62" s="1" t="s">
        <v>645</v>
      </c>
      <c r="T62" s="1" t="s">
        <v>645</v>
      </c>
      <c r="U62" s="1" t="s">
        <v>645</v>
      </c>
    </row>
    <row r="63" spans="1:21" x14ac:dyDescent="0.25">
      <c r="A63" s="1" t="s">
        <v>453</v>
      </c>
      <c r="B63" s="1" t="s">
        <v>22</v>
      </c>
      <c r="C63" s="1" t="s">
        <v>292</v>
      </c>
      <c r="D63">
        <v>28</v>
      </c>
      <c r="E63">
        <v>0.8</v>
      </c>
      <c r="F63">
        <v>10</v>
      </c>
      <c r="G63">
        <v>0.9726027397260274</v>
      </c>
      <c r="H63">
        <v>0.5</v>
      </c>
      <c r="I63">
        <v>0.66046511627906979</v>
      </c>
      <c r="J63">
        <v>1</v>
      </c>
      <c r="K63">
        <v>0.58252427184466016</v>
      </c>
      <c r="L63">
        <v>0.73619631901840488</v>
      </c>
      <c r="M63" s="1" t="s">
        <v>642</v>
      </c>
      <c r="N63" s="1" t="s">
        <v>643</v>
      </c>
      <c r="O63" s="1" t="s">
        <v>644</v>
      </c>
      <c r="P63" s="1" t="s">
        <v>642</v>
      </c>
      <c r="Q63" s="1" t="s">
        <v>645</v>
      </c>
      <c r="R63" s="1" t="s">
        <v>642</v>
      </c>
      <c r="S63" s="1" t="s">
        <v>645</v>
      </c>
      <c r="T63" s="1" t="s">
        <v>645</v>
      </c>
      <c r="U63" s="1" t="s">
        <v>645</v>
      </c>
    </row>
    <row r="64" spans="1:21" x14ac:dyDescent="0.25">
      <c r="A64" s="1" t="s">
        <v>606</v>
      </c>
      <c r="B64" s="1" t="s">
        <v>147</v>
      </c>
      <c r="C64" s="1" t="s">
        <v>292</v>
      </c>
      <c r="D64">
        <v>14</v>
      </c>
      <c r="E64">
        <v>0.875</v>
      </c>
      <c r="F64">
        <v>10</v>
      </c>
      <c r="G64">
        <v>0.98969072164948457</v>
      </c>
      <c r="H64">
        <v>0.44651162790697674</v>
      </c>
      <c r="I64">
        <v>0.61538461538461542</v>
      </c>
      <c r="J64">
        <v>0.96551724137931039</v>
      </c>
      <c r="K64">
        <v>0.4</v>
      </c>
      <c r="L64">
        <v>0.56565656565656575</v>
      </c>
      <c r="M64" s="1" t="s">
        <v>642</v>
      </c>
      <c r="N64" s="1" t="s">
        <v>643</v>
      </c>
      <c r="O64" s="1" t="s">
        <v>644</v>
      </c>
      <c r="P64" s="1" t="s">
        <v>642</v>
      </c>
      <c r="Q64" s="1" t="s">
        <v>645</v>
      </c>
      <c r="R64" s="1" t="s">
        <v>642</v>
      </c>
      <c r="S64" s="1" t="s">
        <v>645</v>
      </c>
      <c r="T64" s="1" t="s">
        <v>645</v>
      </c>
      <c r="U64" s="1" t="s">
        <v>645</v>
      </c>
    </row>
    <row r="65" spans="1:21" x14ac:dyDescent="0.25">
      <c r="A65" s="1" t="s">
        <v>373</v>
      </c>
      <c r="B65" s="1" t="s">
        <v>147</v>
      </c>
      <c r="C65" s="1" t="s">
        <v>292</v>
      </c>
      <c r="D65">
        <v>21</v>
      </c>
      <c r="E65">
        <v>0.875</v>
      </c>
      <c r="F65">
        <v>10</v>
      </c>
      <c r="G65">
        <v>0.97297297297297303</v>
      </c>
      <c r="H65">
        <v>0.50232558139534889</v>
      </c>
      <c r="I65">
        <v>0.66257668711656448</v>
      </c>
      <c r="J65">
        <v>1</v>
      </c>
      <c r="K65">
        <v>0.42857142857142855</v>
      </c>
      <c r="L65">
        <v>0.6</v>
      </c>
      <c r="M65" s="1" t="s">
        <v>642</v>
      </c>
      <c r="N65" s="1" t="s">
        <v>643</v>
      </c>
      <c r="O65" s="1" t="s">
        <v>644</v>
      </c>
      <c r="P65" s="1" t="s">
        <v>642</v>
      </c>
      <c r="Q65" s="1" t="s">
        <v>645</v>
      </c>
      <c r="R65" s="1" t="s">
        <v>642</v>
      </c>
      <c r="S65" s="1" t="s">
        <v>645</v>
      </c>
      <c r="T65" s="1" t="s">
        <v>645</v>
      </c>
      <c r="U65" s="1" t="s">
        <v>645</v>
      </c>
    </row>
    <row r="66" spans="1:21" x14ac:dyDescent="0.25">
      <c r="A66" s="1" t="s">
        <v>454</v>
      </c>
      <c r="B66" s="1" t="s">
        <v>22</v>
      </c>
      <c r="C66" s="1" t="s">
        <v>292</v>
      </c>
      <c r="D66">
        <v>28</v>
      </c>
      <c r="E66">
        <v>0.85</v>
      </c>
      <c r="F66">
        <v>10</v>
      </c>
      <c r="G66">
        <v>0.98425196850393704</v>
      </c>
      <c r="H66">
        <v>0.44014084507042256</v>
      </c>
      <c r="I66">
        <v>0.6082725060827251</v>
      </c>
      <c r="J66">
        <v>1</v>
      </c>
      <c r="K66">
        <v>0.53398058252427183</v>
      </c>
      <c r="L66">
        <v>0.69620253164556956</v>
      </c>
      <c r="M66" s="1" t="s">
        <v>642</v>
      </c>
      <c r="N66" s="1" t="s">
        <v>643</v>
      </c>
      <c r="O66" s="1" t="s">
        <v>644</v>
      </c>
      <c r="P66" s="1" t="s">
        <v>642</v>
      </c>
      <c r="Q66" s="1" t="s">
        <v>645</v>
      </c>
      <c r="R66" s="1" t="s">
        <v>642</v>
      </c>
      <c r="S66" s="1" t="s">
        <v>645</v>
      </c>
      <c r="T66" s="1" t="s">
        <v>645</v>
      </c>
      <c r="U66" s="1" t="s">
        <v>645</v>
      </c>
    </row>
    <row r="67" spans="1:21" x14ac:dyDescent="0.25">
      <c r="A67" s="1" t="s">
        <v>432</v>
      </c>
      <c r="B67" s="1" t="s">
        <v>23</v>
      </c>
      <c r="C67" s="1" t="s">
        <v>292</v>
      </c>
      <c r="D67">
        <v>14</v>
      </c>
      <c r="E67">
        <v>0.7</v>
      </c>
      <c r="F67">
        <v>10</v>
      </c>
      <c r="G67">
        <v>0.97484276729559749</v>
      </c>
      <c r="H67">
        <v>0.54385964912280704</v>
      </c>
      <c r="I67">
        <v>0.69819819819819828</v>
      </c>
      <c r="J67">
        <v>0.88888888888888884</v>
      </c>
      <c r="K67">
        <v>0.44444444444444442</v>
      </c>
      <c r="L67">
        <v>0.59259259259259256</v>
      </c>
      <c r="M67" s="1" t="s">
        <v>642</v>
      </c>
      <c r="N67" s="1" t="s">
        <v>643</v>
      </c>
      <c r="O67" s="1" t="s">
        <v>644</v>
      </c>
      <c r="P67" s="1" t="s">
        <v>642</v>
      </c>
      <c r="Q67" s="1" t="s">
        <v>645</v>
      </c>
      <c r="R67" s="1" t="s">
        <v>642</v>
      </c>
      <c r="S67" s="1" t="s">
        <v>645</v>
      </c>
      <c r="T67" s="1" t="s">
        <v>645</v>
      </c>
      <c r="U67" s="1" t="s">
        <v>645</v>
      </c>
    </row>
    <row r="68" spans="1:21" x14ac:dyDescent="0.25">
      <c r="A68" s="1" t="s">
        <v>450</v>
      </c>
      <c r="B68" s="1" t="s">
        <v>22</v>
      </c>
      <c r="C68" s="1" t="s">
        <v>292</v>
      </c>
      <c r="D68">
        <v>11</v>
      </c>
      <c r="E68">
        <v>0.8</v>
      </c>
      <c r="F68">
        <v>10</v>
      </c>
      <c r="G68">
        <v>0.98684210526315785</v>
      </c>
      <c r="H68">
        <v>0.528169014084507</v>
      </c>
      <c r="I68">
        <v>0.68807339449541272</v>
      </c>
      <c r="J68">
        <v>1</v>
      </c>
      <c r="K68">
        <v>0.57281553398058249</v>
      </c>
      <c r="L68">
        <v>0.72839506172839508</v>
      </c>
      <c r="M68" s="1" t="s">
        <v>642</v>
      </c>
      <c r="N68" s="1" t="s">
        <v>643</v>
      </c>
      <c r="O68" s="1" t="s">
        <v>644</v>
      </c>
      <c r="P68" s="1" t="s">
        <v>642</v>
      </c>
      <c r="Q68" s="1" t="s">
        <v>645</v>
      </c>
      <c r="R68" s="1" t="s">
        <v>642</v>
      </c>
      <c r="S68" s="1" t="s">
        <v>645</v>
      </c>
      <c r="T68" s="1" t="s">
        <v>645</v>
      </c>
      <c r="U68" s="1" t="s">
        <v>645</v>
      </c>
    </row>
    <row r="69" spans="1:21" x14ac:dyDescent="0.25">
      <c r="A69" s="1" t="s">
        <v>431</v>
      </c>
      <c r="B69" s="1" t="s">
        <v>23</v>
      </c>
      <c r="C69" s="1" t="s">
        <v>292</v>
      </c>
      <c r="D69">
        <v>13</v>
      </c>
      <c r="E69">
        <v>0.85</v>
      </c>
      <c r="F69">
        <v>10</v>
      </c>
      <c r="G69">
        <v>0.9859154929577465</v>
      </c>
      <c r="H69">
        <v>0.49122807017543857</v>
      </c>
      <c r="I69">
        <v>0.65573770491803274</v>
      </c>
      <c r="J69">
        <v>0.82608695652173914</v>
      </c>
      <c r="K69">
        <v>0.42222222222222222</v>
      </c>
      <c r="L69">
        <v>0.55882352941176472</v>
      </c>
      <c r="M69" s="1" t="s">
        <v>642</v>
      </c>
      <c r="N69" s="1" t="s">
        <v>643</v>
      </c>
      <c r="O69" s="1" t="s">
        <v>644</v>
      </c>
      <c r="P69" s="1" t="s">
        <v>642</v>
      </c>
      <c r="Q69" s="1" t="s">
        <v>645</v>
      </c>
      <c r="R69" s="1" t="s">
        <v>642</v>
      </c>
      <c r="S69" s="1" t="s">
        <v>645</v>
      </c>
      <c r="T69" s="1" t="s">
        <v>645</v>
      </c>
      <c r="U69" s="1" t="s">
        <v>645</v>
      </c>
    </row>
    <row r="70" spans="1:21" x14ac:dyDescent="0.25">
      <c r="A70" s="1" t="s">
        <v>301</v>
      </c>
      <c r="B70" s="1" t="s">
        <v>22</v>
      </c>
      <c r="C70" s="1" t="s">
        <v>292</v>
      </c>
      <c r="D70">
        <v>27</v>
      </c>
      <c r="E70">
        <v>0.875</v>
      </c>
      <c r="F70">
        <v>10</v>
      </c>
      <c r="G70">
        <v>0.97041420118343191</v>
      </c>
      <c r="H70">
        <v>0.57746478873239437</v>
      </c>
      <c r="I70">
        <v>0.72406181015452531</v>
      </c>
      <c r="J70">
        <v>1</v>
      </c>
      <c r="K70">
        <v>0.6310679611650486</v>
      </c>
      <c r="L70">
        <v>0.77380952380952384</v>
      </c>
      <c r="M70" s="1" t="s">
        <v>642</v>
      </c>
      <c r="N70" s="1" t="s">
        <v>643</v>
      </c>
      <c r="O70" s="1" t="s">
        <v>644</v>
      </c>
      <c r="P70" s="1" t="s">
        <v>642</v>
      </c>
      <c r="Q70" s="1" t="s">
        <v>645</v>
      </c>
      <c r="R70" s="1" t="s">
        <v>642</v>
      </c>
      <c r="S70" s="1" t="s">
        <v>645</v>
      </c>
      <c r="T70" s="1" t="s">
        <v>645</v>
      </c>
      <c r="U70" s="1" t="s">
        <v>645</v>
      </c>
    </row>
    <row r="71" spans="1:21" x14ac:dyDescent="0.25">
      <c r="A71" s="1" t="s">
        <v>337</v>
      </c>
      <c r="B71" s="1" t="s">
        <v>22</v>
      </c>
      <c r="C71" s="1" t="s">
        <v>292</v>
      </c>
      <c r="D71">
        <v>21</v>
      </c>
      <c r="E71">
        <v>0.8</v>
      </c>
      <c r="F71">
        <v>10</v>
      </c>
      <c r="G71">
        <v>0.95953757225433522</v>
      </c>
      <c r="H71">
        <v>0.58450704225352113</v>
      </c>
      <c r="I71">
        <v>0.72647702407002179</v>
      </c>
      <c r="J71">
        <v>1</v>
      </c>
      <c r="K71">
        <v>0.64077669902912626</v>
      </c>
      <c r="L71">
        <v>0.78106508875739644</v>
      </c>
      <c r="M71" s="1" t="s">
        <v>642</v>
      </c>
      <c r="N71" s="1" t="s">
        <v>643</v>
      </c>
      <c r="O71" s="1" t="s">
        <v>644</v>
      </c>
      <c r="P71" s="1" t="s">
        <v>642</v>
      </c>
      <c r="Q71" s="1" t="s">
        <v>645</v>
      </c>
      <c r="R71" s="1" t="s">
        <v>642</v>
      </c>
      <c r="S71" s="1" t="s">
        <v>645</v>
      </c>
      <c r="T71" s="1" t="s">
        <v>645</v>
      </c>
      <c r="U71" s="1" t="s">
        <v>645</v>
      </c>
    </row>
    <row r="72" spans="1:21" x14ac:dyDescent="0.25">
      <c r="A72" s="1" t="s">
        <v>485</v>
      </c>
      <c r="B72" s="1" t="s">
        <v>22</v>
      </c>
      <c r="C72" s="1" t="s">
        <v>292</v>
      </c>
      <c r="D72">
        <v>21</v>
      </c>
      <c r="E72">
        <v>0.875</v>
      </c>
      <c r="F72">
        <v>13</v>
      </c>
      <c r="G72">
        <v>0.97058823529411764</v>
      </c>
      <c r="H72">
        <v>0.11619718309859155</v>
      </c>
      <c r="I72">
        <v>0.20754716981132074</v>
      </c>
      <c r="J72">
        <v>1</v>
      </c>
      <c r="K72">
        <v>0.13592233009708737</v>
      </c>
      <c r="L72">
        <v>0.23931623931623933</v>
      </c>
      <c r="M72" s="1" t="s">
        <v>642</v>
      </c>
      <c r="N72" s="1" t="s">
        <v>643</v>
      </c>
      <c r="O72" s="1" t="s">
        <v>644</v>
      </c>
      <c r="P72" s="1" t="s">
        <v>642</v>
      </c>
      <c r="Q72" s="1" t="s">
        <v>645</v>
      </c>
      <c r="R72" s="1" t="s">
        <v>642</v>
      </c>
      <c r="S72" s="1" t="s">
        <v>645</v>
      </c>
      <c r="T72" s="1" t="s">
        <v>645</v>
      </c>
      <c r="U72" s="1" t="s">
        <v>645</v>
      </c>
    </row>
    <row r="73" spans="1:21" x14ac:dyDescent="0.25">
      <c r="A73" s="1" t="s">
        <v>380</v>
      </c>
      <c r="B73" s="1" t="s">
        <v>147</v>
      </c>
      <c r="C73" s="1" t="s">
        <v>292</v>
      </c>
      <c r="D73">
        <v>23</v>
      </c>
      <c r="E73">
        <v>0.9</v>
      </c>
      <c r="F73">
        <v>10</v>
      </c>
      <c r="G73">
        <v>0.98571428571428577</v>
      </c>
      <c r="H73">
        <v>0.32093023255813952</v>
      </c>
      <c r="I73">
        <v>0.48421052631578942</v>
      </c>
      <c r="J73">
        <v>1</v>
      </c>
      <c r="K73">
        <v>0.31428571428571428</v>
      </c>
      <c r="L73">
        <v>0.47826086956521741</v>
      </c>
      <c r="M73" s="1" t="s">
        <v>642</v>
      </c>
      <c r="N73" s="1" t="s">
        <v>643</v>
      </c>
      <c r="O73" s="1" t="s">
        <v>644</v>
      </c>
      <c r="P73" s="1" t="s">
        <v>642</v>
      </c>
      <c r="Q73" s="1" t="s">
        <v>645</v>
      </c>
      <c r="R73" s="1" t="s">
        <v>642</v>
      </c>
      <c r="S73" s="1" t="s">
        <v>645</v>
      </c>
      <c r="T73" s="1" t="s">
        <v>645</v>
      </c>
      <c r="U73" s="1" t="s">
        <v>645</v>
      </c>
    </row>
    <row r="74" spans="1:21" x14ac:dyDescent="0.25">
      <c r="A74" s="1" t="s">
        <v>451</v>
      </c>
      <c r="B74" s="1" t="s">
        <v>22</v>
      </c>
      <c r="C74" s="1" t="s">
        <v>292</v>
      </c>
      <c r="D74">
        <v>11</v>
      </c>
      <c r="E74">
        <v>0.875</v>
      </c>
      <c r="F74">
        <v>10</v>
      </c>
      <c r="G74">
        <v>0.98571428571428577</v>
      </c>
      <c r="H74">
        <v>0.4859154929577465</v>
      </c>
      <c r="I74">
        <v>0.65094339622641517</v>
      </c>
      <c r="J74">
        <v>1</v>
      </c>
      <c r="K74">
        <v>0.53398058252427183</v>
      </c>
      <c r="L74">
        <v>0.69620253164556956</v>
      </c>
      <c r="M74" s="1" t="s">
        <v>642</v>
      </c>
      <c r="N74" s="1" t="s">
        <v>643</v>
      </c>
      <c r="O74" s="1" t="s">
        <v>644</v>
      </c>
      <c r="P74" s="1" t="s">
        <v>642</v>
      </c>
      <c r="Q74" s="1" t="s">
        <v>645</v>
      </c>
      <c r="R74" s="1" t="s">
        <v>642</v>
      </c>
      <c r="S74" s="1" t="s">
        <v>645</v>
      </c>
      <c r="T74" s="1" t="s">
        <v>645</v>
      </c>
      <c r="U74" s="1" t="s">
        <v>645</v>
      </c>
    </row>
    <row r="75" spans="1:21" x14ac:dyDescent="0.25">
      <c r="A75" s="1" t="s">
        <v>707</v>
      </c>
      <c r="B75" s="1" t="s">
        <v>147</v>
      </c>
      <c r="C75" s="1" t="s">
        <v>292</v>
      </c>
      <c r="D75">
        <v>29</v>
      </c>
      <c r="E75">
        <v>0.7</v>
      </c>
      <c r="F75">
        <v>10</v>
      </c>
      <c r="G75">
        <v>0.94871794871794868</v>
      </c>
      <c r="H75">
        <v>0.51627906976744187</v>
      </c>
      <c r="I75">
        <v>0.66867469879518071</v>
      </c>
      <c r="J75">
        <v>1</v>
      </c>
      <c r="K75">
        <v>0.47142857142857142</v>
      </c>
      <c r="L75">
        <v>0.64077669902912615</v>
      </c>
      <c r="M75" s="1" t="s">
        <v>642</v>
      </c>
      <c r="N75" s="1" t="s">
        <v>643</v>
      </c>
      <c r="O75" s="1" t="s">
        <v>644</v>
      </c>
      <c r="P75" s="1" t="s">
        <v>642</v>
      </c>
      <c r="Q75" s="1" t="s">
        <v>645</v>
      </c>
      <c r="R75" s="1" t="s">
        <v>642</v>
      </c>
      <c r="S75" s="1" t="s">
        <v>645</v>
      </c>
      <c r="T75" s="1" t="s">
        <v>645</v>
      </c>
      <c r="U75" s="1" t="s">
        <v>645</v>
      </c>
    </row>
    <row r="76" spans="1:21" x14ac:dyDescent="0.25">
      <c r="A76" s="1" t="s">
        <v>458</v>
      </c>
      <c r="B76" s="1" t="s">
        <v>22</v>
      </c>
      <c r="C76" s="1" t="s">
        <v>292</v>
      </c>
      <c r="D76">
        <v>15</v>
      </c>
      <c r="E76">
        <v>0.8</v>
      </c>
      <c r="F76">
        <v>10</v>
      </c>
      <c r="G76">
        <v>0.98089171974522293</v>
      </c>
      <c r="H76">
        <v>0.54225352112676062</v>
      </c>
      <c r="I76">
        <v>0.69841269841269837</v>
      </c>
      <c r="J76">
        <v>1</v>
      </c>
      <c r="K76">
        <v>0.57281553398058249</v>
      </c>
      <c r="L76">
        <v>0.72839506172839508</v>
      </c>
      <c r="M76" s="1" t="s">
        <v>642</v>
      </c>
      <c r="N76" s="1" t="s">
        <v>643</v>
      </c>
      <c r="O76" s="1" t="s">
        <v>644</v>
      </c>
      <c r="P76" s="1" t="s">
        <v>642</v>
      </c>
      <c r="Q76" s="1" t="s">
        <v>645</v>
      </c>
      <c r="R76" s="1" t="s">
        <v>642</v>
      </c>
      <c r="S76" s="1" t="s">
        <v>645</v>
      </c>
      <c r="T76" s="1" t="s">
        <v>645</v>
      </c>
      <c r="U76" s="1" t="s">
        <v>645</v>
      </c>
    </row>
    <row r="77" spans="1:21" x14ac:dyDescent="0.25">
      <c r="A77" s="1" t="s">
        <v>331</v>
      </c>
      <c r="B77" s="1" t="s">
        <v>22</v>
      </c>
      <c r="C77" s="1" t="s">
        <v>292</v>
      </c>
      <c r="D77">
        <v>19</v>
      </c>
      <c r="E77">
        <v>0.8</v>
      </c>
      <c r="F77">
        <v>10</v>
      </c>
      <c r="G77">
        <v>0.98113207547169812</v>
      </c>
      <c r="H77">
        <v>0.54929577464788737</v>
      </c>
      <c r="I77">
        <v>0.70428893905191881</v>
      </c>
      <c r="J77">
        <v>1</v>
      </c>
      <c r="K77">
        <v>0.59223300970873782</v>
      </c>
      <c r="L77">
        <v>0.74390243902439024</v>
      </c>
      <c r="M77" s="1" t="s">
        <v>642</v>
      </c>
      <c r="N77" s="1" t="s">
        <v>643</v>
      </c>
      <c r="O77" s="1" t="s">
        <v>644</v>
      </c>
      <c r="P77" s="1" t="s">
        <v>642</v>
      </c>
      <c r="Q77" s="1" t="s">
        <v>645</v>
      </c>
      <c r="R77" s="1" t="s">
        <v>642</v>
      </c>
      <c r="S77" s="1" t="s">
        <v>645</v>
      </c>
      <c r="T77" s="1" t="s">
        <v>645</v>
      </c>
      <c r="U77" s="1" t="s">
        <v>645</v>
      </c>
    </row>
    <row r="78" spans="1:21" x14ac:dyDescent="0.25">
      <c r="A78" s="1" t="s">
        <v>450</v>
      </c>
      <c r="B78" s="1" t="s">
        <v>22</v>
      </c>
      <c r="C78" s="1" t="s">
        <v>292</v>
      </c>
      <c r="D78">
        <v>11</v>
      </c>
      <c r="E78">
        <v>0.8</v>
      </c>
      <c r="F78">
        <v>10</v>
      </c>
      <c r="G78">
        <v>0.98684210526315785</v>
      </c>
      <c r="H78">
        <v>0.528169014084507</v>
      </c>
      <c r="I78">
        <v>0.68807339449541272</v>
      </c>
      <c r="J78">
        <v>1</v>
      </c>
      <c r="K78">
        <v>0.57281553398058249</v>
      </c>
      <c r="L78">
        <v>0.72839506172839508</v>
      </c>
      <c r="M78" s="1" t="s">
        <v>642</v>
      </c>
      <c r="N78" s="1" t="s">
        <v>643</v>
      </c>
      <c r="O78" s="1" t="s">
        <v>644</v>
      </c>
      <c r="P78" s="1" t="s">
        <v>642</v>
      </c>
      <c r="Q78" s="1" t="s">
        <v>645</v>
      </c>
      <c r="R78" s="1" t="s">
        <v>642</v>
      </c>
      <c r="S78" s="1" t="s">
        <v>645</v>
      </c>
      <c r="T78" s="1" t="s">
        <v>645</v>
      </c>
      <c r="U78" s="1" t="s">
        <v>645</v>
      </c>
    </row>
    <row r="79" spans="1:21" x14ac:dyDescent="0.25">
      <c r="A79" s="1" t="s">
        <v>476</v>
      </c>
      <c r="B79" s="1" t="s">
        <v>147</v>
      </c>
      <c r="C79" s="1" t="s">
        <v>292</v>
      </c>
      <c r="D79">
        <v>10</v>
      </c>
      <c r="E79">
        <v>0.8</v>
      </c>
      <c r="F79">
        <v>10</v>
      </c>
      <c r="G79">
        <v>0.98809523809523814</v>
      </c>
      <c r="H79">
        <v>0.38604651162790699</v>
      </c>
      <c r="I79">
        <v>0.55518394648829428</v>
      </c>
      <c r="J79">
        <v>1</v>
      </c>
      <c r="K79">
        <v>0.34285714285714286</v>
      </c>
      <c r="L79">
        <v>0.51063829787234039</v>
      </c>
      <c r="M79" s="1" t="s">
        <v>642</v>
      </c>
      <c r="N79" s="1" t="s">
        <v>643</v>
      </c>
      <c r="O79" s="1" t="s">
        <v>644</v>
      </c>
      <c r="P79" s="1" t="s">
        <v>642</v>
      </c>
      <c r="Q79" s="1" t="s">
        <v>645</v>
      </c>
      <c r="R79" s="1" t="s">
        <v>642</v>
      </c>
      <c r="S79" s="1" t="s">
        <v>645</v>
      </c>
      <c r="T79" s="1" t="s">
        <v>645</v>
      </c>
      <c r="U79" s="1" t="s">
        <v>645</v>
      </c>
    </row>
    <row r="80" spans="1:21" x14ac:dyDescent="0.25">
      <c r="A80" s="1" t="s">
        <v>332</v>
      </c>
      <c r="B80" s="1" t="s">
        <v>22</v>
      </c>
      <c r="C80" s="1" t="s">
        <v>292</v>
      </c>
      <c r="D80">
        <v>19</v>
      </c>
      <c r="E80">
        <v>0.85</v>
      </c>
      <c r="F80">
        <v>10</v>
      </c>
      <c r="G80">
        <v>0.9928057553956835</v>
      </c>
      <c r="H80">
        <v>0.4859154929577465</v>
      </c>
      <c r="I80">
        <v>0.65248226950354615</v>
      </c>
      <c r="J80">
        <v>1</v>
      </c>
      <c r="K80">
        <v>0.57281553398058249</v>
      </c>
      <c r="L80">
        <v>0.72839506172839508</v>
      </c>
      <c r="M80" s="1" t="s">
        <v>642</v>
      </c>
      <c r="N80" s="1" t="s">
        <v>643</v>
      </c>
      <c r="O80" s="1" t="s">
        <v>644</v>
      </c>
      <c r="P80" s="1" t="s">
        <v>642</v>
      </c>
      <c r="Q80" s="1" t="s">
        <v>645</v>
      </c>
      <c r="R80" s="1" t="s">
        <v>642</v>
      </c>
      <c r="S80" s="1" t="s">
        <v>645</v>
      </c>
      <c r="T80" s="1" t="s">
        <v>645</v>
      </c>
      <c r="U80" s="1" t="s">
        <v>645</v>
      </c>
    </row>
    <row r="81" spans="1:21" x14ac:dyDescent="0.25">
      <c r="A81" s="1" t="s">
        <v>490</v>
      </c>
      <c r="B81" s="1" t="s">
        <v>22</v>
      </c>
      <c r="C81" s="1" t="s">
        <v>292</v>
      </c>
      <c r="D81">
        <v>21</v>
      </c>
      <c r="E81">
        <v>0.85</v>
      </c>
      <c r="F81">
        <v>16</v>
      </c>
      <c r="G81">
        <v>0.98913043478260865</v>
      </c>
      <c r="H81">
        <v>0.32042253521126762</v>
      </c>
      <c r="I81">
        <v>0.48404255319148937</v>
      </c>
      <c r="J81">
        <v>1</v>
      </c>
      <c r="K81">
        <v>0.34951456310679613</v>
      </c>
      <c r="L81">
        <v>0.51798561151079137</v>
      </c>
      <c r="M81" s="1" t="s">
        <v>642</v>
      </c>
      <c r="N81" s="1" t="s">
        <v>643</v>
      </c>
      <c r="O81" s="1" t="s">
        <v>644</v>
      </c>
      <c r="P81" s="1" t="s">
        <v>642</v>
      </c>
      <c r="Q81" s="1" t="s">
        <v>645</v>
      </c>
      <c r="R81" s="1" t="s">
        <v>642</v>
      </c>
      <c r="S81" s="1" t="s">
        <v>645</v>
      </c>
      <c r="T81" s="1" t="s">
        <v>645</v>
      </c>
      <c r="U81" s="1" t="s">
        <v>645</v>
      </c>
    </row>
    <row r="82" spans="1:21" x14ac:dyDescent="0.25">
      <c r="A82" s="1" t="s">
        <v>417</v>
      </c>
      <c r="B82" s="1" t="s">
        <v>23</v>
      </c>
      <c r="C82" s="1" t="s">
        <v>292</v>
      </c>
      <c r="D82">
        <v>25</v>
      </c>
      <c r="E82">
        <v>0.85</v>
      </c>
      <c r="F82">
        <v>10</v>
      </c>
      <c r="G82">
        <v>0.98319327731092432</v>
      </c>
      <c r="H82">
        <v>0.41052631578947368</v>
      </c>
      <c r="I82">
        <v>0.57920792079207917</v>
      </c>
      <c r="J82">
        <v>1</v>
      </c>
      <c r="K82">
        <v>0.3</v>
      </c>
      <c r="L82">
        <v>0.46153846153846151</v>
      </c>
      <c r="M82" s="1" t="s">
        <v>642</v>
      </c>
      <c r="N82" s="1" t="s">
        <v>643</v>
      </c>
      <c r="O82" s="1" t="s">
        <v>644</v>
      </c>
      <c r="P82" s="1" t="s">
        <v>642</v>
      </c>
      <c r="Q82" s="1" t="s">
        <v>645</v>
      </c>
      <c r="R82" s="1" t="s">
        <v>642</v>
      </c>
      <c r="S82" s="1" t="s">
        <v>645</v>
      </c>
      <c r="T82" s="1" t="s">
        <v>645</v>
      </c>
      <c r="U82" s="1" t="s">
        <v>645</v>
      </c>
    </row>
    <row r="83" spans="1:21" x14ac:dyDescent="0.25">
      <c r="A83" s="1" t="s">
        <v>415</v>
      </c>
      <c r="B83" s="1" t="s">
        <v>23</v>
      </c>
      <c r="C83" s="1" t="s">
        <v>292</v>
      </c>
      <c r="D83">
        <v>23</v>
      </c>
      <c r="E83">
        <v>0.9</v>
      </c>
      <c r="F83">
        <v>10</v>
      </c>
      <c r="G83">
        <v>1</v>
      </c>
      <c r="H83">
        <v>0.41403508771929826</v>
      </c>
      <c r="I83">
        <v>0.58560794044665021</v>
      </c>
      <c r="J83">
        <v>1</v>
      </c>
      <c r="K83">
        <v>0.34444444444444444</v>
      </c>
      <c r="L83">
        <v>0.51239669421487599</v>
      </c>
      <c r="M83" s="1" t="s">
        <v>642</v>
      </c>
      <c r="N83" s="1" t="s">
        <v>643</v>
      </c>
      <c r="O83" s="1" t="s">
        <v>644</v>
      </c>
      <c r="P83" s="1" t="s">
        <v>642</v>
      </c>
      <c r="Q83" s="1" t="s">
        <v>645</v>
      </c>
      <c r="R83" s="1" t="s">
        <v>642</v>
      </c>
      <c r="S83" s="1" t="s">
        <v>645</v>
      </c>
      <c r="T83" s="1" t="s">
        <v>645</v>
      </c>
      <c r="U83" s="1" t="s">
        <v>645</v>
      </c>
    </row>
    <row r="84" spans="1:21" x14ac:dyDescent="0.25">
      <c r="A84" s="1" t="s">
        <v>416</v>
      </c>
      <c r="B84" s="1" t="s">
        <v>23</v>
      </c>
      <c r="C84" s="1" t="s">
        <v>292</v>
      </c>
      <c r="D84">
        <v>24</v>
      </c>
      <c r="E84">
        <v>0.85</v>
      </c>
      <c r="F84">
        <v>10</v>
      </c>
      <c r="G84">
        <v>0.97744360902255634</v>
      </c>
      <c r="H84">
        <v>0.45614035087719296</v>
      </c>
      <c r="I84">
        <v>0.62200956937799035</v>
      </c>
      <c r="J84">
        <v>1</v>
      </c>
      <c r="K84">
        <v>0.43333333333333335</v>
      </c>
      <c r="L84">
        <v>0.60465116279069764</v>
      </c>
      <c r="M84" s="1" t="s">
        <v>642</v>
      </c>
      <c r="N84" s="1" t="s">
        <v>643</v>
      </c>
      <c r="O84" s="1" t="s">
        <v>644</v>
      </c>
      <c r="P84" s="1" t="s">
        <v>642</v>
      </c>
      <c r="Q84" s="1" t="s">
        <v>645</v>
      </c>
      <c r="R84" s="1" t="s">
        <v>642</v>
      </c>
      <c r="S84" s="1" t="s">
        <v>645</v>
      </c>
      <c r="T84" s="1" t="s">
        <v>645</v>
      </c>
      <c r="U84" s="1" t="s">
        <v>645</v>
      </c>
    </row>
    <row r="85" spans="1:21" x14ac:dyDescent="0.25">
      <c r="A85" s="1" t="s">
        <v>700</v>
      </c>
      <c r="B85" s="1" t="s">
        <v>23</v>
      </c>
      <c r="C85" s="1" t="s">
        <v>292</v>
      </c>
      <c r="D85">
        <v>29</v>
      </c>
      <c r="E85">
        <v>0.875</v>
      </c>
      <c r="F85">
        <v>10</v>
      </c>
      <c r="G85">
        <v>0.98611111111111116</v>
      </c>
      <c r="H85">
        <v>0.49824561403508771</v>
      </c>
      <c r="I85">
        <v>0.66200466200466201</v>
      </c>
      <c r="J85">
        <v>1</v>
      </c>
      <c r="K85">
        <v>0.41111111111111109</v>
      </c>
      <c r="L85">
        <v>0.58267716535433078</v>
      </c>
      <c r="M85" s="1" t="s">
        <v>642</v>
      </c>
      <c r="N85" s="1" t="s">
        <v>643</v>
      </c>
      <c r="O85" s="1" t="s">
        <v>644</v>
      </c>
      <c r="P85" s="1" t="s">
        <v>642</v>
      </c>
      <c r="Q85" s="1" t="s">
        <v>645</v>
      </c>
      <c r="R85" s="1" t="s">
        <v>642</v>
      </c>
      <c r="S85" s="1" t="s">
        <v>645</v>
      </c>
      <c r="T85" s="1" t="s">
        <v>645</v>
      </c>
      <c r="U85" s="1" t="s">
        <v>645</v>
      </c>
    </row>
    <row r="86" spans="1:21" x14ac:dyDescent="0.25">
      <c r="A86" s="1" t="s">
        <v>704</v>
      </c>
      <c r="B86" s="1" t="s">
        <v>23</v>
      </c>
      <c r="C86" s="1" t="s">
        <v>292</v>
      </c>
      <c r="D86">
        <v>30</v>
      </c>
      <c r="E86">
        <v>0.85</v>
      </c>
      <c r="F86">
        <v>10</v>
      </c>
      <c r="G86">
        <v>0.98039215686274506</v>
      </c>
      <c r="H86">
        <v>0.35087719298245612</v>
      </c>
      <c r="I86">
        <v>0.516795865633075</v>
      </c>
      <c r="J86">
        <v>0.96153846153846156</v>
      </c>
      <c r="K86">
        <v>0.27777777777777779</v>
      </c>
      <c r="L86">
        <v>0.43103448275862066</v>
      </c>
      <c r="M86" s="1" t="s">
        <v>642</v>
      </c>
      <c r="N86" s="1" t="s">
        <v>643</v>
      </c>
      <c r="O86" s="1" t="s">
        <v>644</v>
      </c>
      <c r="P86" s="1" t="s">
        <v>642</v>
      </c>
      <c r="Q86" s="1" t="s">
        <v>645</v>
      </c>
      <c r="R86" s="1" t="s">
        <v>642</v>
      </c>
      <c r="S86" s="1" t="s">
        <v>645</v>
      </c>
      <c r="T86" s="1" t="s">
        <v>645</v>
      </c>
      <c r="U86" s="1" t="s">
        <v>645</v>
      </c>
    </row>
    <row r="87" spans="1:21" x14ac:dyDescent="0.25">
      <c r="A87" s="1" t="s">
        <v>501</v>
      </c>
      <c r="B87" s="1" t="s">
        <v>22</v>
      </c>
      <c r="C87" s="1" t="s">
        <v>292</v>
      </c>
      <c r="D87">
        <v>21</v>
      </c>
      <c r="E87">
        <v>0.9</v>
      </c>
      <c r="F87">
        <v>12</v>
      </c>
      <c r="G87">
        <v>0.98692810457516345</v>
      </c>
      <c r="H87">
        <v>0.53169014084507038</v>
      </c>
      <c r="I87">
        <v>0.69107551487414176</v>
      </c>
      <c r="J87">
        <v>1</v>
      </c>
      <c r="K87">
        <v>0.58252427184466016</v>
      </c>
      <c r="L87">
        <v>0.73619631901840488</v>
      </c>
      <c r="M87" s="1" t="s">
        <v>642</v>
      </c>
      <c r="N87" s="1" t="s">
        <v>643</v>
      </c>
      <c r="O87" s="1" t="s">
        <v>644</v>
      </c>
      <c r="P87" s="1" t="s">
        <v>642</v>
      </c>
      <c r="Q87" s="1" t="s">
        <v>645</v>
      </c>
      <c r="R87" s="1" t="s">
        <v>642</v>
      </c>
      <c r="S87" s="1" t="s">
        <v>645</v>
      </c>
      <c r="T87" s="1" t="s">
        <v>645</v>
      </c>
      <c r="U87" s="1" t="s">
        <v>645</v>
      </c>
    </row>
    <row r="88" spans="1:21" x14ac:dyDescent="0.25">
      <c r="A88" s="1" t="s">
        <v>500</v>
      </c>
      <c r="B88" s="1" t="s">
        <v>22</v>
      </c>
      <c r="C88" s="1" t="s">
        <v>292</v>
      </c>
      <c r="D88">
        <v>21</v>
      </c>
      <c r="E88">
        <v>0.875</v>
      </c>
      <c r="F88">
        <v>12</v>
      </c>
      <c r="G88">
        <v>0.98101265822784811</v>
      </c>
      <c r="H88">
        <v>0.54577464788732399</v>
      </c>
      <c r="I88">
        <v>0.70135746606334848</v>
      </c>
      <c r="J88">
        <v>1</v>
      </c>
      <c r="K88">
        <v>0.60194174757281549</v>
      </c>
      <c r="L88">
        <v>0.75151515151515147</v>
      </c>
      <c r="M88" s="1" t="s">
        <v>642</v>
      </c>
      <c r="N88" s="1" t="s">
        <v>643</v>
      </c>
      <c r="O88" s="1" t="s">
        <v>644</v>
      </c>
      <c r="P88" s="1" t="s">
        <v>642</v>
      </c>
      <c r="Q88" s="1" t="s">
        <v>645</v>
      </c>
      <c r="R88" s="1" t="s">
        <v>642</v>
      </c>
      <c r="S88" s="1" t="s">
        <v>645</v>
      </c>
      <c r="T88" s="1" t="s">
        <v>645</v>
      </c>
      <c r="U88" s="1" t="s">
        <v>645</v>
      </c>
    </row>
    <row r="89" spans="1:21" x14ac:dyDescent="0.25">
      <c r="A89" s="1" t="s">
        <v>355</v>
      </c>
      <c r="B89" s="1" t="s">
        <v>147</v>
      </c>
      <c r="C89" s="1" t="s">
        <v>292</v>
      </c>
      <c r="D89">
        <v>5</v>
      </c>
      <c r="E89">
        <v>0.8</v>
      </c>
      <c r="F89">
        <v>10</v>
      </c>
      <c r="G89">
        <v>0.9464285714285714</v>
      </c>
      <c r="H89">
        <v>0.49302325581395351</v>
      </c>
      <c r="I89">
        <v>0.64831804281345562</v>
      </c>
      <c r="J89">
        <v>0.91176470588235292</v>
      </c>
      <c r="K89">
        <v>0.44285714285714284</v>
      </c>
      <c r="L89">
        <v>0.59615384615384603</v>
      </c>
      <c r="M89" s="1" t="s">
        <v>642</v>
      </c>
      <c r="N89" s="1" t="s">
        <v>643</v>
      </c>
      <c r="O89" s="1" t="s">
        <v>644</v>
      </c>
      <c r="P89" s="1" t="s">
        <v>642</v>
      </c>
      <c r="Q89" s="1" t="s">
        <v>645</v>
      </c>
      <c r="R89" s="1" t="s">
        <v>642</v>
      </c>
      <c r="S89" s="1" t="s">
        <v>645</v>
      </c>
      <c r="T89" s="1" t="s">
        <v>645</v>
      </c>
      <c r="U89" s="1" t="s">
        <v>645</v>
      </c>
    </row>
    <row r="90" spans="1:21" x14ac:dyDescent="0.25">
      <c r="A90" s="1" t="s">
        <v>619</v>
      </c>
      <c r="B90" s="1" t="s">
        <v>147</v>
      </c>
      <c r="C90" s="1" t="s">
        <v>292</v>
      </c>
      <c r="D90">
        <v>7</v>
      </c>
      <c r="E90">
        <v>0.9</v>
      </c>
      <c r="F90">
        <v>10</v>
      </c>
      <c r="G90">
        <v>0.97560975609756095</v>
      </c>
      <c r="H90">
        <v>0.18604651162790697</v>
      </c>
      <c r="I90">
        <v>0.3125</v>
      </c>
      <c r="J90">
        <v>1</v>
      </c>
      <c r="K90">
        <v>0.17142857142857143</v>
      </c>
      <c r="L90">
        <v>0.29268292682926828</v>
      </c>
      <c r="M90" s="1" t="s">
        <v>642</v>
      </c>
      <c r="N90" s="1" t="s">
        <v>643</v>
      </c>
      <c r="O90" s="1" t="s">
        <v>644</v>
      </c>
      <c r="P90" s="1" t="s">
        <v>642</v>
      </c>
      <c r="Q90" s="1" t="s">
        <v>645</v>
      </c>
      <c r="R90" s="1" t="s">
        <v>642</v>
      </c>
      <c r="S90" s="1" t="s">
        <v>645</v>
      </c>
      <c r="T90" s="1" t="s">
        <v>645</v>
      </c>
      <c r="U90" s="1" t="s">
        <v>645</v>
      </c>
    </row>
    <row r="91" spans="1:21" x14ac:dyDescent="0.25">
      <c r="A91" s="1" t="s">
        <v>422</v>
      </c>
      <c r="B91" s="1" t="s">
        <v>23</v>
      </c>
      <c r="C91" s="1" t="s">
        <v>292</v>
      </c>
      <c r="D91">
        <v>27</v>
      </c>
      <c r="E91">
        <v>0.875</v>
      </c>
      <c r="F91">
        <v>10</v>
      </c>
      <c r="G91">
        <v>0.98051948051948057</v>
      </c>
      <c r="H91">
        <v>0.52982456140350875</v>
      </c>
      <c r="I91">
        <v>0.6879271070615034</v>
      </c>
      <c r="J91">
        <v>0.90909090909090906</v>
      </c>
      <c r="K91">
        <v>0.44444444444444442</v>
      </c>
      <c r="L91">
        <v>0.59701492537313428</v>
      </c>
      <c r="M91" s="1" t="s">
        <v>642</v>
      </c>
      <c r="N91" s="1" t="s">
        <v>643</v>
      </c>
      <c r="O91" s="1" t="s">
        <v>644</v>
      </c>
      <c r="P91" s="1" t="s">
        <v>642</v>
      </c>
      <c r="Q91" s="1" t="s">
        <v>645</v>
      </c>
      <c r="R91" s="1" t="s">
        <v>642</v>
      </c>
      <c r="S91" s="1" t="s">
        <v>645</v>
      </c>
      <c r="T91" s="1" t="s">
        <v>645</v>
      </c>
      <c r="U91" s="1" t="s">
        <v>645</v>
      </c>
    </row>
    <row r="92" spans="1:21" x14ac:dyDescent="0.25">
      <c r="A92" s="1" t="s">
        <v>627</v>
      </c>
      <c r="B92" s="1" t="s">
        <v>147</v>
      </c>
      <c r="C92" s="1" t="s">
        <v>292</v>
      </c>
      <c r="D92">
        <v>13</v>
      </c>
      <c r="E92">
        <v>0.9</v>
      </c>
      <c r="F92">
        <v>10</v>
      </c>
      <c r="G92">
        <v>0.98319327731092432</v>
      </c>
      <c r="H92">
        <v>0.54418604651162794</v>
      </c>
      <c r="I92">
        <v>0.70059880239520966</v>
      </c>
      <c r="J92">
        <v>0.91176470588235292</v>
      </c>
      <c r="K92">
        <v>0.44285714285714284</v>
      </c>
      <c r="L92">
        <v>0.59615384615384603</v>
      </c>
      <c r="M92" s="1" t="s">
        <v>642</v>
      </c>
      <c r="N92" s="1" t="s">
        <v>643</v>
      </c>
      <c r="O92" s="1" t="s">
        <v>644</v>
      </c>
      <c r="P92" s="1" t="s">
        <v>642</v>
      </c>
      <c r="Q92" s="1" t="s">
        <v>645</v>
      </c>
      <c r="R92" s="1" t="s">
        <v>642</v>
      </c>
      <c r="S92" s="1" t="s">
        <v>645</v>
      </c>
      <c r="T92" s="1" t="s">
        <v>645</v>
      </c>
      <c r="U92" s="1" t="s">
        <v>645</v>
      </c>
    </row>
    <row r="93" spans="1:21" x14ac:dyDescent="0.25">
      <c r="A93" s="1" t="s">
        <v>474</v>
      </c>
      <c r="B93" s="1" t="s">
        <v>23</v>
      </c>
      <c r="C93" s="1" t="s">
        <v>292</v>
      </c>
      <c r="D93">
        <v>10</v>
      </c>
      <c r="E93">
        <v>0.875</v>
      </c>
      <c r="F93">
        <v>10</v>
      </c>
      <c r="G93">
        <v>1</v>
      </c>
      <c r="H93">
        <v>0.41403508771929826</v>
      </c>
      <c r="I93">
        <v>0.58560794044665021</v>
      </c>
      <c r="J93">
        <v>1</v>
      </c>
      <c r="K93">
        <v>0.37777777777777777</v>
      </c>
      <c r="L93">
        <v>0.54838709677419351</v>
      </c>
      <c r="M93" s="1" t="s">
        <v>642</v>
      </c>
      <c r="N93" s="1" t="s">
        <v>643</v>
      </c>
      <c r="O93" s="1" t="s">
        <v>644</v>
      </c>
      <c r="P93" s="1" t="s">
        <v>642</v>
      </c>
      <c r="Q93" s="1" t="s">
        <v>645</v>
      </c>
      <c r="R93" s="1" t="s">
        <v>642</v>
      </c>
      <c r="S93" s="1" t="s">
        <v>645</v>
      </c>
      <c r="T93" s="1" t="s">
        <v>645</v>
      </c>
      <c r="U93" s="1" t="s">
        <v>645</v>
      </c>
    </row>
    <row r="94" spans="1:21" x14ac:dyDescent="0.25">
      <c r="A94" s="1" t="s">
        <v>328</v>
      </c>
      <c r="B94" s="1" t="s">
        <v>22</v>
      </c>
      <c r="C94" s="1" t="s">
        <v>292</v>
      </c>
      <c r="D94">
        <v>9</v>
      </c>
      <c r="E94">
        <v>0.875</v>
      </c>
      <c r="F94">
        <v>10</v>
      </c>
      <c r="G94">
        <v>0.98620689655172411</v>
      </c>
      <c r="H94">
        <v>0.50352112676056338</v>
      </c>
      <c r="I94">
        <v>0.66666666666666663</v>
      </c>
      <c r="J94">
        <v>1</v>
      </c>
      <c r="K94">
        <v>0.5436893203883495</v>
      </c>
      <c r="L94">
        <v>0.70440251572327039</v>
      </c>
      <c r="M94" s="1" t="s">
        <v>642</v>
      </c>
      <c r="N94" s="1" t="s">
        <v>643</v>
      </c>
      <c r="O94" s="1" t="s">
        <v>644</v>
      </c>
      <c r="P94" s="1" t="s">
        <v>642</v>
      </c>
      <c r="Q94" s="1" t="s">
        <v>645</v>
      </c>
      <c r="R94" s="1" t="s">
        <v>642</v>
      </c>
      <c r="S94" s="1" t="s">
        <v>645</v>
      </c>
      <c r="T94" s="1" t="s">
        <v>645</v>
      </c>
      <c r="U94" s="1" t="s">
        <v>645</v>
      </c>
    </row>
    <row r="95" spans="1:21" x14ac:dyDescent="0.25">
      <c r="A95" s="1" t="s">
        <v>343</v>
      </c>
      <c r="B95" s="1" t="s">
        <v>22</v>
      </c>
      <c r="C95" s="1" t="s">
        <v>292</v>
      </c>
      <c r="D95">
        <v>23</v>
      </c>
      <c r="E95">
        <v>0.8</v>
      </c>
      <c r="F95">
        <v>10</v>
      </c>
      <c r="G95">
        <v>0.97633136094674555</v>
      </c>
      <c r="H95">
        <v>0.58098591549295775</v>
      </c>
      <c r="I95">
        <v>0.72847682119205293</v>
      </c>
      <c r="J95">
        <v>1</v>
      </c>
      <c r="K95">
        <v>0.64077669902912626</v>
      </c>
      <c r="L95">
        <v>0.78106508875739644</v>
      </c>
      <c r="M95" s="1" t="s">
        <v>642</v>
      </c>
      <c r="N95" s="1" t="s">
        <v>643</v>
      </c>
      <c r="O95" s="1" t="s">
        <v>644</v>
      </c>
      <c r="P95" s="1" t="s">
        <v>642</v>
      </c>
      <c r="Q95" s="1" t="s">
        <v>645</v>
      </c>
      <c r="R95" s="1" t="s">
        <v>642</v>
      </c>
      <c r="S95" s="1" t="s">
        <v>645</v>
      </c>
      <c r="T95" s="1" t="s">
        <v>645</v>
      </c>
      <c r="U95" s="1" t="s">
        <v>645</v>
      </c>
    </row>
    <row r="96" spans="1:21" x14ac:dyDescent="0.25">
      <c r="A96" s="1" t="s">
        <v>331</v>
      </c>
      <c r="B96" s="1" t="s">
        <v>22</v>
      </c>
      <c r="C96" s="1" t="s">
        <v>292</v>
      </c>
      <c r="D96">
        <v>19</v>
      </c>
      <c r="E96">
        <v>0.8</v>
      </c>
      <c r="F96">
        <v>10</v>
      </c>
      <c r="G96">
        <v>0.98113207547169812</v>
      </c>
      <c r="H96">
        <v>0.54929577464788737</v>
      </c>
      <c r="I96">
        <v>0.70428893905191881</v>
      </c>
      <c r="J96">
        <v>1</v>
      </c>
      <c r="K96">
        <v>0.59223300970873782</v>
      </c>
      <c r="L96">
        <v>0.74390243902439024</v>
      </c>
      <c r="M96" s="1" t="s">
        <v>642</v>
      </c>
      <c r="N96" s="1" t="s">
        <v>643</v>
      </c>
      <c r="O96" s="1" t="s">
        <v>644</v>
      </c>
      <c r="P96" s="1" t="s">
        <v>642</v>
      </c>
      <c r="Q96" s="1" t="s">
        <v>645</v>
      </c>
      <c r="R96" s="1" t="s">
        <v>642</v>
      </c>
      <c r="S96" s="1" t="s">
        <v>645</v>
      </c>
      <c r="T96" s="1" t="s">
        <v>645</v>
      </c>
      <c r="U96" s="1" t="s">
        <v>645</v>
      </c>
    </row>
    <row r="97" spans="1:21" x14ac:dyDescent="0.25">
      <c r="A97" s="1" t="s">
        <v>440</v>
      </c>
      <c r="B97" s="1" t="s">
        <v>23</v>
      </c>
      <c r="C97" s="1" t="s">
        <v>292</v>
      </c>
      <c r="D97">
        <v>15</v>
      </c>
      <c r="E97">
        <v>0.875</v>
      </c>
      <c r="F97">
        <v>10</v>
      </c>
      <c r="G97">
        <v>1</v>
      </c>
      <c r="H97">
        <v>0.26315789473684209</v>
      </c>
      <c r="I97">
        <v>0.41666666666666669</v>
      </c>
      <c r="J97">
        <v>1</v>
      </c>
      <c r="K97">
        <v>0.22222222222222221</v>
      </c>
      <c r="L97">
        <v>0.36363636363636359</v>
      </c>
      <c r="M97" s="1" t="s">
        <v>642</v>
      </c>
      <c r="N97" s="1" t="s">
        <v>643</v>
      </c>
      <c r="O97" s="1" t="s">
        <v>644</v>
      </c>
      <c r="P97" s="1" t="s">
        <v>642</v>
      </c>
      <c r="Q97" s="1" t="s">
        <v>645</v>
      </c>
      <c r="R97" s="1" t="s">
        <v>642</v>
      </c>
      <c r="S97" s="1" t="s">
        <v>645</v>
      </c>
      <c r="T97" s="1" t="s">
        <v>645</v>
      </c>
      <c r="U97" s="1" t="s">
        <v>645</v>
      </c>
    </row>
    <row r="98" spans="1:21" x14ac:dyDescent="0.25">
      <c r="A98" s="1" t="s">
        <v>345</v>
      </c>
      <c r="B98" s="1" t="s">
        <v>22</v>
      </c>
      <c r="C98" s="1" t="s">
        <v>292</v>
      </c>
      <c r="D98">
        <v>23</v>
      </c>
      <c r="E98">
        <v>0.875</v>
      </c>
      <c r="F98">
        <v>10</v>
      </c>
      <c r="G98">
        <v>0.98101265822784811</v>
      </c>
      <c r="H98">
        <v>0.54577464788732399</v>
      </c>
      <c r="I98">
        <v>0.70135746606334848</v>
      </c>
      <c r="J98">
        <v>1</v>
      </c>
      <c r="K98">
        <v>0.60194174757281549</v>
      </c>
      <c r="L98">
        <v>0.75151515151515147</v>
      </c>
      <c r="M98" s="1" t="s">
        <v>642</v>
      </c>
      <c r="N98" s="1" t="s">
        <v>643</v>
      </c>
      <c r="O98" s="1" t="s">
        <v>644</v>
      </c>
      <c r="P98" s="1" t="s">
        <v>642</v>
      </c>
      <c r="Q98" s="1" t="s">
        <v>645</v>
      </c>
      <c r="R98" s="1" t="s">
        <v>642</v>
      </c>
      <c r="S98" s="1" t="s">
        <v>645</v>
      </c>
      <c r="T98" s="1" t="s">
        <v>645</v>
      </c>
      <c r="U98" s="1" t="s">
        <v>645</v>
      </c>
    </row>
    <row r="99" spans="1:21" x14ac:dyDescent="0.25">
      <c r="A99" s="1" t="s">
        <v>500</v>
      </c>
      <c r="B99" s="1" t="s">
        <v>22</v>
      </c>
      <c r="C99" s="1" t="s">
        <v>292</v>
      </c>
      <c r="D99">
        <v>21</v>
      </c>
      <c r="E99">
        <v>0.875</v>
      </c>
      <c r="F99">
        <v>12</v>
      </c>
      <c r="G99">
        <v>0.98101265822784811</v>
      </c>
      <c r="H99">
        <v>0.54577464788732399</v>
      </c>
      <c r="I99">
        <v>0.70135746606334848</v>
      </c>
      <c r="J99">
        <v>1</v>
      </c>
      <c r="K99">
        <v>0.60194174757281549</v>
      </c>
      <c r="L99">
        <v>0.75151515151515147</v>
      </c>
      <c r="M99" s="1" t="s">
        <v>642</v>
      </c>
      <c r="N99" s="1" t="s">
        <v>643</v>
      </c>
      <c r="O99" s="1" t="s">
        <v>644</v>
      </c>
      <c r="P99" s="1" t="s">
        <v>642</v>
      </c>
      <c r="Q99" s="1" t="s">
        <v>645</v>
      </c>
      <c r="R99" s="1" t="s">
        <v>642</v>
      </c>
      <c r="S99" s="1" t="s">
        <v>645</v>
      </c>
      <c r="T99" s="1" t="s">
        <v>645</v>
      </c>
      <c r="U99" s="1" t="s">
        <v>645</v>
      </c>
    </row>
    <row r="100" spans="1:21" x14ac:dyDescent="0.25">
      <c r="A100" s="1" t="s">
        <v>611</v>
      </c>
      <c r="B100" s="1" t="s">
        <v>147</v>
      </c>
      <c r="C100" s="1" t="s">
        <v>292</v>
      </c>
      <c r="D100">
        <v>17</v>
      </c>
      <c r="E100">
        <v>0.875</v>
      </c>
      <c r="F100">
        <v>10</v>
      </c>
      <c r="G100">
        <v>0.97938144329896903</v>
      </c>
      <c r="H100">
        <v>0.44186046511627908</v>
      </c>
      <c r="I100">
        <v>0.60897435897435892</v>
      </c>
      <c r="J100">
        <v>1</v>
      </c>
      <c r="K100">
        <v>0.38571428571428573</v>
      </c>
      <c r="L100">
        <v>0.55670103092783507</v>
      </c>
      <c r="M100" s="1" t="s">
        <v>642</v>
      </c>
      <c r="N100" s="1" t="s">
        <v>643</v>
      </c>
      <c r="O100" s="1" t="s">
        <v>644</v>
      </c>
      <c r="P100" s="1" t="s">
        <v>642</v>
      </c>
      <c r="Q100" s="1" t="s">
        <v>645</v>
      </c>
      <c r="R100" s="1" t="s">
        <v>642</v>
      </c>
      <c r="S100" s="1" t="s">
        <v>645</v>
      </c>
      <c r="T100" s="1" t="s">
        <v>645</v>
      </c>
      <c r="U100" s="1" t="s">
        <v>645</v>
      </c>
    </row>
    <row r="101" spans="1:21" x14ac:dyDescent="0.25">
      <c r="A101" s="1" t="s">
        <v>379</v>
      </c>
      <c r="B101" s="1" t="s">
        <v>147</v>
      </c>
      <c r="C101" s="1" t="s">
        <v>292</v>
      </c>
      <c r="D101">
        <v>23</v>
      </c>
      <c r="E101">
        <v>0.875</v>
      </c>
      <c r="F101">
        <v>10</v>
      </c>
      <c r="G101">
        <v>0.98058252427184467</v>
      </c>
      <c r="H101">
        <v>0.4697674418604651</v>
      </c>
      <c r="I101">
        <v>0.63522012578616349</v>
      </c>
      <c r="J101">
        <v>1</v>
      </c>
      <c r="K101">
        <v>0.38571428571428573</v>
      </c>
      <c r="L101">
        <v>0.55670103092783507</v>
      </c>
      <c r="M101" s="1" t="s">
        <v>642</v>
      </c>
      <c r="N101" s="1" t="s">
        <v>643</v>
      </c>
      <c r="O101" s="1" t="s">
        <v>644</v>
      </c>
      <c r="P101" s="1" t="s">
        <v>642</v>
      </c>
      <c r="Q101" s="1" t="s">
        <v>645</v>
      </c>
      <c r="R101" s="1" t="s">
        <v>642</v>
      </c>
      <c r="S101" s="1" t="s">
        <v>645</v>
      </c>
      <c r="T101" s="1" t="s">
        <v>645</v>
      </c>
      <c r="U101" s="1" t="s">
        <v>645</v>
      </c>
    </row>
    <row r="102" spans="1:21" x14ac:dyDescent="0.25">
      <c r="A102" s="1" t="s">
        <v>657</v>
      </c>
      <c r="B102" s="1" t="s">
        <v>147</v>
      </c>
      <c r="C102" s="1" t="s">
        <v>292</v>
      </c>
      <c r="D102">
        <v>13</v>
      </c>
      <c r="E102">
        <v>0.875</v>
      </c>
      <c r="F102">
        <v>10</v>
      </c>
      <c r="G102">
        <v>0.98319327731092432</v>
      </c>
      <c r="H102">
        <v>0.54418604651162794</v>
      </c>
      <c r="I102">
        <v>0.70059880239520966</v>
      </c>
      <c r="J102">
        <v>0.91176470588235292</v>
      </c>
      <c r="K102">
        <v>0.44285714285714284</v>
      </c>
      <c r="L102">
        <v>0.59615384615384603</v>
      </c>
      <c r="M102" s="1" t="s">
        <v>642</v>
      </c>
      <c r="N102" s="1" t="s">
        <v>643</v>
      </c>
      <c r="O102" s="1" t="s">
        <v>644</v>
      </c>
      <c r="P102" s="1" t="s">
        <v>642</v>
      </c>
      <c r="Q102" s="1" t="s">
        <v>645</v>
      </c>
      <c r="R102" s="1" t="s">
        <v>642</v>
      </c>
      <c r="S102" s="1" t="s">
        <v>645</v>
      </c>
      <c r="T102" s="1" t="s">
        <v>645</v>
      </c>
      <c r="U102" s="1" t="s">
        <v>645</v>
      </c>
    </row>
    <row r="103" spans="1:21" x14ac:dyDescent="0.25">
      <c r="A103" s="1" t="s">
        <v>450</v>
      </c>
      <c r="B103" s="1" t="s">
        <v>22</v>
      </c>
      <c r="C103" s="1" t="s">
        <v>292</v>
      </c>
      <c r="D103">
        <v>11</v>
      </c>
      <c r="E103">
        <v>0.8</v>
      </c>
      <c r="F103">
        <v>10</v>
      </c>
      <c r="G103">
        <v>0.98684210526315785</v>
      </c>
      <c r="H103">
        <v>0.528169014084507</v>
      </c>
      <c r="I103">
        <v>0.68807339449541272</v>
      </c>
      <c r="J103">
        <v>1</v>
      </c>
      <c r="K103">
        <v>0.57281553398058249</v>
      </c>
      <c r="L103">
        <v>0.72839506172839508</v>
      </c>
      <c r="M103" s="1" t="s">
        <v>642</v>
      </c>
      <c r="N103" s="1" t="s">
        <v>643</v>
      </c>
      <c r="O103" s="1" t="s">
        <v>644</v>
      </c>
      <c r="P103" s="1" t="s">
        <v>642</v>
      </c>
      <c r="Q103" s="1" t="s">
        <v>645</v>
      </c>
      <c r="R103" s="1" t="s">
        <v>642</v>
      </c>
      <c r="S103" s="1" t="s">
        <v>645</v>
      </c>
      <c r="T103" s="1" t="s">
        <v>645</v>
      </c>
      <c r="U103" s="1" t="s">
        <v>645</v>
      </c>
    </row>
    <row r="104" spans="1:21" x14ac:dyDescent="0.25">
      <c r="A104" s="1" t="s">
        <v>420</v>
      </c>
      <c r="B104" s="1" t="s">
        <v>23</v>
      </c>
      <c r="C104" s="1" t="s">
        <v>292</v>
      </c>
      <c r="D104">
        <v>27</v>
      </c>
      <c r="E104">
        <v>0.8</v>
      </c>
      <c r="F104">
        <v>10</v>
      </c>
      <c r="G104">
        <v>0.96894409937888204</v>
      </c>
      <c r="H104">
        <v>0.54736842105263162</v>
      </c>
      <c r="I104">
        <v>0.69955156950672648</v>
      </c>
      <c r="J104">
        <v>0.90909090909090906</v>
      </c>
      <c r="K104">
        <v>0.44444444444444442</v>
      </c>
      <c r="L104">
        <v>0.59701492537313428</v>
      </c>
      <c r="M104" s="1" t="s">
        <v>642</v>
      </c>
      <c r="N104" s="1" t="s">
        <v>643</v>
      </c>
      <c r="O104" s="1" t="s">
        <v>644</v>
      </c>
      <c r="P104" s="1" t="s">
        <v>642</v>
      </c>
      <c r="Q104" s="1" t="s">
        <v>645</v>
      </c>
      <c r="R104" s="1" t="s">
        <v>642</v>
      </c>
      <c r="S104" s="1" t="s">
        <v>645</v>
      </c>
      <c r="T104" s="1" t="s">
        <v>645</v>
      </c>
      <c r="U104" s="1" t="s">
        <v>645</v>
      </c>
    </row>
    <row r="105" spans="1:21" x14ac:dyDescent="0.25">
      <c r="A105" s="1" t="s">
        <v>296</v>
      </c>
      <c r="B105" s="1" t="s">
        <v>22</v>
      </c>
      <c r="C105" s="1" t="s">
        <v>292</v>
      </c>
      <c r="D105">
        <v>1</v>
      </c>
      <c r="E105">
        <v>0.875</v>
      </c>
      <c r="F105">
        <v>10</v>
      </c>
      <c r="G105">
        <v>0.96923076923076923</v>
      </c>
      <c r="H105">
        <v>0.44366197183098594</v>
      </c>
      <c r="I105">
        <v>0.60869565217391308</v>
      </c>
      <c r="J105">
        <v>1</v>
      </c>
      <c r="K105">
        <v>0.58252427184466016</v>
      </c>
      <c r="L105">
        <v>0.73619631901840488</v>
      </c>
      <c r="M105" s="1" t="s">
        <v>642</v>
      </c>
      <c r="N105" s="1" t="s">
        <v>643</v>
      </c>
      <c r="O105" s="1" t="s">
        <v>644</v>
      </c>
      <c r="P105" s="1" t="s">
        <v>642</v>
      </c>
      <c r="Q105" s="1" t="s">
        <v>645</v>
      </c>
      <c r="R105" s="1" t="s">
        <v>642</v>
      </c>
      <c r="S105" s="1" t="s">
        <v>645</v>
      </c>
      <c r="T105" s="1" t="s">
        <v>645</v>
      </c>
      <c r="U105" s="1" t="s">
        <v>645</v>
      </c>
    </row>
    <row r="106" spans="1:21" x14ac:dyDescent="0.25">
      <c r="A106" s="1" t="s">
        <v>338</v>
      </c>
      <c r="B106" s="1" t="s">
        <v>22</v>
      </c>
      <c r="C106" s="1" t="s">
        <v>292</v>
      </c>
      <c r="D106">
        <v>21</v>
      </c>
      <c r="E106">
        <v>0.85</v>
      </c>
      <c r="F106">
        <v>10</v>
      </c>
      <c r="G106">
        <v>0.98203592814371254</v>
      </c>
      <c r="H106">
        <v>0.57746478873239437</v>
      </c>
      <c r="I106">
        <v>0.72727272727272729</v>
      </c>
      <c r="J106">
        <v>1</v>
      </c>
      <c r="K106">
        <v>0.65048543689320393</v>
      </c>
      <c r="L106">
        <v>0.78823529411764703</v>
      </c>
      <c r="M106" s="1" t="s">
        <v>642</v>
      </c>
      <c r="N106" s="1" t="s">
        <v>643</v>
      </c>
      <c r="O106" s="1" t="s">
        <v>644</v>
      </c>
      <c r="P106" s="1" t="s">
        <v>642</v>
      </c>
      <c r="Q106" s="1" t="s">
        <v>645</v>
      </c>
      <c r="R106" s="1" t="s">
        <v>642</v>
      </c>
      <c r="S106" s="1" t="s">
        <v>645</v>
      </c>
      <c r="T106" s="1" t="s">
        <v>645</v>
      </c>
      <c r="U106" s="1" t="s">
        <v>645</v>
      </c>
    </row>
    <row r="107" spans="1:21" x14ac:dyDescent="0.25">
      <c r="A107" s="1" t="s">
        <v>457</v>
      </c>
      <c r="B107" s="1" t="s">
        <v>22</v>
      </c>
      <c r="C107" s="1" t="s">
        <v>292</v>
      </c>
      <c r="D107">
        <v>15</v>
      </c>
      <c r="E107">
        <v>0.7</v>
      </c>
      <c r="F107">
        <v>10</v>
      </c>
      <c r="G107">
        <v>0.97005988023952094</v>
      </c>
      <c r="H107">
        <v>0.57042253521126762</v>
      </c>
      <c r="I107">
        <v>0.71840354767184034</v>
      </c>
      <c r="J107">
        <v>1</v>
      </c>
      <c r="K107">
        <v>0.62135922330097082</v>
      </c>
      <c r="L107">
        <v>0.76646706586826341</v>
      </c>
      <c r="M107" s="1" t="s">
        <v>642</v>
      </c>
      <c r="N107" s="1" t="s">
        <v>643</v>
      </c>
      <c r="O107" s="1" t="s">
        <v>644</v>
      </c>
      <c r="P107" s="1" t="s">
        <v>642</v>
      </c>
      <c r="Q107" s="1" t="s">
        <v>645</v>
      </c>
      <c r="R107" s="1" t="s">
        <v>642</v>
      </c>
      <c r="S107" s="1" t="s">
        <v>645</v>
      </c>
      <c r="T107" s="1" t="s">
        <v>645</v>
      </c>
      <c r="U107" s="1" t="s">
        <v>645</v>
      </c>
    </row>
    <row r="108" spans="1:21" x14ac:dyDescent="0.25">
      <c r="A108" s="1" t="s">
        <v>331</v>
      </c>
      <c r="B108" s="1" t="s">
        <v>22</v>
      </c>
      <c r="C108" s="1" t="s">
        <v>292</v>
      </c>
      <c r="D108">
        <v>19</v>
      </c>
      <c r="E108">
        <v>0.8</v>
      </c>
      <c r="F108">
        <v>10</v>
      </c>
      <c r="G108">
        <v>0.98113207547169812</v>
      </c>
      <c r="H108">
        <v>0.54929577464788737</v>
      </c>
      <c r="I108">
        <v>0.70428893905191881</v>
      </c>
      <c r="J108">
        <v>1</v>
      </c>
      <c r="K108">
        <v>0.59223300970873782</v>
      </c>
      <c r="L108">
        <v>0.74390243902439024</v>
      </c>
      <c r="M108" s="1" t="s">
        <v>642</v>
      </c>
      <c r="N108" s="1" t="s">
        <v>643</v>
      </c>
      <c r="O108" s="1" t="s">
        <v>644</v>
      </c>
      <c r="P108" s="1" t="s">
        <v>642</v>
      </c>
      <c r="Q108" s="1" t="s">
        <v>645</v>
      </c>
      <c r="R108" s="1" t="s">
        <v>642</v>
      </c>
      <c r="S108" s="1" t="s">
        <v>645</v>
      </c>
      <c r="T108" s="1" t="s">
        <v>645</v>
      </c>
      <c r="U108" s="1" t="s">
        <v>645</v>
      </c>
    </row>
    <row r="109" spans="1:21" x14ac:dyDescent="0.25">
      <c r="A109" s="1" t="s">
        <v>364</v>
      </c>
      <c r="B109" s="1" t="s">
        <v>147</v>
      </c>
      <c r="C109" s="1" t="s">
        <v>292</v>
      </c>
      <c r="D109">
        <v>19</v>
      </c>
      <c r="E109">
        <v>0.7</v>
      </c>
      <c r="F109">
        <v>10</v>
      </c>
      <c r="G109">
        <v>0.98148148148148151</v>
      </c>
      <c r="H109">
        <v>0.49302325581395351</v>
      </c>
      <c r="I109">
        <v>0.65634674922600622</v>
      </c>
      <c r="J109">
        <v>0.967741935483871</v>
      </c>
      <c r="K109">
        <v>0.42857142857142855</v>
      </c>
      <c r="L109">
        <v>0.59405940594059403</v>
      </c>
      <c r="M109" s="1" t="s">
        <v>642</v>
      </c>
      <c r="N109" s="1" t="s">
        <v>643</v>
      </c>
      <c r="O109" s="1" t="s">
        <v>644</v>
      </c>
      <c r="P109" s="1" t="s">
        <v>642</v>
      </c>
      <c r="Q109" s="1" t="s">
        <v>645</v>
      </c>
      <c r="R109" s="1" t="s">
        <v>642</v>
      </c>
      <c r="S109" s="1" t="s">
        <v>645</v>
      </c>
      <c r="T109" s="1" t="s">
        <v>645</v>
      </c>
      <c r="U109" s="1" t="s">
        <v>645</v>
      </c>
    </row>
    <row r="110" spans="1:21" x14ac:dyDescent="0.25">
      <c r="A110" s="1" t="s">
        <v>300</v>
      </c>
      <c r="B110" s="1" t="s">
        <v>22</v>
      </c>
      <c r="C110" s="1" t="s">
        <v>292</v>
      </c>
      <c r="D110">
        <v>27</v>
      </c>
      <c r="E110">
        <v>0.85</v>
      </c>
      <c r="F110">
        <v>10</v>
      </c>
      <c r="G110">
        <v>0.94767441860465118</v>
      </c>
      <c r="H110">
        <v>0.573943661971831</v>
      </c>
      <c r="I110">
        <v>0.7149122807017545</v>
      </c>
      <c r="J110">
        <v>0.9850746268656716</v>
      </c>
      <c r="K110">
        <v>0.64077669902912626</v>
      </c>
      <c r="L110">
        <v>0.77647058823529425</v>
      </c>
      <c r="M110" s="1" t="s">
        <v>642</v>
      </c>
      <c r="N110" s="1" t="s">
        <v>643</v>
      </c>
      <c r="O110" s="1" t="s">
        <v>644</v>
      </c>
      <c r="P110" s="1" t="s">
        <v>642</v>
      </c>
      <c r="Q110" s="1" t="s">
        <v>645</v>
      </c>
      <c r="R110" s="1" t="s">
        <v>642</v>
      </c>
      <c r="S110" s="1" t="s">
        <v>645</v>
      </c>
      <c r="T110" s="1" t="s">
        <v>645</v>
      </c>
      <c r="U110" s="1" t="s">
        <v>645</v>
      </c>
    </row>
    <row r="111" spans="1:21" x14ac:dyDescent="0.25">
      <c r="A111" s="1" t="s">
        <v>475</v>
      </c>
      <c r="B111" s="1" t="s">
        <v>23</v>
      </c>
      <c r="C111" s="1" t="s">
        <v>292</v>
      </c>
      <c r="D111">
        <v>10</v>
      </c>
      <c r="E111">
        <v>0.9</v>
      </c>
      <c r="F111">
        <v>10</v>
      </c>
      <c r="G111">
        <v>1</v>
      </c>
      <c r="H111">
        <v>0.256140350877193</v>
      </c>
      <c r="I111">
        <v>0.4078212290502794</v>
      </c>
      <c r="J111">
        <v>1</v>
      </c>
      <c r="K111">
        <v>0.22222222222222221</v>
      </c>
      <c r="L111">
        <v>0.36363636363636359</v>
      </c>
      <c r="M111" s="1" t="s">
        <v>642</v>
      </c>
      <c r="N111" s="1" t="s">
        <v>643</v>
      </c>
      <c r="O111" s="1" t="s">
        <v>644</v>
      </c>
      <c r="P111" s="1" t="s">
        <v>642</v>
      </c>
      <c r="Q111" s="1" t="s">
        <v>645</v>
      </c>
      <c r="R111" s="1" t="s">
        <v>642</v>
      </c>
      <c r="S111" s="1" t="s">
        <v>645</v>
      </c>
      <c r="T111" s="1" t="s">
        <v>645</v>
      </c>
      <c r="U111" s="1" t="s">
        <v>645</v>
      </c>
    </row>
    <row r="112" spans="1:21" x14ac:dyDescent="0.25">
      <c r="A112" s="1" t="s">
        <v>327</v>
      </c>
      <c r="B112" s="1" t="s">
        <v>22</v>
      </c>
      <c r="C112" s="1" t="s">
        <v>292</v>
      </c>
      <c r="D112">
        <v>9</v>
      </c>
      <c r="E112">
        <v>0.85</v>
      </c>
      <c r="F112">
        <v>10</v>
      </c>
      <c r="G112">
        <v>0.98684210526315785</v>
      </c>
      <c r="H112">
        <v>0.528169014084507</v>
      </c>
      <c r="I112">
        <v>0.68807339449541272</v>
      </c>
      <c r="J112">
        <v>1</v>
      </c>
      <c r="K112">
        <v>0.57281553398058249</v>
      </c>
      <c r="L112">
        <v>0.72839506172839508</v>
      </c>
      <c r="M112" s="1" t="s">
        <v>642</v>
      </c>
      <c r="N112" s="1" t="s">
        <v>643</v>
      </c>
      <c r="O112" s="1" t="s">
        <v>644</v>
      </c>
      <c r="P112" s="1" t="s">
        <v>642</v>
      </c>
      <c r="Q112" s="1" t="s">
        <v>645</v>
      </c>
      <c r="R112" s="1" t="s">
        <v>642</v>
      </c>
      <c r="S112" s="1" t="s">
        <v>645</v>
      </c>
      <c r="T112" s="1" t="s">
        <v>645</v>
      </c>
      <c r="U112" s="1" t="s">
        <v>645</v>
      </c>
    </row>
    <row r="113" spans="1:21" x14ac:dyDescent="0.25">
      <c r="A113" s="1" t="s">
        <v>323</v>
      </c>
      <c r="B113" s="1" t="s">
        <v>22</v>
      </c>
      <c r="C113" s="1" t="s">
        <v>292</v>
      </c>
      <c r="D113">
        <v>7</v>
      </c>
      <c r="E113">
        <v>0.85</v>
      </c>
      <c r="F113">
        <v>10</v>
      </c>
      <c r="G113">
        <v>1</v>
      </c>
      <c r="H113">
        <v>0.43661971830985913</v>
      </c>
      <c r="I113">
        <v>0.60784313725490202</v>
      </c>
      <c r="J113">
        <v>1</v>
      </c>
      <c r="K113">
        <v>0.4854368932038835</v>
      </c>
      <c r="L113">
        <v>0.65359477124183007</v>
      </c>
      <c r="M113" s="1" t="s">
        <v>642</v>
      </c>
      <c r="N113" s="1" t="s">
        <v>643</v>
      </c>
      <c r="O113" s="1" t="s">
        <v>644</v>
      </c>
      <c r="P113" s="1" t="s">
        <v>642</v>
      </c>
      <c r="Q113" s="1" t="s">
        <v>645</v>
      </c>
      <c r="R113" s="1" t="s">
        <v>642</v>
      </c>
      <c r="S113" s="1" t="s">
        <v>645</v>
      </c>
      <c r="T113" s="1" t="s">
        <v>645</v>
      </c>
      <c r="U113" s="1" t="s">
        <v>645</v>
      </c>
    </row>
    <row r="114" spans="1:21" x14ac:dyDescent="0.25">
      <c r="A114" s="1" t="s">
        <v>701</v>
      </c>
      <c r="B114" s="1" t="s">
        <v>23</v>
      </c>
      <c r="C114" s="1" t="s">
        <v>292</v>
      </c>
      <c r="D114">
        <v>29</v>
      </c>
      <c r="E114">
        <v>0.9</v>
      </c>
      <c r="F114">
        <v>10</v>
      </c>
      <c r="G114">
        <v>0.98518518518518516</v>
      </c>
      <c r="H114">
        <v>0.46666666666666667</v>
      </c>
      <c r="I114">
        <v>0.63333333333333341</v>
      </c>
      <c r="J114">
        <v>1</v>
      </c>
      <c r="K114">
        <v>0.3888888888888889</v>
      </c>
      <c r="L114">
        <v>0.56000000000000005</v>
      </c>
      <c r="M114" s="1" t="s">
        <v>642</v>
      </c>
      <c r="N114" s="1" t="s">
        <v>643</v>
      </c>
      <c r="O114" s="1" t="s">
        <v>644</v>
      </c>
      <c r="P114" s="1" t="s">
        <v>642</v>
      </c>
      <c r="Q114" s="1" t="s">
        <v>645</v>
      </c>
      <c r="R114" s="1" t="s">
        <v>642</v>
      </c>
      <c r="S114" s="1" t="s">
        <v>645</v>
      </c>
      <c r="T114" s="1" t="s">
        <v>645</v>
      </c>
      <c r="U114" s="1" t="s">
        <v>645</v>
      </c>
    </row>
    <row r="115" spans="1:21" x14ac:dyDescent="0.25">
      <c r="A115" s="1" t="s">
        <v>402</v>
      </c>
      <c r="B115" s="1" t="s">
        <v>23</v>
      </c>
      <c r="C115" s="1" t="s">
        <v>292</v>
      </c>
      <c r="D115">
        <v>19</v>
      </c>
      <c r="E115">
        <v>0.875</v>
      </c>
      <c r="F115">
        <v>10</v>
      </c>
      <c r="G115">
        <v>1</v>
      </c>
      <c r="H115">
        <v>0.4456140350877193</v>
      </c>
      <c r="I115">
        <v>0.61650485436893199</v>
      </c>
      <c r="J115">
        <v>1</v>
      </c>
      <c r="K115">
        <v>0.41111111111111109</v>
      </c>
      <c r="L115">
        <v>0.58267716535433078</v>
      </c>
      <c r="M115" s="1" t="s">
        <v>642</v>
      </c>
      <c r="N115" s="1" t="s">
        <v>643</v>
      </c>
      <c r="O115" s="1" t="s">
        <v>644</v>
      </c>
      <c r="P115" s="1" t="s">
        <v>642</v>
      </c>
      <c r="Q115" s="1" t="s">
        <v>645</v>
      </c>
      <c r="R115" s="1" t="s">
        <v>642</v>
      </c>
      <c r="S115" s="1" t="s">
        <v>645</v>
      </c>
      <c r="T115" s="1" t="s">
        <v>645</v>
      </c>
      <c r="U115" s="1" t="s">
        <v>645</v>
      </c>
    </row>
    <row r="116" spans="1:21" x14ac:dyDescent="0.25">
      <c r="A116" s="1" t="s">
        <v>389</v>
      </c>
      <c r="B116" s="1" t="s">
        <v>23</v>
      </c>
      <c r="C116" s="1" t="s">
        <v>292</v>
      </c>
      <c r="D116">
        <v>5</v>
      </c>
      <c r="E116">
        <v>0.7</v>
      </c>
      <c r="F116">
        <v>10</v>
      </c>
      <c r="G116">
        <v>0.95862068965517244</v>
      </c>
      <c r="H116">
        <v>0.48771929824561405</v>
      </c>
      <c r="I116">
        <v>0.6465116279069768</v>
      </c>
      <c r="J116">
        <v>0.82857142857142863</v>
      </c>
      <c r="K116">
        <v>0.32222222222222224</v>
      </c>
      <c r="L116">
        <v>0.46400000000000008</v>
      </c>
      <c r="M116" s="1" t="s">
        <v>642</v>
      </c>
      <c r="N116" s="1" t="s">
        <v>643</v>
      </c>
      <c r="O116" s="1" t="s">
        <v>644</v>
      </c>
      <c r="P116" s="1" t="s">
        <v>642</v>
      </c>
      <c r="Q116" s="1" t="s">
        <v>645</v>
      </c>
      <c r="R116" s="1" t="s">
        <v>642</v>
      </c>
      <c r="S116" s="1" t="s">
        <v>645</v>
      </c>
      <c r="T116" s="1" t="s">
        <v>645</v>
      </c>
      <c r="U116" s="1" t="s">
        <v>645</v>
      </c>
    </row>
    <row r="117" spans="1:21" x14ac:dyDescent="0.25">
      <c r="A117" s="1" t="s">
        <v>438</v>
      </c>
      <c r="B117" s="1" t="s">
        <v>23</v>
      </c>
      <c r="C117" s="1" t="s">
        <v>292</v>
      </c>
      <c r="D117">
        <v>15</v>
      </c>
      <c r="E117">
        <v>0.8</v>
      </c>
      <c r="F117">
        <v>10</v>
      </c>
      <c r="G117">
        <v>1</v>
      </c>
      <c r="H117">
        <v>0.43157894736842106</v>
      </c>
      <c r="I117">
        <v>0.6029411764705882</v>
      </c>
      <c r="J117">
        <v>1</v>
      </c>
      <c r="K117">
        <v>0.37777777777777777</v>
      </c>
      <c r="L117">
        <v>0.54838709677419351</v>
      </c>
      <c r="M117" s="1" t="s">
        <v>642</v>
      </c>
      <c r="N117" s="1" t="s">
        <v>643</v>
      </c>
      <c r="O117" s="1" t="s">
        <v>644</v>
      </c>
      <c r="P117" s="1" t="s">
        <v>642</v>
      </c>
      <c r="Q117" s="1" t="s">
        <v>645</v>
      </c>
      <c r="R117" s="1" t="s">
        <v>642</v>
      </c>
      <c r="S117" s="1" t="s">
        <v>645</v>
      </c>
      <c r="T117" s="1" t="s">
        <v>645</v>
      </c>
      <c r="U117" s="1" t="s">
        <v>645</v>
      </c>
    </row>
    <row r="118" spans="1:21" x14ac:dyDescent="0.25">
      <c r="A118" s="1" t="s">
        <v>301</v>
      </c>
      <c r="B118" s="1" t="s">
        <v>22</v>
      </c>
      <c r="C118" s="1" t="s">
        <v>292</v>
      </c>
      <c r="D118">
        <v>27</v>
      </c>
      <c r="E118">
        <v>0.875</v>
      </c>
      <c r="F118">
        <v>10</v>
      </c>
      <c r="G118">
        <v>0.97041420118343191</v>
      </c>
      <c r="H118">
        <v>0.57746478873239437</v>
      </c>
      <c r="I118">
        <v>0.72406181015452531</v>
      </c>
      <c r="J118">
        <v>1</v>
      </c>
      <c r="K118">
        <v>0.6310679611650486</v>
      </c>
      <c r="L118">
        <v>0.77380952380952384</v>
      </c>
      <c r="M118" s="1" t="s">
        <v>642</v>
      </c>
      <c r="N118" s="1" t="s">
        <v>643</v>
      </c>
      <c r="O118" s="1" t="s">
        <v>644</v>
      </c>
      <c r="P118" s="1" t="s">
        <v>642</v>
      </c>
      <c r="Q118" s="1" t="s">
        <v>645</v>
      </c>
      <c r="R118" s="1" t="s">
        <v>642</v>
      </c>
      <c r="S118" s="1" t="s">
        <v>645</v>
      </c>
      <c r="T118" s="1" t="s">
        <v>645</v>
      </c>
      <c r="U118" s="1" t="s">
        <v>645</v>
      </c>
    </row>
    <row r="119" spans="1:21" x14ac:dyDescent="0.25">
      <c r="A119" s="1" t="s">
        <v>455</v>
      </c>
      <c r="B119" s="1" t="s">
        <v>22</v>
      </c>
      <c r="C119" s="1" t="s">
        <v>292</v>
      </c>
      <c r="D119">
        <v>28</v>
      </c>
      <c r="E119">
        <v>0.875</v>
      </c>
      <c r="F119">
        <v>10</v>
      </c>
      <c r="G119">
        <v>0.99038461538461542</v>
      </c>
      <c r="H119">
        <v>0.36267605633802819</v>
      </c>
      <c r="I119">
        <v>0.53092783505154639</v>
      </c>
      <c r="J119">
        <v>1</v>
      </c>
      <c r="K119">
        <v>0.41747572815533979</v>
      </c>
      <c r="L119">
        <v>0.58904109589041087</v>
      </c>
      <c r="M119" s="1" t="s">
        <v>642</v>
      </c>
      <c r="N119" s="1" t="s">
        <v>643</v>
      </c>
      <c r="O119" s="1" t="s">
        <v>644</v>
      </c>
      <c r="P119" s="1" t="s">
        <v>642</v>
      </c>
      <c r="Q119" s="1" t="s">
        <v>645</v>
      </c>
      <c r="R119" s="1" t="s">
        <v>642</v>
      </c>
      <c r="S119" s="1" t="s">
        <v>645</v>
      </c>
      <c r="T119" s="1" t="s">
        <v>645</v>
      </c>
      <c r="U119" s="1" t="s">
        <v>645</v>
      </c>
    </row>
    <row r="120" spans="1:21" x14ac:dyDescent="0.25">
      <c r="A120" s="1" t="s">
        <v>410</v>
      </c>
      <c r="B120" s="1" t="s">
        <v>23</v>
      </c>
      <c r="C120" s="1" t="s">
        <v>292</v>
      </c>
      <c r="D120">
        <v>22</v>
      </c>
      <c r="E120">
        <v>0.85</v>
      </c>
      <c r="F120">
        <v>10</v>
      </c>
      <c r="G120">
        <v>0.97979797979797978</v>
      </c>
      <c r="H120">
        <v>0.34035087719298246</v>
      </c>
      <c r="I120">
        <v>0.50520833333333337</v>
      </c>
      <c r="J120">
        <v>1</v>
      </c>
      <c r="K120">
        <v>0.25555555555555554</v>
      </c>
      <c r="L120">
        <v>0.40707964601769908</v>
      </c>
      <c r="M120" s="1" t="s">
        <v>642</v>
      </c>
      <c r="N120" s="1" t="s">
        <v>643</v>
      </c>
      <c r="O120" s="1" t="s">
        <v>644</v>
      </c>
      <c r="P120" s="1" t="s">
        <v>642</v>
      </c>
      <c r="Q120" s="1" t="s">
        <v>645</v>
      </c>
      <c r="R120" s="1" t="s">
        <v>642</v>
      </c>
      <c r="S120" s="1" t="s">
        <v>645</v>
      </c>
      <c r="T120" s="1" t="s">
        <v>645</v>
      </c>
      <c r="U120" s="1" t="s">
        <v>645</v>
      </c>
    </row>
    <row r="121" spans="1:21" x14ac:dyDescent="0.25">
      <c r="A121" s="1" t="s">
        <v>478</v>
      </c>
      <c r="B121" s="1" t="s">
        <v>22</v>
      </c>
      <c r="C121" s="1" t="s">
        <v>292</v>
      </c>
      <c r="D121">
        <v>11</v>
      </c>
      <c r="E121">
        <v>0.9</v>
      </c>
      <c r="F121">
        <v>10</v>
      </c>
      <c r="G121">
        <v>1</v>
      </c>
      <c r="H121">
        <v>0.4119718309859155</v>
      </c>
      <c r="I121">
        <v>0.58354114713216954</v>
      </c>
      <c r="J121">
        <v>1</v>
      </c>
      <c r="K121">
        <v>0.47572815533980584</v>
      </c>
      <c r="L121">
        <v>0.64473684210526316</v>
      </c>
      <c r="M121" s="1" t="s">
        <v>642</v>
      </c>
      <c r="N121" s="1" t="s">
        <v>643</v>
      </c>
      <c r="O121" s="1" t="s">
        <v>644</v>
      </c>
      <c r="P121" s="1" t="s">
        <v>642</v>
      </c>
      <c r="Q121" s="1" t="s">
        <v>645</v>
      </c>
      <c r="R121" s="1" t="s">
        <v>642</v>
      </c>
      <c r="S121" s="1" t="s">
        <v>645</v>
      </c>
      <c r="T121" s="1" t="s">
        <v>645</v>
      </c>
      <c r="U121" s="1" t="s">
        <v>645</v>
      </c>
    </row>
    <row r="122" spans="1:21" x14ac:dyDescent="0.25">
      <c r="A122" s="1" t="s">
        <v>296</v>
      </c>
      <c r="B122" s="1" t="s">
        <v>22</v>
      </c>
      <c r="C122" s="1" t="s">
        <v>292</v>
      </c>
      <c r="D122">
        <v>1</v>
      </c>
      <c r="E122">
        <v>0.875</v>
      </c>
      <c r="F122">
        <v>10</v>
      </c>
      <c r="G122">
        <v>0.96923076923076923</v>
      </c>
      <c r="H122">
        <v>0.44366197183098594</v>
      </c>
      <c r="I122">
        <v>0.60869565217391308</v>
      </c>
      <c r="J122">
        <v>1</v>
      </c>
      <c r="K122">
        <v>0.58252427184466016</v>
      </c>
      <c r="L122">
        <v>0.73619631901840488</v>
      </c>
      <c r="M122" s="1" t="s">
        <v>642</v>
      </c>
      <c r="N122" s="1" t="s">
        <v>643</v>
      </c>
      <c r="O122" s="1" t="s">
        <v>644</v>
      </c>
      <c r="P122" s="1" t="s">
        <v>642</v>
      </c>
      <c r="Q122" s="1" t="s">
        <v>645</v>
      </c>
      <c r="R122" s="1" t="s">
        <v>642</v>
      </c>
      <c r="S122" s="1" t="s">
        <v>645</v>
      </c>
      <c r="T122" s="1" t="s">
        <v>645</v>
      </c>
      <c r="U122" s="1" t="s">
        <v>645</v>
      </c>
    </row>
    <row r="123" spans="1:21" x14ac:dyDescent="0.25">
      <c r="A123" s="1" t="s">
        <v>613</v>
      </c>
      <c r="B123" s="1" t="s">
        <v>147</v>
      </c>
      <c r="C123" s="1" t="s">
        <v>292</v>
      </c>
      <c r="D123">
        <v>18</v>
      </c>
      <c r="E123">
        <v>0.7</v>
      </c>
      <c r="F123">
        <v>10</v>
      </c>
      <c r="G123">
        <v>0.9732142857142857</v>
      </c>
      <c r="H123">
        <v>0.50697674418604655</v>
      </c>
      <c r="I123">
        <v>0.66666666666666674</v>
      </c>
      <c r="J123">
        <v>0.96875</v>
      </c>
      <c r="K123">
        <v>0.44285714285714284</v>
      </c>
      <c r="L123">
        <v>0.60784313725490191</v>
      </c>
      <c r="M123" s="1" t="s">
        <v>642</v>
      </c>
      <c r="N123" s="1" t="s">
        <v>643</v>
      </c>
      <c r="O123" s="1" t="s">
        <v>644</v>
      </c>
      <c r="P123" s="1" t="s">
        <v>642</v>
      </c>
      <c r="Q123" s="1" t="s">
        <v>645</v>
      </c>
      <c r="R123" s="1" t="s">
        <v>642</v>
      </c>
      <c r="S123" s="1" t="s">
        <v>645</v>
      </c>
      <c r="T123" s="1" t="s">
        <v>645</v>
      </c>
      <c r="U123" s="1" t="s">
        <v>645</v>
      </c>
    </row>
    <row r="124" spans="1:21" x14ac:dyDescent="0.25">
      <c r="A124" s="1" t="s">
        <v>424</v>
      </c>
      <c r="B124" s="1" t="s">
        <v>23</v>
      </c>
      <c r="C124" s="1" t="s">
        <v>292</v>
      </c>
      <c r="D124">
        <v>9</v>
      </c>
      <c r="E124">
        <v>0.7</v>
      </c>
      <c r="F124">
        <v>10</v>
      </c>
      <c r="G124">
        <v>0.97484276729559749</v>
      </c>
      <c r="H124">
        <v>0.54385964912280704</v>
      </c>
      <c r="I124">
        <v>0.69819819819819828</v>
      </c>
      <c r="J124">
        <v>0.88888888888888884</v>
      </c>
      <c r="K124">
        <v>0.44444444444444442</v>
      </c>
      <c r="L124">
        <v>0.59259259259259256</v>
      </c>
      <c r="M124" s="1" t="s">
        <v>642</v>
      </c>
      <c r="N124" s="1" t="s">
        <v>643</v>
      </c>
      <c r="O124" s="1" t="s">
        <v>644</v>
      </c>
      <c r="P124" s="1" t="s">
        <v>642</v>
      </c>
      <c r="Q124" s="1" t="s">
        <v>645</v>
      </c>
      <c r="R124" s="1" t="s">
        <v>642</v>
      </c>
      <c r="S124" s="1" t="s">
        <v>645</v>
      </c>
      <c r="T124" s="1" t="s">
        <v>645</v>
      </c>
      <c r="U124" s="1" t="s">
        <v>645</v>
      </c>
    </row>
    <row r="125" spans="1:21" x14ac:dyDescent="0.25">
      <c r="A125" s="1" t="s">
        <v>489</v>
      </c>
      <c r="B125" s="1" t="s">
        <v>22</v>
      </c>
      <c r="C125" s="1" t="s">
        <v>292</v>
      </c>
      <c r="D125">
        <v>21</v>
      </c>
      <c r="E125">
        <v>0.8</v>
      </c>
      <c r="F125">
        <v>16</v>
      </c>
      <c r="G125">
        <v>0.95876288659793818</v>
      </c>
      <c r="H125">
        <v>0.32746478873239437</v>
      </c>
      <c r="I125">
        <v>0.48818897637795283</v>
      </c>
      <c r="J125">
        <v>1</v>
      </c>
      <c r="K125">
        <v>0.33980582524271846</v>
      </c>
      <c r="L125">
        <v>0.50724637681159424</v>
      </c>
      <c r="M125" s="1" t="s">
        <v>642</v>
      </c>
      <c r="N125" s="1" t="s">
        <v>643</v>
      </c>
      <c r="O125" s="1" t="s">
        <v>644</v>
      </c>
      <c r="P125" s="1" t="s">
        <v>642</v>
      </c>
      <c r="Q125" s="1" t="s">
        <v>645</v>
      </c>
      <c r="R125" s="1" t="s">
        <v>642</v>
      </c>
      <c r="S125" s="1" t="s">
        <v>645</v>
      </c>
      <c r="T125" s="1" t="s">
        <v>645</v>
      </c>
      <c r="U125" s="1" t="s">
        <v>645</v>
      </c>
    </row>
    <row r="126" spans="1:21" x14ac:dyDescent="0.25">
      <c r="A126" s="1" t="s">
        <v>368</v>
      </c>
      <c r="B126" s="1" t="s">
        <v>147</v>
      </c>
      <c r="C126" s="1" t="s">
        <v>292</v>
      </c>
      <c r="D126">
        <v>19</v>
      </c>
      <c r="E126">
        <v>0.9</v>
      </c>
      <c r="F126">
        <v>10</v>
      </c>
      <c r="G126">
        <v>0.98275862068965514</v>
      </c>
      <c r="H126">
        <v>0.26511627906976742</v>
      </c>
      <c r="I126">
        <v>0.4175824175824176</v>
      </c>
      <c r="J126">
        <v>1</v>
      </c>
      <c r="K126">
        <v>0.25714285714285712</v>
      </c>
      <c r="L126">
        <v>0.40909090909090906</v>
      </c>
      <c r="M126" s="1" t="s">
        <v>642</v>
      </c>
      <c r="N126" s="1" t="s">
        <v>643</v>
      </c>
      <c r="O126" s="1" t="s">
        <v>644</v>
      </c>
      <c r="P126" s="1" t="s">
        <v>642</v>
      </c>
      <c r="Q126" s="1" t="s">
        <v>645</v>
      </c>
      <c r="R126" s="1" t="s">
        <v>642</v>
      </c>
      <c r="S126" s="1" t="s">
        <v>645</v>
      </c>
      <c r="T126" s="1" t="s">
        <v>645</v>
      </c>
      <c r="U126" s="1" t="s">
        <v>645</v>
      </c>
    </row>
    <row r="127" spans="1:21" x14ac:dyDescent="0.25">
      <c r="A127" s="1" t="s">
        <v>617</v>
      </c>
      <c r="B127" s="1" t="s">
        <v>147</v>
      </c>
      <c r="C127" s="1" t="s">
        <v>292</v>
      </c>
      <c r="D127">
        <v>18</v>
      </c>
      <c r="E127">
        <v>0.9</v>
      </c>
      <c r="F127">
        <v>10</v>
      </c>
      <c r="G127">
        <v>0.98837209302325579</v>
      </c>
      <c r="H127">
        <v>0.39534883720930231</v>
      </c>
      <c r="I127">
        <v>0.5647840531561461</v>
      </c>
      <c r="J127">
        <v>1</v>
      </c>
      <c r="K127">
        <v>0.34285714285714286</v>
      </c>
      <c r="L127">
        <v>0.51063829787234039</v>
      </c>
      <c r="M127" s="1" t="s">
        <v>642</v>
      </c>
      <c r="N127" s="1" t="s">
        <v>643</v>
      </c>
      <c r="O127" s="1" t="s">
        <v>644</v>
      </c>
      <c r="P127" s="1" t="s">
        <v>642</v>
      </c>
      <c r="Q127" s="1" t="s">
        <v>645</v>
      </c>
      <c r="R127" s="1" t="s">
        <v>642</v>
      </c>
      <c r="S127" s="1" t="s">
        <v>645</v>
      </c>
      <c r="T127" s="1" t="s">
        <v>645</v>
      </c>
      <c r="U127" s="1" t="s">
        <v>645</v>
      </c>
    </row>
    <row r="128" spans="1:21" x14ac:dyDescent="0.25">
      <c r="A128" s="1" t="s">
        <v>356</v>
      </c>
      <c r="B128" s="1" t="s">
        <v>147</v>
      </c>
      <c r="C128" s="1" t="s">
        <v>292</v>
      </c>
      <c r="D128">
        <v>5</v>
      </c>
      <c r="E128">
        <v>0.85</v>
      </c>
      <c r="F128">
        <v>10</v>
      </c>
      <c r="G128">
        <v>0.96330275229357798</v>
      </c>
      <c r="H128">
        <v>0.48837209302325579</v>
      </c>
      <c r="I128">
        <v>0.64814814814814814</v>
      </c>
      <c r="J128">
        <v>0.93939393939393945</v>
      </c>
      <c r="K128">
        <v>0.44285714285714284</v>
      </c>
      <c r="L128">
        <v>0.60194174757281549</v>
      </c>
      <c r="M128" s="1" t="s">
        <v>642</v>
      </c>
      <c r="N128" s="1" t="s">
        <v>643</v>
      </c>
      <c r="O128" s="1" t="s">
        <v>644</v>
      </c>
      <c r="P128" s="1" t="s">
        <v>642</v>
      </c>
      <c r="Q128" s="1" t="s">
        <v>645</v>
      </c>
      <c r="R128" s="1" t="s">
        <v>642</v>
      </c>
      <c r="S128" s="1" t="s">
        <v>645</v>
      </c>
      <c r="T128" s="1" t="s">
        <v>645</v>
      </c>
      <c r="U128" s="1" t="s">
        <v>645</v>
      </c>
    </row>
    <row r="129" spans="1:21" x14ac:dyDescent="0.25">
      <c r="A129" s="1" t="s">
        <v>414</v>
      </c>
      <c r="B129" s="1" t="s">
        <v>23</v>
      </c>
      <c r="C129" s="1" t="s">
        <v>292</v>
      </c>
      <c r="D129">
        <v>23</v>
      </c>
      <c r="E129">
        <v>0.875</v>
      </c>
      <c r="F129">
        <v>10</v>
      </c>
      <c r="G129">
        <v>1</v>
      </c>
      <c r="H129">
        <v>0.47017543859649125</v>
      </c>
      <c r="I129">
        <v>0.63961813842482096</v>
      </c>
      <c r="J129">
        <v>1</v>
      </c>
      <c r="K129">
        <v>0.41111111111111109</v>
      </c>
      <c r="L129">
        <v>0.58267716535433078</v>
      </c>
      <c r="M129" s="1" t="s">
        <v>642</v>
      </c>
      <c r="N129" s="1" t="s">
        <v>643</v>
      </c>
      <c r="O129" s="1" t="s">
        <v>644</v>
      </c>
      <c r="P129" s="1" t="s">
        <v>642</v>
      </c>
      <c r="Q129" s="1" t="s">
        <v>645</v>
      </c>
      <c r="R129" s="1" t="s">
        <v>642</v>
      </c>
      <c r="S129" s="1" t="s">
        <v>645</v>
      </c>
      <c r="T129" s="1" t="s">
        <v>645</v>
      </c>
      <c r="U129" s="1" t="s">
        <v>645</v>
      </c>
    </row>
    <row r="130" spans="1:21" x14ac:dyDescent="0.25">
      <c r="A130" s="1" t="s">
        <v>635</v>
      </c>
      <c r="B130" s="1" t="s">
        <v>147</v>
      </c>
      <c r="C130" s="1" t="s">
        <v>292</v>
      </c>
      <c r="D130">
        <v>22</v>
      </c>
      <c r="E130">
        <v>0.9</v>
      </c>
      <c r="F130">
        <v>10</v>
      </c>
      <c r="G130">
        <v>0.97872340425531912</v>
      </c>
      <c r="H130">
        <v>0.21395348837209302</v>
      </c>
      <c r="I130">
        <v>0.35114503816793891</v>
      </c>
      <c r="J130">
        <v>1</v>
      </c>
      <c r="K130">
        <v>0.15714285714285714</v>
      </c>
      <c r="L130">
        <v>0.27160493827160498</v>
      </c>
      <c r="M130" s="1" t="s">
        <v>642</v>
      </c>
      <c r="N130" s="1" t="s">
        <v>643</v>
      </c>
      <c r="O130" s="1" t="s">
        <v>644</v>
      </c>
      <c r="P130" s="1" t="s">
        <v>642</v>
      </c>
      <c r="Q130" s="1" t="s">
        <v>645</v>
      </c>
      <c r="R130" s="1" t="s">
        <v>642</v>
      </c>
      <c r="S130" s="1" t="s">
        <v>645</v>
      </c>
      <c r="T130" s="1" t="s">
        <v>645</v>
      </c>
      <c r="U130" s="1" t="s">
        <v>645</v>
      </c>
    </row>
    <row r="131" spans="1:21" x14ac:dyDescent="0.25">
      <c r="A131" s="1" t="s">
        <v>451</v>
      </c>
      <c r="B131" s="1" t="s">
        <v>22</v>
      </c>
      <c r="C131" s="1" t="s">
        <v>292</v>
      </c>
      <c r="D131">
        <v>11</v>
      </c>
      <c r="E131">
        <v>0.875</v>
      </c>
      <c r="F131">
        <v>10</v>
      </c>
      <c r="G131">
        <v>0.98571428571428577</v>
      </c>
      <c r="H131">
        <v>0.4859154929577465</v>
      </c>
      <c r="I131">
        <v>0.65094339622641517</v>
      </c>
      <c r="J131">
        <v>1</v>
      </c>
      <c r="K131">
        <v>0.53398058252427183</v>
      </c>
      <c r="L131">
        <v>0.69620253164556956</v>
      </c>
      <c r="M131" s="1" t="s">
        <v>642</v>
      </c>
      <c r="N131" s="1" t="s">
        <v>643</v>
      </c>
      <c r="O131" s="1" t="s">
        <v>644</v>
      </c>
      <c r="P131" s="1" t="s">
        <v>642</v>
      </c>
      <c r="Q131" s="1" t="s">
        <v>645</v>
      </c>
      <c r="R131" s="1" t="s">
        <v>642</v>
      </c>
      <c r="S131" s="1" t="s">
        <v>645</v>
      </c>
      <c r="T131" s="1" t="s">
        <v>645</v>
      </c>
      <c r="U131" s="1" t="s">
        <v>645</v>
      </c>
    </row>
    <row r="132" spans="1:21" x14ac:dyDescent="0.25">
      <c r="A132" s="1" t="s">
        <v>341</v>
      </c>
      <c r="B132" s="1" t="s">
        <v>22</v>
      </c>
      <c r="C132" s="1" t="s">
        <v>292</v>
      </c>
      <c r="D132">
        <v>22</v>
      </c>
      <c r="E132">
        <v>0.85</v>
      </c>
      <c r="F132">
        <v>10</v>
      </c>
      <c r="G132">
        <v>0.99290780141843971</v>
      </c>
      <c r="H132">
        <v>0.49295774647887325</v>
      </c>
      <c r="I132">
        <v>0.65882352941176481</v>
      </c>
      <c r="J132">
        <v>1</v>
      </c>
      <c r="K132">
        <v>0.57281553398058249</v>
      </c>
      <c r="L132">
        <v>0.72839506172839508</v>
      </c>
      <c r="M132" s="1" t="s">
        <v>642</v>
      </c>
      <c r="N132" s="1" t="s">
        <v>643</v>
      </c>
      <c r="O132" s="1" t="s">
        <v>644</v>
      </c>
      <c r="P132" s="1" t="s">
        <v>642</v>
      </c>
      <c r="Q132" s="1" t="s">
        <v>645</v>
      </c>
      <c r="R132" s="1" t="s">
        <v>642</v>
      </c>
      <c r="S132" s="1" t="s">
        <v>645</v>
      </c>
      <c r="T132" s="1" t="s">
        <v>645</v>
      </c>
      <c r="U132" s="1" t="s">
        <v>645</v>
      </c>
    </row>
    <row r="133" spans="1:21" x14ac:dyDescent="0.25">
      <c r="A133" s="1" t="s">
        <v>293</v>
      </c>
      <c r="B133" s="1" t="s">
        <v>22</v>
      </c>
      <c r="C133" s="1" t="s">
        <v>292</v>
      </c>
      <c r="D133">
        <v>1</v>
      </c>
      <c r="E133">
        <v>0.7</v>
      </c>
      <c r="F133">
        <v>10</v>
      </c>
      <c r="G133">
        <v>0.94117647058823528</v>
      </c>
      <c r="H133">
        <v>0.50704225352112675</v>
      </c>
      <c r="I133">
        <v>0.65903890160183065</v>
      </c>
      <c r="J133">
        <v>0.984375</v>
      </c>
      <c r="K133">
        <v>0.61165048543689315</v>
      </c>
      <c r="L133">
        <v>0.75449101796407192</v>
      </c>
      <c r="M133" s="1" t="s">
        <v>642</v>
      </c>
      <c r="N133" s="1" t="s">
        <v>643</v>
      </c>
      <c r="O133" s="1" t="s">
        <v>644</v>
      </c>
      <c r="P133" s="1" t="s">
        <v>642</v>
      </c>
      <c r="Q133" s="1" t="s">
        <v>645</v>
      </c>
      <c r="R133" s="1" t="s">
        <v>642</v>
      </c>
      <c r="S133" s="1" t="s">
        <v>645</v>
      </c>
      <c r="T133" s="1" t="s">
        <v>645</v>
      </c>
      <c r="U133" s="1" t="s">
        <v>645</v>
      </c>
    </row>
    <row r="134" spans="1:21" x14ac:dyDescent="0.25">
      <c r="A134" s="1" t="s">
        <v>339</v>
      </c>
      <c r="B134" s="1" t="s">
        <v>22</v>
      </c>
      <c r="C134" s="1" t="s">
        <v>292</v>
      </c>
      <c r="D134">
        <v>21</v>
      </c>
      <c r="E134">
        <v>0.875</v>
      </c>
      <c r="F134">
        <v>10</v>
      </c>
      <c r="G134">
        <v>0.98136645962732916</v>
      </c>
      <c r="H134">
        <v>0.55633802816901412</v>
      </c>
      <c r="I134">
        <v>0.71011235955056184</v>
      </c>
      <c r="J134">
        <v>1</v>
      </c>
      <c r="K134">
        <v>0.62135922330097082</v>
      </c>
      <c r="L134">
        <v>0.76646706586826341</v>
      </c>
      <c r="M134" s="1" t="s">
        <v>642</v>
      </c>
      <c r="N134" s="1" t="s">
        <v>643</v>
      </c>
      <c r="O134" s="1" t="s">
        <v>644</v>
      </c>
      <c r="P134" s="1" t="s">
        <v>642</v>
      </c>
      <c r="Q134" s="1" t="s">
        <v>645</v>
      </c>
      <c r="R134" s="1" t="s">
        <v>642</v>
      </c>
      <c r="S134" s="1" t="s">
        <v>645</v>
      </c>
      <c r="T134" s="1" t="s">
        <v>645</v>
      </c>
      <c r="U134" s="1" t="s">
        <v>645</v>
      </c>
    </row>
    <row r="135" spans="1:21" x14ac:dyDescent="0.25">
      <c r="A135" s="1" t="s">
        <v>345</v>
      </c>
      <c r="B135" s="1" t="s">
        <v>22</v>
      </c>
      <c r="C135" s="1" t="s">
        <v>292</v>
      </c>
      <c r="D135">
        <v>23</v>
      </c>
      <c r="E135">
        <v>0.875</v>
      </c>
      <c r="F135">
        <v>10</v>
      </c>
      <c r="G135">
        <v>0.98101265822784811</v>
      </c>
      <c r="H135">
        <v>0.54577464788732399</v>
      </c>
      <c r="I135">
        <v>0.70135746606334848</v>
      </c>
      <c r="J135">
        <v>1</v>
      </c>
      <c r="K135">
        <v>0.60194174757281549</v>
      </c>
      <c r="L135">
        <v>0.75151515151515147</v>
      </c>
      <c r="M135" s="1" t="s">
        <v>642</v>
      </c>
      <c r="N135" s="1" t="s">
        <v>643</v>
      </c>
      <c r="O135" s="1" t="s">
        <v>644</v>
      </c>
      <c r="P135" s="1" t="s">
        <v>642</v>
      </c>
      <c r="Q135" s="1" t="s">
        <v>645</v>
      </c>
      <c r="R135" s="1" t="s">
        <v>642</v>
      </c>
      <c r="S135" s="1" t="s">
        <v>645</v>
      </c>
      <c r="T135" s="1" t="s">
        <v>645</v>
      </c>
      <c r="U135" s="1" t="s">
        <v>645</v>
      </c>
    </row>
    <row r="136" spans="1:21" x14ac:dyDescent="0.25">
      <c r="A136" s="1" t="s">
        <v>379</v>
      </c>
      <c r="B136" s="1" t="s">
        <v>147</v>
      </c>
      <c r="C136" s="1" t="s">
        <v>292</v>
      </c>
      <c r="D136">
        <v>23</v>
      </c>
      <c r="E136">
        <v>0.875</v>
      </c>
      <c r="F136">
        <v>10</v>
      </c>
      <c r="G136">
        <v>0.98058252427184467</v>
      </c>
      <c r="H136">
        <v>0.4697674418604651</v>
      </c>
      <c r="I136">
        <v>0.63522012578616349</v>
      </c>
      <c r="J136">
        <v>1</v>
      </c>
      <c r="K136">
        <v>0.38571428571428573</v>
      </c>
      <c r="L136">
        <v>0.55670103092783507</v>
      </c>
      <c r="M136" s="1" t="s">
        <v>642</v>
      </c>
      <c r="N136" s="1" t="s">
        <v>643</v>
      </c>
      <c r="O136" s="1" t="s">
        <v>644</v>
      </c>
      <c r="P136" s="1" t="s">
        <v>642</v>
      </c>
      <c r="Q136" s="1" t="s">
        <v>645</v>
      </c>
      <c r="R136" s="1" t="s">
        <v>642</v>
      </c>
      <c r="S136" s="1" t="s">
        <v>645</v>
      </c>
      <c r="T136" s="1" t="s">
        <v>645</v>
      </c>
      <c r="U136" s="1" t="s">
        <v>645</v>
      </c>
    </row>
    <row r="137" spans="1:21" x14ac:dyDescent="0.25">
      <c r="A137" s="1" t="s">
        <v>660</v>
      </c>
      <c r="B137" s="1" t="s">
        <v>147</v>
      </c>
      <c r="C137" s="1" t="s">
        <v>292</v>
      </c>
      <c r="D137">
        <v>20</v>
      </c>
      <c r="E137">
        <v>0.875</v>
      </c>
      <c r="F137">
        <v>10</v>
      </c>
      <c r="G137">
        <v>0.94444444444444442</v>
      </c>
      <c r="H137">
        <v>7.9069767441860464E-2</v>
      </c>
      <c r="I137">
        <v>0.14592274678111586</v>
      </c>
      <c r="J137">
        <v>1</v>
      </c>
      <c r="K137">
        <v>0.1</v>
      </c>
      <c r="L137">
        <v>0.18181818181818182</v>
      </c>
      <c r="M137" s="1" t="s">
        <v>642</v>
      </c>
      <c r="N137" s="1" t="s">
        <v>643</v>
      </c>
      <c r="O137" s="1" t="s">
        <v>644</v>
      </c>
      <c r="P137" s="1" t="s">
        <v>642</v>
      </c>
      <c r="Q137" s="1" t="s">
        <v>645</v>
      </c>
      <c r="R137" s="1" t="s">
        <v>642</v>
      </c>
      <c r="S137" s="1" t="s">
        <v>645</v>
      </c>
      <c r="T137" s="1" t="s">
        <v>645</v>
      </c>
      <c r="U137" s="1" t="s">
        <v>645</v>
      </c>
    </row>
    <row r="138" spans="1:21" x14ac:dyDescent="0.25">
      <c r="A138" s="1" t="s">
        <v>448</v>
      </c>
      <c r="B138" s="1" t="s">
        <v>22</v>
      </c>
      <c r="C138" s="1" t="s">
        <v>292</v>
      </c>
      <c r="D138">
        <v>10</v>
      </c>
      <c r="E138">
        <v>0.875</v>
      </c>
      <c r="F138">
        <v>10</v>
      </c>
      <c r="G138">
        <v>0.9859154929577465</v>
      </c>
      <c r="H138">
        <v>0.49295774647887325</v>
      </c>
      <c r="I138">
        <v>0.65727699530516437</v>
      </c>
      <c r="J138">
        <v>1</v>
      </c>
      <c r="K138">
        <v>0.5436893203883495</v>
      </c>
      <c r="L138">
        <v>0.70440251572327039</v>
      </c>
      <c r="M138" s="1" t="s">
        <v>642</v>
      </c>
      <c r="N138" s="1" t="s">
        <v>643</v>
      </c>
      <c r="O138" s="1" t="s">
        <v>644</v>
      </c>
      <c r="P138" s="1" t="s">
        <v>642</v>
      </c>
      <c r="Q138" s="1" t="s">
        <v>645</v>
      </c>
      <c r="R138" s="1" t="s">
        <v>642</v>
      </c>
      <c r="S138" s="1" t="s">
        <v>645</v>
      </c>
      <c r="T138" s="1" t="s">
        <v>645</v>
      </c>
      <c r="U138" s="1" t="s">
        <v>645</v>
      </c>
    </row>
    <row r="139" spans="1:21" x14ac:dyDescent="0.25">
      <c r="A139" s="1" t="s">
        <v>386</v>
      </c>
      <c r="B139" s="1" t="s">
        <v>147</v>
      </c>
      <c r="C139" s="1" t="s">
        <v>292</v>
      </c>
      <c r="D139">
        <v>27</v>
      </c>
      <c r="E139">
        <v>0.85</v>
      </c>
      <c r="F139">
        <v>10</v>
      </c>
      <c r="G139">
        <v>0.96363636363636362</v>
      </c>
      <c r="H139">
        <v>0.49302325581395351</v>
      </c>
      <c r="I139">
        <v>0.65230769230769237</v>
      </c>
      <c r="J139">
        <v>1</v>
      </c>
      <c r="K139">
        <v>0.42857142857142855</v>
      </c>
      <c r="L139">
        <v>0.6</v>
      </c>
      <c r="M139" s="1" t="s">
        <v>642</v>
      </c>
      <c r="N139" s="1" t="s">
        <v>643</v>
      </c>
      <c r="O139" s="1" t="s">
        <v>644</v>
      </c>
      <c r="P139" s="1" t="s">
        <v>642</v>
      </c>
      <c r="Q139" s="1" t="s">
        <v>645</v>
      </c>
      <c r="R139" s="1" t="s">
        <v>642</v>
      </c>
      <c r="S139" s="1" t="s">
        <v>645</v>
      </c>
      <c r="T139" s="1" t="s">
        <v>645</v>
      </c>
      <c r="U139" s="1" t="s">
        <v>645</v>
      </c>
    </row>
    <row r="140" spans="1:21" x14ac:dyDescent="0.25">
      <c r="A140" s="1" t="s">
        <v>295</v>
      </c>
      <c r="B140" s="1" t="s">
        <v>22</v>
      </c>
      <c r="C140" s="1" t="s">
        <v>292</v>
      </c>
      <c r="D140">
        <v>1</v>
      </c>
      <c r="E140">
        <v>0.8</v>
      </c>
      <c r="F140">
        <v>10</v>
      </c>
      <c r="G140">
        <v>0.97163120567375882</v>
      </c>
      <c r="H140">
        <v>0.48239436619718312</v>
      </c>
      <c r="I140">
        <v>0.64470588235294124</v>
      </c>
      <c r="J140">
        <v>1</v>
      </c>
      <c r="K140">
        <v>0.61165048543689315</v>
      </c>
      <c r="L140">
        <v>0.75903614457831325</v>
      </c>
      <c r="M140" s="1" t="s">
        <v>642</v>
      </c>
      <c r="N140" s="1" t="s">
        <v>643</v>
      </c>
      <c r="O140" s="1" t="s">
        <v>644</v>
      </c>
      <c r="P140" s="1" t="s">
        <v>642</v>
      </c>
      <c r="Q140" s="1" t="s">
        <v>645</v>
      </c>
      <c r="R140" s="1" t="s">
        <v>642</v>
      </c>
      <c r="S140" s="1" t="s">
        <v>645</v>
      </c>
      <c r="T140" s="1" t="s">
        <v>645</v>
      </c>
      <c r="U140" s="1" t="s">
        <v>645</v>
      </c>
    </row>
    <row r="141" spans="1:21" x14ac:dyDescent="0.25">
      <c r="A141" s="1" t="s">
        <v>492</v>
      </c>
      <c r="B141" s="1" t="s">
        <v>22</v>
      </c>
      <c r="C141" s="1" t="s">
        <v>292</v>
      </c>
      <c r="D141">
        <v>21</v>
      </c>
      <c r="E141">
        <v>0.9</v>
      </c>
      <c r="F141">
        <v>16</v>
      </c>
      <c r="G141">
        <v>0.9882352941176471</v>
      </c>
      <c r="H141">
        <v>0.29577464788732394</v>
      </c>
      <c r="I141">
        <v>0.45528455284552843</v>
      </c>
      <c r="J141">
        <v>1</v>
      </c>
      <c r="K141">
        <v>0.33980582524271846</v>
      </c>
      <c r="L141">
        <v>0.50724637681159424</v>
      </c>
      <c r="M141" s="1" t="s">
        <v>642</v>
      </c>
      <c r="N141" s="1" t="s">
        <v>643</v>
      </c>
      <c r="O141" s="1" t="s">
        <v>644</v>
      </c>
      <c r="P141" s="1" t="s">
        <v>642</v>
      </c>
      <c r="Q141" s="1" t="s">
        <v>645</v>
      </c>
      <c r="R141" s="1" t="s">
        <v>642</v>
      </c>
      <c r="S141" s="1" t="s">
        <v>645</v>
      </c>
      <c r="T141" s="1" t="s">
        <v>645</v>
      </c>
      <c r="U141" s="1" t="s">
        <v>645</v>
      </c>
    </row>
    <row r="142" spans="1:21" x14ac:dyDescent="0.25">
      <c r="A142" s="1" t="s">
        <v>602</v>
      </c>
      <c r="B142" s="1" t="s">
        <v>147</v>
      </c>
      <c r="C142" s="1" t="s">
        <v>292</v>
      </c>
      <c r="D142">
        <v>9</v>
      </c>
      <c r="E142">
        <v>0.9</v>
      </c>
      <c r="F142">
        <v>10</v>
      </c>
      <c r="G142">
        <v>0.95833333333333337</v>
      </c>
      <c r="H142">
        <v>0.10697674418604651</v>
      </c>
      <c r="I142">
        <v>0.19246861924686195</v>
      </c>
      <c r="J142">
        <v>1</v>
      </c>
      <c r="K142">
        <v>0.11428571428571428</v>
      </c>
      <c r="L142">
        <v>0.20512820512820512</v>
      </c>
      <c r="M142" s="1" t="s">
        <v>642</v>
      </c>
      <c r="N142" s="1" t="s">
        <v>643</v>
      </c>
      <c r="O142" s="1" t="s">
        <v>644</v>
      </c>
      <c r="P142" s="1" t="s">
        <v>642</v>
      </c>
      <c r="Q142" s="1" t="s">
        <v>645</v>
      </c>
      <c r="R142" s="1" t="s">
        <v>642</v>
      </c>
      <c r="S142" s="1" t="s">
        <v>645</v>
      </c>
      <c r="T142" s="1" t="s">
        <v>645</v>
      </c>
      <c r="U142" s="1" t="s">
        <v>645</v>
      </c>
    </row>
    <row r="143" spans="1:21" x14ac:dyDescent="0.25">
      <c r="A143" s="1" t="s">
        <v>362</v>
      </c>
      <c r="B143" s="1" t="s">
        <v>147</v>
      </c>
      <c r="C143" s="1" t="s">
        <v>292</v>
      </c>
      <c r="D143">
        <v>6</v>
      </c>
      <c r="E143">
        <v>0.875</v>
      </c>
      <c r="F143">
        <v>10</v>
      </c>
      <c r="G143">
        <v>0.984375</v>
      </c>
      <c r="H143">
        <v>0.2930232558139535</v>
      </c>
      <c r="I143">
        <v>0.45161290322580649</v>
      </c>
      <c r="J143">
        <v>1</v>
      </c>
      <c r="K143">
        <v>0.27142857142857141</v>
      </c>
      <c r="L143">
        <v>0.42696629213483145</v>
      </c>
      <c r="M143" s="1" t="s">
        <v>642</v>
      </c>
      <c r="N143" s="1" t="s">
        <v>643</v>
      </c>
      <c r="O143" s="1" t="s">
        <v>644</v>
      </c>
      <c r="P143" s="1" t="s">
        <v>642</v>
      </c>
      <c r="Q143" s="1" t="s">
        <v>645</v>
      </c>
      <c r="R143" s="1" t="s">
        <v>642</v>
      </c>
      <c r="S143" s="1" t="s">
        <v>645</v>
      </c>
      <c r="T143" s="1" t="s">
        <v>645</v>
      </c>
      <c r="U143" s="1" t="s">
        <v>645</v>
      </c>
    </row>
    <row r="144" spans="1:21" x14ac:dyDescent="0.25">
      <c r="A144" s="1" t="s">
        <v>296</v>
      </c>
      <c r="B144" s="1" t="s">
        <v>22</v>
      </c>
      <c r="C144" s="1" t="s">
        <v>292</v>
      </c>
      <c r="D144">
        <v>1</v>
      </c>
      <c r="E144">
        <v>0.875</v>
      </c>
      <c r="F144">
        <v>10</v>
      </c>
      <c r="G144">
        <v>0.96923076923076923</v>
      </c>
      <c r="H144">
        <v>0.44366197183098594</v>
      </c>
      <c r="I144">
        <v>0.60869565217391308</v>
      </c>
      <c r="J144">
        <v>1</v>
      </c>
      <c r="K144">
        <v>0.58252427184466016</v>
      </c>
      <c r="L144">
        <v>0.73619631901840488</v>
      </c>
      <c r="M144" s="1" t="s">
        <v>642</v>
      </c>
      <c r="N144" s="1" t="s">
        <v>643</v>
      </c>
      <c r="O144" s="1" t="s">
        <v>644</v>
      </c>
      <c r="P144" s="1" t="s">
        <v>642</v>
      </c>
      <c r="Q144" s="1" t="s">
        <v>645</v>
      </c>
      <c r="R144" s="1" t="s">
        <v>642</v>
      </c>
      <c r="S144" s="1" t="s">
        <v>645</v>
      </c>
      <c r="T144" s="1" t="s">
        <v>645</v>
      </c>
      <c r="U144" s="1" t="s">
        <v>645</v>
      </c>
    </row>
    <row r="145" spans="1:21" x14ac:dyDescent="0.25">
      <c r="A145" s="1" t="s">
        <v>631</v>
      </c>
      <c r="B145" s="1" t="s">
        <v>147</v>
      </c>
      <c r="C145" s="1" t="s">
        <v>292</v>
      </c>
      <c r="D145">
        <v>20</v>
      </c>
      <c r="E145">
        <v>0.9</v>
      </c>
      <c r="F145">
        <v>10</v>
      </c>
      <c r="G145">
        <v>0.94444444444444442</v>
      </c>
      <c r="H145">
        <v>7.9069767441860464E-2</v>
      </c>
      <c r="I145">
        <v>0.14592274678111586</v>
      </c>
      <c r="J145">
        <v>1</v>
      </c>
      <c r="K145">
        <v>0.1</v>
      </c>
      <c r="L145">
        <v>0.18181818181818182</v>
      </c>
      <c r="M145" s="1" t="s">
        <v>642</v>
      </c>
      <c r="N145" s="1" t="s">
        <v>643</v>
      </c>
      <c r="O145" s="1" t="s">
        <v>644</v>
      </c>
      <c r="P145" s="1" t="s">
        <v>642</v>
      </c>
      <c r="Q145" s="1" t="s">
        <v>645</v>
      </c>
      <c r="R145" s="1" t="s">
        <v>642</v>
      </c>
      <c r="S145" s="1" t="s">
        <v>645</v>
      </c>
      <c r="T145" s="1" t="s">
        <v>645</v>
      </c>
      <c r="U145" s="1" t="s">
        <v>645</v>
      </c>
    </row>
    <row r="146" spans="1:21" x14ac:dyDescent="0.25">
      <c r="A146" s="1" t="s">
        <v>330</v>
      </c>
      <c r="B146" s="1" t="s">
        <v>22</v>
      </c>
      <c r="C146" s="1" t="s">
        <v>292</v>
      </c>
      <c r="D146">
        <v>19</v>
      </c>
      <c r="E146">
        <v>0.7</v>
      </c>
      <c r="F146">
        <v>10</v>
      </c>
      <c r="G146">
        <v>0.95321637426900585</v>
      </c>
      <c r="H146">
        <v>0.573943661971831</v>
      </c>
      <c r="I146">
        <v>0.71648351648351649</v>
      </c>
      <c r="J146">
        <v>1</v>
      </c>
      <c r="K146">
        <v>0.62135922330097082</v>
      </c>
      <c r="L146">
        <v>0.76646706586826341</v>
      </c>
      <c r="M146" s="1" t="s">
        <v>642</v>
      </c>
      <c r="N146" s="1" t="s">
        <v>643</v>
      </c>
      <c r="O146" s="1" t="s">
        <v>644</v>
      </c>
      <c r="P146" s="1" t="s">
        <v>642</v>
      </c>
      <c r="Q146" s="1" t="s">
        <v>645</v>
      </c>
      <c r="R146" s="1" t="s">
        <v>642</v>
      </c>
      <c r="S146" s="1" t="s">
        <v>645</v>
      </c>
      <c r="T146" s="1" t="s">
        <v>645</v>
      </c>
      <c r="U146" s="1" t="s">
        <v>645</v>
      </c>
    </row>
    <row r="147" spans="1:21" x14ac:dyDescent="0.25">
      <c r="A147" s="1" t="s">
        <v>447</v>
      </c>
      <c r="B147" s="1" t="s">
        <v>22</v>
      </c>
      <c r="C147" s="1" t="s">
        <v>292</v>
      </c>
      <c r="D147">
        <v>10</v>
      </c>
      <c r="E147">
        <v>0.8</v>
      </c>
      <c r="F147">
        <v>10</v>
      </c>
      <c r="G147">
        <v>0.98089171974522293</v>
      </c>
      <c r="H147">
        <v>0.54225352112676062</v>
      </c>
      <c r="I147">
        <v>0.69841269841269837</v>
      </c>
      <c r="J147">
        <v>1</v>
      </c>
      <c r="K147">
        <v>0.59223300970873782</v>
      </c>
      <c r="L147">
        <v>0.74390243902439024</v>
      </c>
      <c r="M147" s="1" t="s">
        <v>642</v>
      </c>
      <c r="N147" s="1" t="s">
        <v>643</v>
      </c>
      <c r="O147" s="1" t="s">
        <v>644</v>
      </c>
      <c r="P147" s="1" t="s">
        <v>642</v>
      </c>
      <c r="Q147" s="1" t="s">
        <v>645</v>
      </c>
      <c r="R147" s="1" t="s">
        <v>642</v>
      </c>
      <c r="S147" s="1" t="s">
        <v>645</v>
      </c>
      <c r="T147" s="1" t="s">
        <v>645</v>
      </c>
      <c r="U147" s="1" t="s">
        <v>645</v>
      </c>
    </row>
    <row r="148" spans="1:21" x14ac:dyDescent="0.25">
      <c r="A148" s="1" t="s">
        <v>611</v>
      </c>
      <c r="B148" s="1" t="s">
        <v>147</v>
      </c>
      <c r="C148" s="1" t="s">
        <v>292</v>
      </c>
      <c r="D148">
        <v>17</v>
      </c>
      <c r="E148">
        <v>0.875</v>
      </c>
      <c r="F148">
        <v>10</v>
      </c>
      <c r="G148">
        <v>0.97938144329896903</v>
      </c>
      <c r="H148">
        <v>0.44186046511627908</v>
      </c>
      <c r="I148">
        <v>0.60897435897435892</v>
      </c>
      <c r="J148">
        <v>1</v>
      </c>
      <c r="K148">
        <v>0.38571428571428573</v>
      </c>
      <c r="L148">
        <v>0.55670103092783507</v>
      </c>
      <c r="M148" s="1" t="s">
        <v>642</v>
      </c>
      <c r="N148" s="1" t="s">
        <v>643</v>
      </c>
      <c r="O148" s="1" t="s">
        <v>644</v>
      </c>
      <c r="P148" s="1" t="s">
        <v>642</v>
      </c>
      <c r="Q148" s="1" t="s">
        <v>645</v>
      </c>
      <c r="R148" s="1" t="s">
        <v>642</v>
      </c>
      <c r="S148" s="1" t="s">
        <v>645</v>
      </c>
      <c r="T148" s="1" t="s">
        <v>645</v>
      </c>
      <c r="U148" s="1" t="s">
        <v>645</v>
      </c>
    </row>
    <row r="149" spans="1:21" x14ac:dyDescent="0.25">
      <c r="A149" s="1" t="s">
        <v>370</v>
      </c>
      <c r="B149" s="1" t="s">
        <v>147</v>
      </c>
      <c r="C149" s="1" t="s">
        <v>292</v>
      </c>
      <c r="D149">
        <v>21</v>
      </c>
      <c r="E149">
        <v>0.7</v>
      </c>
      <c r="F149">
        <v>10</v>
      </c>
      <c r="G149">
        <v>0.9576271186440678</v>
      </c>
      <c r="H149">
        <v>0.52558139534883719</v>
      </c>
      <c r="I149">
        <v>0.6786786786786787</v>
      </c>
      <c r="J149">
        <v>1</v>
      </c>
      <c r="K149">
        <v>0.45714285714285713</v>
      </c>
      <c r="L149">
        <v>0.62745098039215685</v>
      </c>
      <c r="M149" s="1" t="s">
        <v>642</v>
      </c>
      <c r="N149" s="1" t="s">
        <v>643</v>
      </c>
      <c r="O149" s="1" t="s">
        <v>644</v>
      </c>
      <c r="P149" s="1" t="s">
        <v>642</v>
      </c>
      <c r="Q149" s="1" t="s">
        <v>645</v>
      </c>
      <c r="R149" s="1" t="s">
        <v>642</v>
      </c>
      <c r="S149" s="1" t="s">
        <v>645</v>
      </c>
      <c r="T149" s="1" t="s">
        <v>645</v>
      </c>
      <c r="U149" s="1" t="s">
        <v>645</v>
      </c>
    </row>
    <row r="150" spans="1:21" x14ac:dyDescent="0.25">
      <c r="A150" s="1" t="s">
        <v>455</v>
      </c>
      <c r="B150" s="1" t="s">
        <v>22</v>
      </c>
      <c r="C150" s="1" t="s">
        <v>292</v>
      </c>
      <c r="D150">
        <v>28</v>
      </c>
      <c r="E150">
        <v>0.875</v>
      </c>
      <c r="F150">
        <v>10</v>
      </c>
      <c r="G150">
        <v>0.99038461538461542</v>
      </c>
      <c r="H150">
        <v>0.36267605633802819</v>
      </c>
      <c r="I150">
        <v>0.53092783505154639</v>
      </c>
      <c r="J150">
        <v>1</v>
      </c>
      <c r="K150">
        <v>0.41747572815533979</v>
      </c>
      <c r="L150">
        <v>0.58904109589041087</v>
      </c>
      <c r="M150" s="1" t="s">
        <v>642</v>
      </c>
      <c r="N150" s="1" t="s">
        <v>643</v>
      </c>
      <c r="O150" s="1" t="s">
        <v>644</v>
      </c>
      <c r="P150" s="1" t="s">
        <v>642</v>
      </c>
      <c r="Q150" s="1" t="s">
        <v>645</v>
      </c>
      <c r="R150" s="1" t="s">
        <v>642</v>
      </c>
      <c r="S150" s="1" t="s">
        <v>645</v>
      </c>
      <c r="T150" s="1" t="s">
        <v>645</v>
      </c>
      <c r="U150" s="1" t="s">
        <v>645</v>
      </c>
    </row>
    <row r="151" spans="1:21" x14ac:dyDescent="0.25">
      <c r="A151" s="1" t="s">
        <v>345</v>
      </c>
      <c r="B151" s="1" t="s">
        <v>22</v>
      </c>
      <c r="C151" s="1" t="s">
        <v>292</v>
      </c>
      <c r="D151">
        <v>23</v>
      </c>
      <c r="E151">
        <v>0.875</v>
      </c>
      <c r="F151">
        <v>10</v>
      </c>
      <c r="G151">
        <v>0.98101265822784811</v>
      </c>
      <c r="H151">
        <v>0.54577464788732399</v>
      </c>
      <c r="I151">
        <v>0.70135746606334848</v>
      </c>
      <c r="J151">
        <v>1</v>
      </c>
      <c r="K151">
        <v>0.60194174757281549</v>
      </c>
      <c r="L151">
        <v>0.75151515151515147</v>
      </c>
      <c r="M151" s="1" t="s">
        <v>642</v>
      </c>
      <c r="N151" s="1" t="s">
        <v>643</v>
      </c>
      <c r="O151" s="1" t="s">
        <v>644</v>
      </c>
      <c r="P151" s="1" t="s">
        <v>642</v>
      </c>
      <c r="Q151" s="1" t="s">
        <v>645</v>
      </c>
      <c r="R151" s="1" t="s">
        <v>642</v>
      </c>
      <c r="S151" s="1" t="s">
        <v>645</v>
      </c>
      <c r="T151" s="1" t="s">
        <v>645</v>
      </c>
      <c r="U151" s="1" t="s">
        <v>645</v>
      </c>
    </row>
    <row r="152" spans="1:21" x14ac:dyDescent="0.25">
      <c r="A152" s="1" t="s">
        <v>366</v>
      </c>
      <c r="B152" s="1" t="s">
        <v>147</v>
      </c>
      <c r="C152" s="1" t="s">
        <v>292</v>
      </c>
      <c r="D152">
        <v>19</v>
      </c>
      <c r="E152">
        <v>0.85</v>
      </c>
      <c r="F152">
        <v>10</v>
      </c>
      <c r="G152">
        <v>0.98901098901098905</v>
      </c>
      <c r="H152">
        <v>0.41860465116279072</v>
      </c>
      <c r="I152">
        <v>0.58823529411764708</v>
      </c>
      <c r="J152">
        <v>1</v>
      </c>
      <c r="K152">
        <v>0.37142857142857144</v>
      </c>
      <c r="L152">
        <v>0.54166666666666663</v>
      </c>
      <c r="M152" s="1" t="s">
        <v>642</v>
      </c>
      <c r="N152" s="1" t="s">
        <v>643</v>
      </c>
      <c r="O152" s="1" t="s">
        <v>644</v>
      </c>
      <c r="P152" s="1" t="s">
        <v>642</v>
      </c>
      <c r="Q152" s="1" t="s">
        <v>645</v>
      </c>
      <c r="R152" s="1" t="s">
        <v>642</v>
      </c>
      <c r="S152" s="1" t="s">
        <v>645</v>
      </c>
      <c r="T152" s="1" t="s">
        <v>645</v>
      </c>
      <c r="U152" s="1" t="s">
        <v>645</v>
      </c>
    </row>
    <row r="153" spans="1:21" x14ac:dyDescent="0.25">
      <c r="A153" s="1" t="s">
        <v>452</v>
      </c>
      <c r="B153" s="1" t="s">
        <v>22</v>
      </c>
      <c r="C153" s="1" t="s">
        <v>292</v>
      </c>
      <c r="D153">
        <v>28</v>
      </c>
      <c r="E153">
        <v>0.7</v>
      </c>
      <c r="F153">
        <v>10</v>
      </c>
      <c r="G153">
        <v>0.95705521472392641</v>
      </c>
      <c r="H153">
        <v>0.54929577464788737</v>
      </c>
      <c r="I153">
        <v>0.69798657718120816</v>
      </c>
      <c r="J153">
        <v>1</v>
      </c>
      <c r="K153">
        <v>0.61165048543689315</v>
      </c>
      <c r="L153">
        <v>0.75903614457831325</v>
      </c>
      <c r="M153" s="1" t="s">
        <v>642</v>
      </c>
      <c r="N153" s="1" t="s">
        <v>643</v>
      </c>
      <c r="O153" s="1" t="s">
        <v>644</v>
      </c>
      <c r="P153" s="1" t="s">
        <v>642</v>
      </c>
      <c r="Q153" s="1" t="s">
        <v>645</v>
      </c>
      <c r="R153" s="1" t="s">
        <v>642</v>
      </c>
      <c r="S153" s="1" t="s">
        <v>645</v>
      </c>
      <c r="T153" s="1" t="s">
        <v>645</v>
      </c>
      <c r="U153" s="1" t="s">
        <v>645</v>
      </c>
    </row>
    <row r="154" spans="1:21" x14ac:dyDescent="0.25">
      <c r="A154" s="1" t="s">
        <v>368</v>
      </c>
      <c r="B154" s="1" t="s">
        <v>147</v>
      </c>
      <c r="C154" s="1" t="s">
        <v>292</v>
      </c>
      <c r="D154">
        <v>19</v>
      </c>
      <c r="E154">
        <v>0.9</v>
      </c>
      <c r="F154">
        <v>10</v>
      </c>
      <c r="G154">
        <v>0.98275862068965514</v>
      </c>
      <c r="H154">
        <v>0.26511627906976742</v>
      </c>
      <c r="I154">
        <v>0.4175824175824176</v>
      </c>
      <c r="J154">
        <v>1</v>
      </c>
      <c r="K154">
        <v>0.25714285714285712</v>
      </c>
      <c r="L154">
        <v>0.40909090909090906</v>
      </c>
      <c r="M154" s="1" t="s">
        <v>642</v>
      </c>
      <c r="N154" s="1" t="s">
        <v>643</v>
      </c>
      <c r="O154" s="1" t="s">
        <v>644</v>
      </c>
      <c r="P154" s="1" t="s">
        <v>642</v>
      </c>
      <c r="Q154" s="1" t="s">
        <v>645</v>
      </c>
      <c r="R154" s="1" t="s">
        <v>642</v>
      </c>
      <c r="S154" s="1" t="s">
        <v>645</v>
      </c>
      <c r="T154" s="1" t="s">
        <v>645</v>
      </c>
      <c r="U154" s="1" t="s">
        <v>645</v>
      </c>
    </row>
    <row r="155" spans="1:21" x14ac:dyDescent="0.25">
      <c r="A155" s="1" t="s">
        <v>662</v>
      </c>
      <c r="B155" s="1" t="s">
        <v>147</v>
      </c>
      <c r="C155" s="1" t="s">
        <v>292</v>
      </c>
      <c r="D155">
        <v>22</v>
      </c>
      <c r="E155">
        <v>0.875</v>
      </c>
      <c r="F155">
        <v>10</v>
      </c>
      <c r="G155">
        <v>0.96666666666666667</v>
      </c>
      <c r="H155">
        <v>0.26976744186046514</v>
      </c>
      <c r="I155">
        <v>0.42181818181818187</v>
      </c>
      <c r="J155">
        <v>1</v>
      </c>
      <c r="K155">
        <v>0.24285714285714285</v>
      </c>
      <c r="L155">
        <v>0.39080459770114939</v>
      </c>
      <c r="M155" s="1" t="s">
        <v>642</v>
      </c>
      <c r="N155" s="1" t="s">
        <v>643</v>
      </c>
      <c r="O155" s="1" t="s">
        <v>644</v>
      </c>
      <c r="P155" s="1" t="s">
        <v>642</v>
      </c>
      <c r="Q155" s="1" t="s">
        <v>645</v>
      </c>
      <c r="R155" s="1" t="s">
        <v>642</v>
      </c>
      <c r="S155" s="1" t="s">
        <v>645</v>
      </c>
      <c r="T155" s="1" t="s">
        <v>645</v>
      </c>
      <c r="U155" s="1" t="s">
        <v>645</v>
      </c>
    </row>
    <row r="156" spans="1:21" x14ac:dyDescent="0.25">
      <c r="A156" s="1" t="s">
        <v>333</v>
      </c>
      <c r="B156" s="1" t="s">
        <v>22</v>
      </c>
      <c r="C156" s="1" t="s">
        <v>292</v>
      </c>
      <c r="D156">
        <v>19</v>
      </c>
      <c r="E156">
        <v>0.875</v>
      </c>
      <c r="F156">
        <v>10</v>
      </c>
      <c r="G156">
        <v>0.99270072992700731</v>
      </c>
      <c r="H156">
        <v>0.47887323943661969</v>
      </c>
      <c r="I156">
        <v>0.64608076009501192</v>
      </c>
      <c r="J156">
        <v>1</v>
      </c>
      <c r="K156">
        <v>0.57281553398058249</v>
      </c>
      <c r="L156">
        <v>0.72839506172839508</v>
      </c>
      <c r="M156" s="1" t="s">
        <v>642</v>
      </c>
      <c r="N156" s="1" t="s">
        <v>643</v>
      </c>
      <c r="O156" s="1" t="s">
        <v>644</v>
      </c>
      <c r="P156" s="1" t="s">
        <v>642</v>
      </c>
      <c r="Q156" s="1" t="s">
        <v>645</v>
      </c>
      <c r="R156" s="1" t="s">
        <v>642</v>
      </c>
      <c r="S156" s="1" t="s">
        <v>645</v>
      </c>
      <c r="T156" s="1" t="s">
        <v>645</v>
      </c>
      <c r="U156" s="1" t="s">
        <v>645</v>
      </c>
    </row>
    <row r="157" spans="1:21" x14ac:dyDescent="0.25">
      <c r="A157" s="1" t="s">
        <v>299</v>
      </c>
      <c r="B157" s="1" t="s">
        <v>22</v>
      </c>
      <c r="C157" s="1" t="s">
        <v>292</v>
      </c>
      <c r="D157">
        <v>27</v>
      </c>
      <c r="E157">
        <v>0.8</v>
      </c>
      <c r="F157">
        <v>10</v>
      </c>
      <c r="G157">
        <v>0.95428571428571429</v>
      </c>
      <c r="H157">
        <v>0.5880281690140845</v>
      </c>
      <c r="I157">
        <v>0.72766884531590426</v>
      </c>
      <c r="J157">
        <v>1</v>
      </c>
      <c r="K157">
        <v>0.61165048543689315</v>
      </c>
      <c r="L157">
        <v>0.75903614457831325</v>
      </c>
      <c r="M157" s="1" t="s">
        <v>642</v>
      </c>
      <c r="N157" s="1" t="s">
        <v>643</v>
      </c>
      <c r="O157" s="1" t="s">
        <v>644</v>
      </c>
      <c r="P157" s="1" t="s">
        <v>642</v>
      </c>
      <c r="Q157" s="1" t="s">
        <v>645</v>
      </c>
      <c r="R157" s="1" t="s">
        <v>642</v>
      </c>
      <c r="S157" s="1" t="s">
        <v>645</v>
      </c>
      <c r="T157" s="1" t="s">
        <v>645</v>
      </c>
      <c r="U157" s="1" t="s">
        <v>645</v>
      </c>
    </row>
    <row r="158" spans="1:21" x14ac:dyDescent="0.25">
      <c r="A158" s="1" t="s">
        <v>307</v>
      </c>
      <c r="B158" s="1" t="s">
        <v>22</v>
      </c>
      <c r="C158" s="1" t="s">
        <v>292</v>
      </c>
      <c r="D158">
        <v>1</v>
      </c>
      <c r="E158">
        <v>0.85</v>
      </c>
      <c r="F158">
        <v>10</v>
      </c>
      <c r="G158">
        <v>0.97037037037037033</v>
      </c>
      <c r="H158">
        <v>0.46126760563380281</v>
      </c>
      <c r="I158">
        <v>0.62529832935560858</v>
      </c>
      <c r="J158">
        <v>1</v>
      </c>
      <c r="K158">
        <v>0.60194174757281549</v>
      </c>
      <c r="L158">
        <v>0.75151515151515147</v>
      </c>
      <c r="M158" s="1" t="s">
        <v>642</v>
      </c>
      <c r="N158" s="1" t="s">
        <v>643</v>
      </c>
      <c r="O158" s="1" t="s">
        <v>644</v>
      </c>
      <c r="P158" s="1" t="s">
        <v>642</v>
      </c>
      <c r="Q158" s="1" t="s">
        <v>645</v>
      </c>
      <c r="R158" s="1" t="s">
        <v>642</v>
      </c>
      <c r="S158" s="1" t="s">
        <v>645</v>
      </c>
      <c r="T158" s="1" t="s">
        <v>645</v>
      </c>
      <c r="U158" s="1" t="s">
        <v>645</v>
      </c>
    </row>
    <row r="159" spans="1:21" x14ac:dyDescent="0.25">
      <c r="A159" s="1" t="s">
        <v>702</v>
      </c>
      <c r="B159" s="1" t="s">
        <v>23</v>
      </c>
      <c r="C159" s="1" t="s">
        <v>292</v>
      </c>
      <c r="D159">
        <v>30</v>
      </c>
      <c r="E159">
        <v>0.7</v>
      </c>
      <c r="F159">
        <v>10</v>
      </c>
      <c r="G159">
        <v>0.95945945945945943</v>
      </c>
      <c r="H159">
        <v>0.49824561403508771</v>
      </c>
      <c r="I159">
        <v>0.65588914549653576</v>
      </c>
      <c r="J159">
        <v>0.92500000000000004</v>
      </c>
      <c r="K159">
        <v>0.41111111111111109</v>
      </c>
      <c r="L159">
        <v>0.56923076923076921</v>
      </c>
      <c r="M159" s="1" t="s">
        <v>642</v>
      </c>
      <c r="N159" s="1" t="s">
        <v>643</v>
      </c>
      <c r="O159" s="1" t="s">
        <v>644</v>
      </c>
      <c r="P159" s="1" t="s">
        <v>642</v>
      </c>
      <c r="Q159" s="1" t="s">
        <v>645</v>
      </c>
      <c r="R159" s="1" t="s">
        <v>642</v>
      </c>
      <c r="S159" s="1" t="s">
        <v>645</v>
      </c>
      <c r="T159" s="1" t="s">
        <v>645</v>
      </c>
      <c r="U159" s="1" t="s">
        <v>645</v>
      </c>
    </row>
    <row r="160" spans="1:21" x14ac:dyDescent="0.25">
      <c r="A160" s="1" t="s">
        <v>376</v>
      </c>
      <c r="B160" s="1" t="s">
        <v>147</v>
      </c>
      <c r="C160" s="1" t="s">
        <v>292</v>
      </c>
      <c r="D160">
        <v>23</v>
      </c>
      <c r="E160">
        <v>0.7</v>
      </c>
      <c r="F160">
        <v>10</v>
      </c>
      <c r="G160">
        <v>0.96551724137931039</v>
      </c>
      <c r="H160">
        <v>0.52093023255813953</v>
      </c>
      <c r="I160">
        <v>0.67673716012084595</v>
      </c>
      <c r="J160">
        <v>1</v>
      </c>
      <c r="K160">
        <v>0.44285714285714284</v>
      </c>
      <c r="L160">
        <v>0.61386138613861385</v>
      </c>
      <c r="M160" s="1" t="s">
        <v>642</v>
      </c>
      <c r="N160" s="1" t="s">
        <v>643</v>
      </c>
      <c r="O160" s="1" t="s">
        <v>644</v>
      </c>
      <c r="P160" s="1" t="s">
        <v>642</v>
      </c>
      <c r="Q160" s="1" t="s">
        <v>645</v>
      </c>
      <c r="R160" s="1" t="s">
        <v>642</v>
      </c>
      <c r="S160" s="1" t="s">
        <v>645</v>
      </c>
      <c r="T160" s="1" t="s">
        <v>645</v>
      </c>
      <c r="U160" s="1" t="s">
        <v>645</v>
      </c>
    </row>
    <row r="161" spans="1:21" x14ac:dyDescent="0.25">
      <c r="A161" s="1" t="s">
        <v>463</v>
      </c>
      <c r="B161" s="1" t="s">
        <v>147</v>
      </c>
      <c r="C161" s="1" t="s">
        <v>292</v>
      </c>
      <c r="D161">
        <v>15</v>
      </c>
      <c r="E161">
        <v>0.8</v>
      </c>
      <c r="F161">
        <v>10</v>
      </c>
      <c r="G161">
        <v>0.9885057471264368</v>
      </c>
      <c r="H161">
        <v>0.4</v>
      </c>
      <c r="I161">
        <v>0.56953642384105962</v>
      </c>
      <c r="J161">
        <v>1</v>
      </c>
      <c r="K161">
        <v>0.34285714285714286</v>
      </c>
      <c r="L161">
        <v>0.51063829787234039</v>
      </c>
      <c r="M161" s="1" t="s">
        <v>642</v>
      </c>
      <c r="N161" s="1" t="s">
        <v>643</v>
      </c>
      <c r="O161" s="1" t="s">
        <v>644</v>
      </c>
      <c r="P161" s="1" t="s">
        <v>642</v>
      </c>
      <c r="Q161" s="1" t="s">
        <v>645</v>
      </c>
      <c r="R161" s="1" t="s">
        <v>642</v>
      </c>
      <c r="S161" s="1" t="s">
        <v>645</v>
      </c>
      <c r="T161" s="1" t="s">
        <v>645</v>
      </c>
      <c r="U161" s="1" t="s">
        <v>645</v>
      </c>
    </row>
    <row r="162" spans="1:21" x14ac:dyDescent="0.25">
      <c r="A162" s="1" t="s">
        <v>339</v>
      </c>
      <c r="B162" s="1" t="s">
        <v>22</v>
      </c>
      <c r="C162" s="1" t="s">
        <v>292</v>
      </c>
      <c r="D162">
        <v>21</v>
      </c>
      <c r="E162">
        <v>0.875</v>
      </c>
      <c r="F162">
        <v>10</v>
      </c>
      <c r="G162">
        <v>0.98136645962732916</v>
      </c>
      <c r="H162">
        <v>0.55633802816901412</v>
      </c>
      <c r="I162">
        <v>0.71011235955056184</v>
      </c>
      <c r="J162">
        <v>1</v>
      </c>
      <c r="K162">
        <v>0.62135922330097082</v>
      </c>
      <c r="L162">
        <v>0.76646706586826341</v>
      </c>
      <c r="M162" s="1" t="s">
        <v>642</v>
      </c>
      <c r="N162" s="1" t="s">
        <v>643</v>
      </c>
      <c r="O162" s="1" t="s">
        <v>644</v>
      </c>
      <c r="P162" s="1" t="s">
        <v>642</v>
      </c>
      <c r="Q162" s="1" t="s">
        <v>645</v>
      </c>
      <c r="R162" s="1" t="s">
        <v>642</v>
      </c>
      <c r="S162" s="1" t="s">
        <v>645</v>
      </c>
      <c r="T162" s="1" t="s">
        <v>645</v>
      </c>
      <c r="U162" s="1" t="s">
        <v>645</v>
      </c>
    </row>
    <row r="163" spans="1:21" x14ac:dyDescent="0.25">
      <c r="A163" s="1" t="s">
        <v>327</v>
      </c>
      <c r="B163" s="1" t="s">
        <v>22</v>
      </c>
      <c r="C163" s="1" t="s">
        <v>292</v>
      </c>
      <c r="D163">
        <v>9</v>
      </c>
      <c r="E163">
        <v>0.85</v>
      </c>
      <c r="F163">
        <v>10</v>
      </c>
      <c r="G163">
        <v>0.98684210526315785</v>
      </c>
      <c r="H163">
        <v>0.528169014084507</v>
      </c>
      <c r="I163">
        <v>0.68807339449541272</v>
      </c>
      <c r="J163">
        <v>1</v>
      </c>
      <c r="K163">
        <v>0.57281553398058249</v>
      </c>
      <c r="L163">
        <v>0.72839506172839508</v>
      </c>
      <c r="M163" s="1" t="s">
        <v>642</v>
      </c>
      <c r="N163" s="1" t="s">
        <v>643</v>
      </c>
      <c r="O163" s="1" t="s">
        <v>644</v>
      </c>
      <c r="P163" s="1" t="s">
        <v>642</v>
      </c>
      <c r="Q163" s="1" t="s">
        <v>645</v>
      </c>
      <c r="R163" s="1" t="s">
        <v>642</v>
      </c>
      <c r="S163" s="1" t="s">
        <v>645</v>
      </c>
      <c r="T163" s="1" t="s">
        <v>645</v>
      </c>
      <c r="U163" s="1" t="s">
        <v>645</v>
      </c>
    </row>
    <row r="164" spans="1:21" x14ac:dyDescent="0.25">
      <c r="A164" s="1" t="s">
        <v>388</v>
      </c>
      <c r="B164" s="1" t="s">
        <v>147</v>
      </c>
      <c r="C164" s="1" t="s">
        <v>292</v>
      </c>
      <c r="D164">
        <v>27</v>
      </c>
      <c r="E164">
        <v>0.9</v>
      </c>
      <c r="F164">
        <v>10</v>
      </c>
      <c r="G164">
        <v>0.97247706422018354</v>
      </c>
      <c r="H164">
        <v>0.49302325581395351</v>
      </c>
      <c r="I164">
        <v>0.65432098765432101</v>
      </c>
      <c r="J164">
        <v>1</v>
      </c>
      <c r="K164">
        <v>0.41428571428571431</v>
      </c>
      <c r="L164">
        <v>0.58585858585858586</v>
      </c>
      <c r="M164" s="1" t="s">
        <v>642</v>
      </c>
      <c r="N164" s="1" t="s">
        <v>643</v>
      </c>
      <c r="O164" s="1" t="s">
        <v>644</v>
      </c>
      <c r="P164" s="1" t="s">
        <v>642</v>
      </c>
      <c r="Q164" s="1" t="s">
        <v>645</v>
      </c>
      <c r="R164" s="1" t="s">
        <v>642</v>
      </c>
      <c r="S164" s="1" t="s">
        <v>645</v>
      </c>
      <c r="T164" s="1" t="s">
        <v>645</v>
      </c>
      <c r="U164" s="1" t="s">
        <v>645</v>
      </c>
    </row>
    <row r="165" spans="1:21" x14ac:dyDescent="0.25">
      <c r="A165" s="1" t="s">
        <v>591</v>
      </c>
      <c r="B165" s="1" t="s">
        <v>147</v>
      </c>
      <c r="C165" s="1" t="s">
        <v>292</v>
      </c>
      <c r="D165">
        <v>7</v>
      </c>
      <c r="E165">
        <v>0.85</v>
      </c>
      <c r="F165">
        <v>10</v>
      </c>
      <c r="G165">
        <v>0.5</v>
      </c>
      <c r="H165">
        <v>4.6511627906976744E-3</v>
      </c>
      <c r="I165">
        <v>9.2165898617511521E-3</v>
      </c>
      <c r="J165">
        <v>1</v>
      </c>
      <c r="K165">
        <v>1.4285714285714285E-2</v>
      </c>
      <c r="L165">
        <v>2.8169014084507043E-2</v>
      </c>
      <c r="M165" s="1" t="s">
        <v>642</v>
      </c>
      <c r="N165" s="1" t="s">
        <v>643</v>
      </c>
      <c r="O165" s="1" t="s">
        <v>644</v>
      </c>
      <c r="P165" s="1" t="s">
        <v>642</v>
      </c>
      <c r="Q165" s="1" t="s">
        <v>645</v>
      </c>
      <c r="R165" s="1" t="s">
        <v>642</v>
      </c>
      <c r="S165" s="1" t="s">
        <v>645</v>
      </c>
      <c r="T165" s="1" t="s">
        <v>645</v>
      </c>
      <c r="U165" s="1" t="s">
        <v>645</v>
      </c>
    </row>
    <row r="166" spans="1:21" x14ac:dyDescent="0.25">
      <c r="A166" s="1" t="s">
        <v>498</v>
      </c>
      <c r="B166" s="1" t="s">
        <v>22</v>
      </c>
      <c r="C166" s="1" t="s">
        <v>292</v>
      </c>
      <c r="D166">
        <v>21</v>
      </c>
      <c r="E166">
        <v>0.8</v>
      </c>
      <c r="F166">
        <v>12</v>
      </c>
      <c r="G166">
        <v>0.95857988165680474</v>
      </c>
      <c r="H166">
        <v>0.57042253521126762</v>
      </c>
      <c r="I166">
        <v>0.7152317880794703</v>
      </c>
      <c r="J166">
        <v>1</v>
      </c>
      <c r="K166">
        <v>0.62135922330097082</v>
      </c>
      <c r="L166">
        <v>0.76646706586826341</v>
      </c>
      <c r="M166" s="1" t="s">
        <v>642</v>
      </c>
      <c r="N166" s="1" t="s">
        <v>643</v>
      </c>
      <c r="O166" s="1" t="s">
        <v>644</v>
      </c>
      <c r="P166" s="1" t="s">
        <v>642</v>
      </c>
      <c r="Q166" s="1" t="s">
        <v>645</v>
      </c>
      <c r="R166" s="1" t="s">
        <v>642</v>
      </c>
      <c r="S166" s="1" t="s">
        <v>645</v>
      </c>
      <c r="T166" s="1" t="s">
        <v>645</v>
      </c>
      <c r="U166" s="1" t="s">
        <v>645</v>
      </c>
    </row>
    <row r="167" spans="1:21" x14ac:dyDescent="0.25">
      <c r="A167" s="1" t="s">
        <v>492</v>
      </c>
      <c r="B167" s="1" t="s">
        <v>22</v>
      </c>
      <c r="C167" s="1" t="s">
        <v>292</v>
      </c>
      <c r="D167">
        <v>21</v>
      </c>
      <c r="E167">
        <v>0.9</v>
      </c>
      <c r="F167">
        <v>16</v>
      </c>
      <c r="G167">
        <v>0.9882352941176471</v>
      </c>
      <c r="H167">
        <v>0.29577464788732394</v>
      </c>
      <c r="I167">
        <v>0.45528455284552843</v>
      </c>
      <c r="J167">
        <v>1</v>
      </c>
      <c r="K167">
        <v>0.33980582524271846</v>
      </c>
      <c r="L167">
        <v>0.50724637681159424</v>
      </c>
      <c r="M167" s="1" t="s">
        <v>642</v>
      </c>
      <c r="N167" s="1" t="s">
        <v>643</v>
      </c>
      <c r="O167" s="1" t="s">
        <v>644</v>
      </c>
      <c r="P167" s="1" t="s">
        <v>642</v>
      </c>
      <c r="Q167" s="1" t="s">
        <v>645</v>
      </c>
      <c r="R167" s="1" t="s">
        <v>642</v>
      </c>
      <c r="S167" s="1" t="s">
        <v>645</v>
      </c>
      <c r="T167" s="1" t="s">
        <v>645</v>
      </c>
      <c r="U167" s="1" t="s">
        <v>645</v>
      </c>
    </row>
    <row r="168" spans="1:21" x14ac:dyDescent="0.25">
      <c r="A168" s="1" t="s">
        <v>347</v>
      </c>
      <c r="B168" s="1" t="s">
        <v>22</v>
      </c>
      <c r="C168" s="1" t="s">
        <v>292</v>
      </c>
      <c r="D168">
        <v>24</v>
      </c>
      <c r="E168">
        <v>0.85</v>
      </c>
      <c r="F168">
        <v>10</v>
      </c>
      <c r="G168">
        <v>0.98601398601398604</v>
      </c>
      <c r="H168">
        <v>0.49647887323943662</v>
      </c>
      <c r="I168">
        <v>0.66042154566744726</v>
      </c>
      <c r="J168">
        <v>1</v>
      </c>
      <c r="K168">
        <v>0.59223300970873782</v>
      </c>
      <c r="L168">
        <v>0.74390243902439024</v>
      </c>
      <c r="M168" s="1" t="s">
        <v>642</v>
      </c>
      <c r="N168" s="1" t="s">
        <v>643</v>
      </c>
      <c r="O168" s="1" t="s">
        <v>644</v>
      </c>
      <c r="P168" s="1" t="s">
        <v>642</v>
      </c>
      <c r="Q168" s="1" t="s">
        <v>645</v>
      </c>
      <c r="R168" s="1" t="s">
        <v>642</v>
      </c>
      <c r="S168" s="1" t="s">
        <v>645</v>
      </c>
      <c r="T168" s="1" t="s">
        <v>645</v>
      </c>
      <c r="U168" s="1" t="s">
        <v>645</v>
      </c>
    </row>
    <row r="169" spans="1:21" x14ac:dyDescent="0.25">
      <c r="A169" s="1" t="s">
        <v>466</v>
      </c>
      <c r="B169" s="1" t="s">
        <v>147</v>
      </c>
      <c r="C169" s="1" t="s">
        <v>292</v>
      </c>
      <c r="D169">
        <v>15</v>
      </c>
      <c r="E169">
        <v>0.9</v>
      </c>
      <c r="F169">
        <v>10</v>
      </c>
      <c r="G169">
        <v>0.875</v>
      </c>
      <c r="H169">
        <v>3.255813953488372E-2</v>
      </c>
      <c r="I169">
        <v>6.2780269058295965E-2</v>
      </c>
      <c r="J169">
        <v>1</v>
      </c>
      <c r="K169">
        <v>1.4285714285714285E-2</v>
      </c>
      <c r="L169">
        <v>2.8169014084507043E-2</v>
      </c>
      <c r="M169" s="1" t="s">
        <v>642</v>
      </c>
      <c r="N169" s="1" t="s">
        <v>643</v>
      </c>
      <c r="O169" s="1" t="s">
        <v>644</v>
      </c>
      <c r="P169" s="1" t="s">
        <v>642</v>
      </c>
      <c r="Q169" s="1" t="s">
        <v>645</v>
      </c>
      <c r="R169" s="1" t="s">
        <v>642</v>
      </c>
      <c r="S169" s="1" t="s">
        <v>645</v>
      </c>
      <c r="T169" s="1" t="s">
        <v>645</v>
      </c>
      <c r="U169" s="1" t="s">
        <v>645</v>
      </c>
    </row>
    <row r="170" spans="1:21" x14ac:dyDescent="0.25">
      <c r="A170" s="1" t="s">
        <v>501</v>
      </c>
      <c r="B170" s="1" t="s">
        <v>22</v>
      </c>
      <c r="C170" s="1" t="s">
        <v>292</v>
      </c>
      <c r="D170">
        <v>21</v>
      </c>
      <c r="E170">
        <v>0.9</v>
      </c>
      <c r="F170">
        <v>12</v>
      </c>
      <c r="G170">
        <v>0.98692810457516345</v>
      </c>
      <c r="H170">
        <v>0.53169014084507038</v>
      </c>
      <c r="I170">
        <v>0.69107551487414176</v>
      </c>
      <c r="J170">
        <v>1</v>
      </c>
      <c r="K170">
        <v>0.58252427184466016</v>
      </c>
      <c r="L170">
        <v>0.73619631901840488</v>
      </c>
      <c r="M170" s="1" t="s">
        <v>642</v>
      </c>
      <c r="N170" s="1" t="s">
        <v>643</v>
      </c>
      <c r="O170" s="1" t="s">
        <v>644</v>
      </c>
      <c r="P170" s="1" t="s">
        <v>642</v>
      </c>
      <c r="Q170" s="1" t="s">
        <v>645</v>
      </c>
      <c r="R170" s="1" t="s">
        <v>642</v>
      </c>
      <c r="S170" s="1" t="s">
        <v>645</v>
      </c>
      <c r="T170" s="1" t="s">
        <v>645</v>
      </c>
      <c r="U170" s="1" t="s">
        <v>645</v>
      </c>
    </row>
    <row r="171" spans="1:21" x14ac:dyDescent="0.25">
      <c r="A171" s="1" t="s">
        <v>617</v>
      </c>
      <c r="B171" s="1" t="s">
        <v>147</v>
      </c>
      <c r="C171" s="1" t="s">
        <v>292</v>
      </c>
      <c r="D171">
        <v>18</v>
      </c>
      <c r="E171">
        <v>0.9</v>
      </c>
      <c r="F171">
        <v>10</v>
      </c>
      <c r="G171">
        <v>0.98837209302325579</v>
      </c>
      <c r="H171">
        <v>0.39534883720930231</v>
      </c>
      <c r="I171">
        <v>0.5647840531561461</v>
      </c>
      <c r="J171">
        <v>1</v>
      </c>
      <c r="K171">
        <v>0.34285714285714286</v>
      </c>
      <c r="L171">
        <v>0.51063829787234039</v>
      </c>
      <c r="M171" s="1" t="s">
        <v>642</v>
      </c>
      <c r="N171" s="1" t="s">
        <v>643</v>
      </c>
      <c r="O171" s="1" t="s">
        <v>644</v>
      </c>
      <c r="P171" s="1" t="s">
        <v>642</v>
      </c>
      <c r="Q171" s="1" t="s">
        <v>645</v>
      </c>
      <c r="R171" s="1" t="s">
        <v>642</v>
      </c>
      <c r="S171" s="1" t="s">
        <v>645</v>
      </c>
      <c r="T171" s="1" t="s">
        <v>645</v>
      </c>
      <c r="U171" s="1" t="s">
        <v>645</v>
      </c>
    </row>
    <row r="172" spans="1:21" x14ac:dyDescent="0.25">
      <c r="A172" s="1" t="s">
        <v>601</v>
      </c>
      <c r="B172" s="1" t="s">
        <v>147</v>
      </c>
      <c r="C172" s="1" t="s">
        <v>292</v>
      </c>
      <c r="D172">
        <v>9</v>
      </c>
      <c r="E172">
        <v>0.875</v>
      </c>
      <c r="F172">
        <v>10</v>
      </c>
      <c r="G172">
        <v>0.984375</v>
      </c>
      <c r="H172">
        <v>0.2930232558139535</v>
      </c>
      <c r="I172">
        <v>0.45161290322580649</v>
      </c>
      <c r="J172">
        <v>1</v>
      </c>
      <c r="K172">
        <v>0.27142857142857141</v>
      </c>
      <c r="L172">
        <v>0.42696629213483145</v>
      </c>
      <c r="M172" s="1" t="s">
        <v>642</v>
      </c>
      <c r="N172" s="1" t="s">
        <v>643</v>
      </c>
      <c r="O172" s="1" t="s">
        <v>644</v>
      </c>
      <c r="P172" s="1" t="s">
        <v>642</v>
      </c>
      <c r="Q172" s="1" t="s">
        <v>645</v>
      </c>
      <c r="R172" s="1" t="s">
        <v>642</v>
      </c>
      <c r="S172" s="1" t="s">
        <v>645</v>
      </c>
      <c r="T172" s="1" t="s">
        <v>645</v>
      </c>
      <c r="U172" s="1" t="s">
        <v>645</v>
      </c>
    </row>
    <row r="173" spans="1:21" x14ac:dyDescent="0.25">
      <c r="A173" s="1" t="s">
        <v>662</v>
      </c>
      <c r="B173" s="1" t="s">
        <v>147</v>
      </c>
      <c r="C173" s="1" t="s">
        <v>292</v>
      </c>
      <c r="D173">
        <v>22</v>
      </c>
      <c r="E173">
        <v>0.875</v>
      </c>
      <c r="F173">
        <v>10</v>
      </c>
      <c r="G173">
        <v>0.96666666666666667</v>
      </c>
      <c r="H173">
        <v>0.26976744186046514</v>
      </c>
      <c r="I173">
        <v>0.42181818181818187</v>
      </c>
      <c r="J173">
        <v>1</v>
      </c>
      <c r="K173">
        <v>0.24285714285714285</v>
      </c>
      <c r="L173">
        <v>0.39080459770114939</v>
      </c>
      <c r="M173" s="1" t="s">
        <v>642</v>
      </c>
      <c r="N173" s="1" t="s">
        <v>643</v>
      </c>
      <c r="O173" s="1" t="s">
        <v>644</v>
      </c>
      <c r="P173" s="1" t="s">
        <v>642</v>
      </c>
      <c r="Q173" s="1" t="s">
        <v>645</v>
      </c>
      <c r="R173" s="1" t="s">
        <v>642</v>
      </c>
      <c r="S173" s="1" t="s">
        <v>645</v>
      </c>
      <c r="T173" s="1" t="s">
        <v>645</v>
      </c>
      <c r="U173" s="1" t="s">
        <v>645</v>
      </c>
    </row>
    <row r="174" spans="1:21" x14ac:dyDescent="0.25">
      <c r="A174" s="1" t="s">
        <v>486</v>
      </c>
      <c r="B174" s="1" t="s">
        <v>22</v>
      </c>
      <c r="C174" s="1" t="s">
        <v>292</v>
      </c>
      <c r="D174">
        <v>21</v>
      </c>
      <c r="E174">
        <v>0.9</v>
      </c>
      <c r="F174">
        <v>13</v>
      </c>
      <c r="G174">
        <v>1</v>
      </c>
      <c r="H174">
        <v>0.11619718309859155</v>
      </c>
      <c r="I174">
        <v>0.20820189274447951</v>
      </c>
      <c r="J174">
        <v>1</v>
      </c>
      <c r="K174">
        <v>0.12621359223300971</v>
      </c>
      <c r="L174">
        <v>0.22413793103448276</v>
      </c>
      <c r="M174" s="1" t="s">
        <v>642</v>
      </c>
      <c r="N174" s="1" t="s">
        <v>643</v>
      </c>
      <c r="O174" s="1" t="s">
        <v>644</v>
      </c>
      <c r="P174" s="1" t="s">
        <v>642</v>
      </c>
      <c r="Q174" s="1" t="s">
        <v>645</v>
      </c>
      <c r="R174" s="1" t="s">
        <v>642</v>
      </c>
      <c r="S174" s="1" t="s">
        <v>645</v>
      </c>
      <c r="T174" s="1" t="s">
        <v>645</v>
      </c>
      <c r="U174" s="1" t="s">
        <v>645</v>
      </c>
    </row>
    <row r="175" spans="1:21" x14ac:dyDescent="0.25">
      <c r="A175" s="1" t="s">
        <v>496</v>
      </c>
      <c r="B175" s="1" t="s">
        <v>22</v>
      </c>
      <c r="C175" s="1" t="s">
        <v>292</v>
      </c>
      <c r="D175">
        <v>21</v>
      </c>
      <c r="E175">
        <v>0.7</v>
      </c>
      <c r="F175">
        <v>12</v>
      </c>
      <c r="G175">
        <v>0.94857142857142862</v>
      </c>
      <c r="H175">
        <v>0.58450704225352113</v>
      </c>
      <c r="I175">
        <v>0.72331154684095855</v>
      </c>
      <c r="J175">
        <v>1</v>
      </c>
      <c r="K175">
        <v>0.60194174757281549</v>
      </c>
      <c r="L175">
        <v>0.75151515151515147</v>
      </c>
      <c r="M175" s="1" t="s">
        <v>642</v>
      </c>
      <c r="N175" s="1" t="s">
        <v>643</v>
      </c>
      <c r="O175" s="1" t="s">
        <v>644</v>
      </c>
      <c r="P175" s="1" t="s">
        <v>642</v>
      </c>
      <c r="Q175" s="1" t="s">
        <v>645</v>
      </c>
      <c r="R175" s="1" t="s">
        <v>642</v>
      </c>
      <c r="S175" s="1" t="s">
        <v>645</v>
      </c>
      <c r="T175" s="1" t="s">
        <v>645</v>
      </c>
      <c r="U175" s="1" t="s">
        <v>645</v>
      </c>
    </row>
    <row r="176" spans="1:21" x14ac:dyDescent="0.25">
      <c r="A176" s="1" t="s">
        <v>391</v>
      </c>
      <c r="B176" s="1" t="s">
        <v>23</v>
      </c>
      <c r="C176" s="1" t="s">
        <v>292</v>
      </c>
      <c r="D176">
        <v>5</v>
      </c>
      <c r="E176">
        <v>0.85</v>
      </c>
      <c r="F176">
        <v>10</v>
      </c>
      <c r="G176">
        <v>0.96478873239436624</v>
      </c>
      <c r="H176">
        <v>0.48070175438596491</v>
      </c>
      <c r="I176">
        <v>0.64168618266978927</v>
      </c>
      <c r="J176">
        <v>0.83333333333333337</v>
      </c>
      <c r="K176">
        <v>0.33333333333333331</v>
      </c>
      <c r="L176">
        <v>0.47619047619047616</v>
      </c>
      <c r="M176" s="1" t="s">
        <v>642</v>
      </c>
      <c r="N176" s="1" t="s">
        <v>643</v>
      </c>
      <c r="O176" s="1" t="s">
        <v>644</v>
      </c>
      <c r="P176" s="1" t="s">
        <v>642</v>
      </c>
      <c r="Q176" s="1" t="s">
        <v>645</v>
      </c>
      <c r="R176" s="1" t="s">
        <v>642</v>
      </c>
      <c r="S176" s="1" t="s">
        <v>645</v>
      </c>
      <c r="T176" s="1" t="s">
        <v>645</v>
      </c>
      <c r="U176" s="1" t="s">
        <v>645</v>
      </c>
    </row>
    <row r="177" spans="1:21" x14ac:dyDescent="0.25">
      <c r="A177" s="1" t="s">
        <v>647</v>
      </c>
      <c r="B177" s="1" t="s">
        <v>22</v>
      </c>
      <c r="C177" s="1" t="s">
        <v>292</v>
      </c>
      <c r="D177">
        <v>1</v>
      </c>
      <c r="E177">
        <v>0.11</v>
      </c>
      <c r="F177">
        <v>10</v>
      </c>
      <c r="G177">
        <v>0.91139240506329111</v>
      </c>
      <c r="H177">
        <v>0.50704225352112675</v>
      </c>
      <c r="I177">
        <v>0.65158371040723984</v>
      </c>
      <c r="J177">
        <v>1</v>
      </c>
      <c r="K177">
        <v>0.59223300970873782</v>
      </c>
      <c r="L177">
        <v>0.74390243902439024</v>
      </c>
      <c r="M177" s="1" t="s">
        <v>642</v>
      </c>
      <c r="N177" s="1" t="s">
        <v>643</v>
      </c>
      <c r="O177" s="1" t="s">
        <v>644</v>
      </c>
      <c r="P177" s="1" t="s">
        <v>642</v>
      </c>
      <c r="Q177" s="1" t="s">
        <v>645</v>
      </c>
      <c r="R177" s="1" t="s">
        <v>642</v>
      </c>
      <c r="S177" s="1" t="s">
        <v>645</v>
      </c>
      <c r="T177" s="1" t="s">
        <v>645</v>
      </c>
      <c r="U177" s="1" t="s">
        <v>645</v>
      </c>
    </row>
    <row r="178" spans="1:21" x14ac:dyDescent="0.25">
      <c r="A178" s="1" t="s">
        <v>490</v>
      </c>
      <c r="B178" s="1" t="s">
        <v>22</v>
      </c>
      <c r="C178" s="1" t="s">
        <v>292</v>
      </c>
      <c r="D178">
        <v>21</v>
      </c>
      <c r="E178">
        <v>0.85</v>
      </c>
      <c r="F178">
        <v>16</v>
      </c>
      <c r="G178">
        <v>0.98913043478260865</v>
      </c>
      <c r="H178">
        <v>0.32042253521126762</v>
      </c>
      <c r="I178">
        <v>0.48404255319148937</v>
      </c>
      <c r="J178">
        <v>1</v>
      </c>
      <c r="K178">
        <v>0.34951456310679613</v>
      </c>
      <c r="L178">
        <v>0.51798561151079137</v>
      </c>
      <c r="M178" s="1" t="s">
        <v>642</v>
      </c>
      <c r="N178" s="1" t="s">
        <v>643</v>
      </c>
      <c r="O178" s="1" t="s">
        <v>644</v>
      </c>
      <c r="P178" s="1" t="s">
        <v>642</v>
      </c>
      <c r="Q178" s="1" t="s">
        <v>645</v>
      </c>
      <c r="R178" s="1" t="s">
        <v>642</v>
      </c>
      <c r="S178" s="1" t="s">
        <v>645</v>
      </c>
      <c r="T178" s="1" t="s">
        <v>645</v>
      </c>
      <c r="U178" s="1" t="s">
        <v>645</v>
      </c>
    </row>
    <row r="179" spans="1:21" x14ac:dyDescent="0.25">
      <c r="A179" s="1" t="s">
        <v>311</v>
      </c>
      <c r="B179" s="1" t="s">
        <v>22</v>
      </c>
      <c r="C179" s="1" t="s">
        <v>292</v>
      </c>
      <c r="D179">
        <v>2</v>
      </c>
      <c r="E179">
        <v>0.875</v>
      </c>
      <c r="F179">
        <v>10</v>
      </c>
      <c r="G179">
        <v>0.98130841121495327</v>
      </c>
      <c r="H179">
        <v>0.36971830985915494</v>
      </c>
      <c r="I179">
        <v>0.53708439897698212</v>
      </c>
      <c r="J179">
        <v>1</v>
      </c>
      <c r="K179">
        <v>0.36893203883495146</v>
      </c>
      <c r="L179">
        <v>0.53900709219858156</v>
      </c>
      <c r="M179" s="1" t="s">
        <v>642</v>
      </c>
      <c r="N179" s="1" t="s">
        <v>643</v>
      </c>
      <c r="O179" s="1" t="s">
        <v>644</v>
      </c>
      <c r="P179" s="1" t="s">
        <v>642</v>
      </c>
      <c r="Q179" s="1" t="s">
        <v>645</v>
      </c>
      <c r="R179" s="1" t="s">
        <v>642</v>
      </c>
      <c r="S179" s="1" t="s">
        <v>645</v>
      </c>
      <c r="T179" s="1" t="s">
        <v>645</v>
      </c>
      <c r="U179" s="1" t="s">
        <v>645</v>
      </c>
    </row>
    <row r="180" spans="1:21" x14ac:dyDescent="0.25">
      <c r="A180" s="1" t="s">
        <v>339</v>
      </c>
      <c r="B180" s="1" t="s">
        <v>22</v>
      </c>
      <c r="C180" s="1" t="s">
        <v>292</v>
      </c>
      <c r="D180">
        <v>21</v>
      </c>
      <c r="E180">
        <v>0.875</v>
      </c>
      <c r="F180">
        <v>10</v>
      </c>
      <c r="G180">
        <v>0.98136645962732916</v>
      </c>
      <c r="H180">
        <v>0.55633802816901412</v>
      </c>
      <c r="I180">
        <v>0.71011235955056184</v>
      </c>
      <c r="J180">
        <v>1</v>
      </c>
      <c r="K180">
        <v>0.62135922330097082</v>
      </c>
      <c r="L180">
        <v>0.76646706586826341</v>
      </c>
      <c r="M180" s="1" t="s">
        <v>642</v>
      </c>
      <c r="N180" s="1" t="s">
        <v>643</v>
      </c>
      <c r="O180" s="1" t="s">
        <v>644</v>
      </c>
      <c r="P180" s="1" t="s">
        <v>642</v>
      </c>
      <c r="Q180" s="1" t="s">
        <v>645</v>
      </c>
      <c r="R180" s="1" t="s">
        <v>642</v>
      </c>
      <c r="S180" s="1" t="s">
        <v>645</v>
      </c>
      <c r="T180" s="1" t="s">
        <v>645</v>
      </c>
      <c r="U180" s="1" t="s">
        <v>645</v>
      </c>
    </row>
    <row r="181" spans="1:21" x14ac:dyDescent="0.25">
      <c r="A181" s="1" t="s">
        <v>440</v>
      </c>
      <c r="B181" s="1" t="s">
        <v>23</v>
      </c>
      <c r="C181" s="1" t="s">
        <v>292</v>
      </c>
      <c r="D181">
        <v>15</v>
      </c>
      <c r="E181">
        <v>0.875</v>
      </c>
      <c r="F181">
        <v>10</v>
      </c>
      <c r="G181">
        <v>1</v>
      </c>
      <c r="H181">
        <v>0.26315789473684209</v>
      </c>
      <c r="I181">
        <v>0.41666666666666669</v>
      </c>
      <c r="J181">
        <v>1</v>
      </c>
      <c r="K181">
        <v>0.22222222222222221</v>
      </c>
      <c r="L181">
        <v>0.36363636363636359</v>
      </c>
      <c r="M181" s="1" t="s">
        <v>642</v>
      </c>
      <c r="N181" s="1" t="s">
        <v>643</v>
      </c>
      <c r="O181" s="1" t="s">
        <v>644</v>
      </c>
      <c r="P181" s="1" t="s">
        <v>642</v>
      </c>
      <c r="Q181" s="1" t="s">
        <v>645</v>
      </c>
      <c r="R181" s="1" t="s">
        <v>642</v>
      </c>
      <c r="S181" s="1" t="s">
        <v>645</v>
      </c>
      <c r="T181" s="1" t="s">
        <v>645</v>
      </c>
      <c r="U181" s="1" t="s">
        <v>645</v>
      </c>
    </row>
    <row r="182" spans="1:21" x14ac:dyDescent="0.25">
      <c r="A182" s="1" t="s">
        <v>686</v>
      </c>
      <c r="B182" s="1" t="s">
        <v>23</v>
      </c>
      <c r="C182" s="1" t="s">
        <v>292</v>
      </c>
      <c r="D182">
        <v>11</v>
      </c>
      <c r="E182">
        <v>0.875</v>
      </c>
      <c r="F182">
        <v>10</v>
      </c>
      <c r="G182">
        <v>1</v>
      </c>
      <c r="H182">
        <v>0.21754385964912282</v>
      </c>
      <c r="I182">
        <v>0.35734870317002881</v>
      </c>
      <c r="J182">
        <v>1</v>
      </c>
      <c r="K182">
        <v>0.17777777777777778</v>
      </c>
      <c r="L182">
        <v>0.30188679245283018</v>
      </c>
      <c r="M182" s="1" t="s">
        <v>642</v>
      </c>
      <c r="N182" s="1" t="s">
        <v>643</v>
      </c>
      <c r="O182" s="1" t="s">
        <v>644</v>
      </c>
      <c r="P182" s="1" t="s">
        <v>642</v>
      </c>
      <c r="Q182" s="1" t="s">
        <v>645</v>
      </c>
      <c r="R182" s="1" t="s">
        <v>642</v>
      </c>
      <c r="S182" s="1" t="s">
        <v>645</v>
      </c>
      <c r="T182" s="1" t="s">
        <v>645</v>
      </c>
      <c r="U182" s="1" t="s">
        <v>645</v>
      </c>
    </row>
    <row r="183" spans="1:21" x14ac:dyDescent="0.25">
      <c r="A183" s="1" t="s">
        <v>378</v>
      </c>
      <c r="B183" s="1" t="s">
        <v>147</v>
      </c>
      <c r="C183" s="1" t="s">
        <v>292</v>
      </c>
      <c r="D183">
        <v>23</v>
      </c>
      <c r="E183">
        <v>0.85</v>
      </c>
      <c r="F183">
        <v>10</v>
      </c>
      <c r="G183">
        <v>0.98148148148148151</v>
      </c>
      <c r="H183">
        <v>0.49302325581395351</v>
      </c>
      <c r="I183">
        <v>0.65634674922600622</v>
      </c>
      <c r="J183">
        <v>1</v>
      </c>
      <c r="K183">
        <v>0.4</v>
      </c>
      <c r="L183">
        <v>0.57142857142857151</v>
      </c>
      <c r="M183" s="1" t="s">
        <v>642</v>
      </c>
      <c r="N183" s="1" t="s">
        <v>643</v>
      </c>
      <c r="O183" s="1" t="s">
        <v>644</v>
      </c>
      <c r="P183" s="1" t="s">
        <v>642</v>
      </c>
      <c r="Q183" s="1" t="s">
        <v>645</v>
      </c>
      <c r="R183" s="1" t="s">
        <v>642</v>
      </c>
      <c r="S183" s="1" t="s">
        <v>645</v>
      </c>
      <c r="T183" s="1" t="s">
        <v>645</v>
      </c>
      <c r="U183" s="1" t="s">
        <v>645</v>
      </c>
    </row>
    <row r="184" spans="1:21" x14ac:dyDescent="0.25">
      <c r="A184" s="1" t="s">
        <v>402</v>
      </c>
      <c r="B184" s="1" t="s">
        <v>23</v>
      </c>
      <c r="C184" s="1" t="s">
        <v>292</v>
      </c>
      <c r="D184">
        <v>19</v>
      </c>
      <c r="E184">
        <v>0.875</v>
      </c>
      <c r="F184">
        <v>10</v>
      </c>
      <c r="G184">
        <v>1</v>
      </c>
      <c r="H184">
        <v>0.4456140350877193</v>
      </c>
      <c r="I184">
        <v>0.61650485436893199</v>
      </c>
      <c r="J184">
        <v>1</v>
      </c>
      <c r="K184">
        <v>0.41111111111111109</v>
      </c>
      <c r="L184">
        <v>0.58267716535433078</v>
      </c>
      <c r="M184" s="1" t="s">
        <v>642</v>
      </c>
      <c r="N184" s="1" t="s">
        <v>643</v>
      </c>
      <c r="O184" s="1" t="s">
        <v>644</v>
      </c>
      <c r="P184" s="1" t="s">
        <v>642</v>
      </c>
      <c r="Q184" s="1" t="s">
        <v>645</v>
      </c>
      <c r="R184" s="1" t="s">
        <v>642</v>
      </c>
      <c r="S184" s="1" t="s">
        <v>645</v>
      </c>
      <c r="T184" s="1" t="s">
        <v>645</v>
      </c>
      <c r="U184" s="1" t="s">
        <v>645</v>
      </c>
    </row>
    <row r="185" spans="1:21" x14ac:dyDescent="0.25">
      <c r="A185" s="1" t="s">
        <v>322</v>
      </c>
      <c r="B185" s="1" t="s">
        <v>22</v>
      </c>
      <c r="C185" s="1" t="s">
        <v>292</v>
      </c>
      <c r="D185">
        <v>6</v>
      </c>
      <c r="E185">
        <v>0.9</v>
      </c>
      <c r="F185">
        <v>10</v>
      </c>
      <c r="G185">
        <v>1</v>
      </c>
      <c r="H185">
        <v>0.41549295774647887</v>
      </c>
      <c r="I185">
        <v>0.58706467661691542</v>
      </c>
      <c r="J185">
        <v>1</v>
      </c>
      <c r="K185">
        <v>0.47572815533980584</v>
      </c>
      <c r="L185">
        <v>0.64473684210526316</v>
      </c>
      <c r="M185" s="1" t="s">
        <v>642</v>
      </c>
      <c r="N185" s="1" t="s">
        <v>643</v>
      </c>
      <c r="O185" s="1" t="s">
        <v>644</v>
      </c>
      <c r="P185" s="1" t="s">
        <v>642</v>
      </c>
      <c r="Q185" s="1" t="s">
        <v>645</v>
      </c>
      <c r="R185" s="1" t="s">
        <v>642</v>
      </c>
      <c r="S185" s="1" t="s">
        <v>645</v>
      </c>
      <c r="T185" s="1" t="s">
        <v>645</v>
      </c>
      <c r="U185" s="1" t="s">
        <v>645</v>
      </c>
    </row>
    <row r="186" spans="1:21" x14ac:dyDescent="0.25">
      <c r="A186" s="1" t="s">
        <v>603</v>
      </c>
      <c r="B186" s="1" t="s">
        <v>147</v>
      </c>
      <c r="C186" s="1" t="s">
        <v>292</v>
      </c>
      <c r="D186">
        <v>14</v>
      </c>
      <c r="E186">
        <v>0.7</v>
      </c>
      <c r="F186">
        <v>10</v>
      </c>
      <c r="G186">
        <v>0.9732142857142857</v>
      </c>
      <c r="H186">
        <v>0.50697674418604655</v>
      </c>
      <c r="I186">
        <v>0.66666666666666674</v>
      </c>
      <c r="J186">
        <v>0.96969696969696972</v>
      </c>
      <c r="K186">
        <v>0.45714285714285713</v>
      </c>
      <c r="L186">
        <v>0.62135922330097093</v>
      </c>
      <c r="M186" s="1" t="s">
        <v>642</v>
      </c>
      <c r="N186" s="1" t="s">
        <v>643</v>
      </c>
      <c r="O186" s="1" t="s">
        <v>644</v>
      </c>
      <c r="P186" s="1" t="s">
        <v>642</v>
      </c>
      <c r="Q186" s="1" t="s">
        <v>645</v>
      </c>
      <c r="R186" s="1" t="s">
        <v>642</v>
      </c>
      <c r="S186" s="1" t="s">
        <v>645</v>
      </c>
      <c r="T186" s="1" t="s">
        <v>645</v>
      </c>
      <c r="U186" s="1" t="s">
        <v>645</v>
      </c>
    </row>
    <row r="187" spans="1:21" x14ac:dyDescent="0.25">
      <c r="A187" s="1" t="s">
        <v>655</v>
      </c>
      <c r="B187" s="1" t="s">
        <v>147</v>
      </c>
      <c r="C187" s="1" t="s">
        <v>292</v>
      </c>
      <c r="D187">
        <v>11</v>
      </c>
      <c r="E187">
        <v>0.875</v>
      </c>
      <c r="F187">
        <v>10</v>
      </c>
      <c r="G187">
        <v>0.95833333333333337</v>
      </c>
      <c r="H187">
        <v>0.10697674418604651</v>
      </c>
      <c r="I187">
        <v>0.19246861924686195</v>
      </c>
      <c r="J187">
        <v>1</v>
      </c>
      <c r="K187">
        <v>0.11428571428571428</v>
      </c>
      <c r="L187">
        <v>0.20512820512820512</v>
      </c>
      <c r="M187" s="1" t="s">
        <v>642</v>
      </c>
      <c r="N187" s="1" t="s">
        <v>643</v>
      </c>
      <c r="O187" s="1" t="s">
        <v>644</v>
      </c>
      <c r="P187" s="1" t="s">
        <v>642</v>
      </c>
      <c r="Q187" s="1" t="s">
        <v>645</v>
      </c>
      <c r="R187" s="1" t="s">
        <v>642</v>
      </c>
      <c r="S187" s="1" t="s">
        <v>645</v>
      </c>
      <c r="T187" s="1" t="s">
        <v>645</v>
      </c>
      <c r="U187" s="1" t="s">
        <v>645</v>
      </c>
    </row>
    <row r="188" spans="1:21" x14ac:dyDescent="0.25">
      <c r="A188" s="1" t="s">
        <v>359</v>
      </c>
      <c r="B188" s="1" t="s">
        <v>147</v>
      </c>
      <c r="C188" s="1" t="s">
        <v>292</v>
      </c>
      <c r="D188">
        <v>6</v>
      </c>
      <c r="E188">
        <v>0.7</v>
      </c>
      <c r="F188">
        <v>10</v>
      </c>
      <c r="G188">
        <v>0.97297297297297303</v>
      </c>
      <c r="H188">
        <v>0.50232558139534889</v>
      </c>
      <c r="I188">
        <v>0.66257668711656448</v>
      </c>
      <c r="J188">
        <v>0.96875</v>
      </c>
      <c r="K188">
        <v>0.44285714285714284</v>
      </c>
      <c r="L188">
        <v>0.60784313725490191</v>
      </c>
      <c r="M188" s="1" t="s">
        <v>642</v>
      </c>
      <c r="N188" s="1" t="s">
        <v>643</v>
      </c>
      <c r="O188" s="1" t="s">
        <v>644</v>
      </c>
      <c r="P188" s="1" t="s">
        <v>642</v>
      </c>
      <c r="Q188" s="1" t="s">
        <v>645</v>
      </c>
      <c r="R188" s="1" t="s">
        <v>642</v>
      </c>
      <c r="S188" s="1" t="s">
        <v>645</v>
      </c>
      <c r="T188" s="1" t="s">
        <v>645</v>
      </c>
      <c r="U188" s="1" t="s">
        <v>645</v>
      </c>
    </row>
    <row r="189" spans="1:21" x14ac:dyDescent="0.25">
      <c r="A189" s="1" t="s">
        <v>487</v>
      </c>
      <c r="B189" s="1" t="s">
        <v>22</v>
      </c>
      <c r="C189" s="1" t="s">
        <v>292</v>
      </c>
      <c r="D189">
        <v>21</v>
      </c>
      <c r="E189">
        <v>0.7</v>
      </c>
      <c r="F189">
        <v>16</v>
      </c>
      <c r="G189">
        <v>0.93069306930693074</v>
      </c>
      <c r="H189">
        <v>0.33098591549295775</v>
      </c>
      <c r="I189">
        <v>0.48831168831168825</v>
      </c>
      <c r="J189">
        <v>1</v>
      </c>
      <c r="K189">
        <v>0.3300970873786408</v>
      </c>
      <c r="L189">
        <v>0.49635036496350365</v>
      </c>
      <c r="M189" s="1" t="s">
        <v>642</v>
      </c>
      <c r="N189" s="1" t="s">
        <v>643</v>
      </c>
      <c r="O189" s="1" t="s">
        <v>644</v>
      </c>
      <c r="P189" s="1" t="s">
        <v>642</v>
      </c>
      <c r="Q189" s="1" t="s">
        <v>645</v>
      </c>
      <c r="R189" s="1" t="s">
        <v>642</v>
      </c>
      <c r="S189" s="1" t="s">
        <v>645</v>
      </c>
      <c r="T189" s="1" t="s">
        <v>645</v>
      </c>
      <c r="U189" s="1" t="s">
        <v>645</v>
      </c>
    </row>
    <row r="190" spans="1:21" x14ac:dyDescent="0.25">
      <c r="A190" s="1" t="s">
        <v>409</v>
      </c>
      <c r="B190" s="1" t="s">
        <v>23</v>
      </c>
      <c r="C190" s="1" t="s">
        <v>292</v>
      </c>
      <c r="D190">
        <v>21</v>
      </c>
      <c r="E190">
        <v>0.9</v>
      </c>
      <c r="F190">
        <v>10</v>
      </c>
      <c r="G190">
        <v>1</v>
      </c>
      <c r="H190">
        <v>0.47017543859649125</v>
      </c>
      <c r="I190">
        <v>0.63961813842482096</v>
      </c>
      <c r="J190">
        <v>1</v>
      </c>
      <c r="K190">
        <v>0.42222222222222222</v>
      </c>
      <c r="L190">
        <v>0.59375</v>
      </c>
      <c r="M190" s="1" t="s">
        <v>642</v>
      </c>
      <c r="N190" s="1" t="s">
        <v>643</v>
      </c>
      <c r="O190" s="1" t="s">
        <v>644</v>
      </c>
      <c r="P190" s="1" t="s">
        <v>642</v>
      </c>
      <c r="Q190" s="1" t="s">
        <v>645</v>
      </c>
      <c r="R190" s="1" t="s">
        <v>642</v>
      </c>
      <c r="S190" s="1" t="s">
        <v>645</v>
      </c>
      <c r="T190" s="1" t="s">
        <v>645</v>
      </c>
      <c r="U190" s="1" t="s">
        <v>645</v>
      </c>
    </row>
    <row r="191" spans="1:21" x14ac:dyDescent="0.25">
      <c r="A191" s="1" t="s">
        <v>433</v>
      </c>
      <c r="B191" s="1" t="s">
        <v>23</v>
      </c>
      <c r="C191" s="1" t="s">
        <v>292</v>
      </c>
      <c r="D191">
        <v>14</v>
      </c>
      <c r="E191">
        <v>0.8</v>
      </c>
      <c r="F191">
        <v>10</v>
      </c>
      <c r="G191">
        <v>0.98666666666666669</v>
      </c>
      <c r="H191">
        <v>0.51929824561403504</v>
      </c>
      <c r="I191">
        <v>0.68045977011494252</v>
      </c>
      <c r="J191">
        <v>0.90697674418604646</v>
      </c>
      <c r="K191">
        <v>0.43333333333333335</v>
      </c>
      <c r="L191">
        <v>0.5864661654135338</v>
      </c>
      <c r="M191" s="1" t="s">
        <v>642</v>
      </c>
      <c r="N191" s="1" t="s">
        <v>643</v>
      </c>
      <c r="O191" s="1" t="s">
        <v>644</v>
      </c>
      <c r="P191" s="1" t="s">
        <v>642</v>
      </c>
      <c r="Q191" s="1" t="s">
        <v>645</v>
      </c>
      <c r="R191" s="1" t="s">
        <v>642</v>
      </c>
      <c r="S191" s="1" t="s">
        <v>645</v>
      </c>
      <c r="T191" s="1" t="s">
        <v>645</v>
      </c>
      <c r="U191" s="1" t="s">
        <v>645</v>
      </c>
    </row>
    <row r="192" spans="1:21" x14ac:dyDescent="0.25">
      <c r="A192" s="1" t="s">
        <v>308</v>
      </c>
      <c r="B192" s="1" t="s">
        <v>22</v>
      </c>
      <c r="C192" s="1" t="s">
        <v>292</v>
      </c>
      <c r="D192">
        <v>2</v>
      </c>
      <c r="E192">
        <v>0.7</v>
      </c>
      <c r="F192">
        <v>10</v>
      </c>
      <c r="G192">
        <v>0.9526627218934911</v>
      </c>
      <c r="H192">
        <v>0.56690140845070425</v>
      </c>
      <c r="I192">
        <v>0.71081677704194257</v>
      </c>
      <c r="J192">
        <v>0.98360655737704916</v>
      </c>
      <c r="K192">
        <v>0.58252427184466016</v>
      </c>
      <c r="L192">
        <v>0.73170731707317072</v>
      </c>
      <c r="M192" s="1" t="s">
        <v>642</v>
      </c>
      <c r="N192" s="1" t="s">
        <v>643</v>
      </c>
      <c r="O192" s="1" t="s">
        <v>644</v>
      </c>
      <c r="P192" s="1" t="s">
        <v>642</v>
      </c>
      <c r="Q192" s="1" t="s">
        <v>645</v>
      </c>
      <c r="R192" s="1" t="s">
        <v>642</v>
      </c>
      <c r="S192" s="1" t="s">
        <v>645</v>
      </c>
      <c r="T192" s="1" t="s">
        <v>645</v>
      </c>
      <c r="U192" s="1" t="s">
        <v>645</v>
      </c>
    </row>
    <row r="193" spans="1:21" x14ac:dyDescent="0.25">
      <c r="A193" s="1" t="s">
        <v>344</v>
      </c>
      <c r="B193" s="1" t="s">
        <v>22</v>
      </c>
      <c r="C193" s="1" t="s">
        <v>292</v>
      </c>
      <c r="D193">
        <v>23</v>
      </c>
      <c r="E193">
        <v>0.85</v>
      </c>
      <c r="F193">
        <v>10</v>
      </c>
      <c r="G193">
        <v>0.98124999999999996</v>
      </c>
      <c r="H193">
        <v>0.55281690140845074</v>
      </c>
      <c r="I193">
        <v>0.7072072072072072</v>
      </c>
      <c r="J193">
        <v>1</v>
      </c>
      <c r="K193">
        <v>0.62135922330097082</v>
      </c>
      <c r="L193">
        <v>0.76646706586826341</v>
      </c>
      <c r="M193" s="1" t="s">
        <v>642</v>
      </c>
      <c r="N193" s="1" t="s">
        <v>643</v>
      </c>
      <c r="O193" s="1" t="s">
        <v>644</v>
      </c>
      <c r="P193" s="1" t="s">
        <v>642</v>
      </c>
      <c r="Q193" s="1" t="s">
        <v>645</v>
      </c>
      <c r="R193" s="1" t="s">
        <v>642</v>
      </c>
      <c r="S193" s="1" t="s">
        <v>645</v>
      </c>
      <c r="T193" s="1" t="s">
        <v>645</v>
      </c>
      <c r="U193" s="1" t="s">
        <v>645</v>
      </c>
    </row>
    <row r="194" spans="1:21" x14ac:dyDescent="0.25">
      <c r="A194" s="1" t="s">
        <v>481</v>
      </c>
      <c r="B194" s="1" t="s">
        <v>22</v>
      </c>
      <c r="C194" s="1" t="s">
        <v>292</v>
      </c>
      <c r="D194">
        <v>21</v>
      </c>
      <c r="E194">
        <v>0.7</v>
      </c>
      <c r="F194">
        <v>13</v>
      </c>
      <c r="G194">
        <v>0.90243902439024393</v>
      </c>
      <c r="H194">
        <v>0.13028169014084506</v>
      </c>
      <c r="I194">
        <v>0.22769230769230767</v>
      </c>
      <c r="J194">
        <v>0.93333333333333335</v>
      </c>
      <c r="K194">
        <v>0.13592233009708737</v>
      </c>
      <c r="L194">
        <v>0.23728813559322035</v>
      </c>
      <c r="M194" s="1" t="s">
        <v>642</v>
      </c>
      <c r="N194" s="1" t="s">
        <v>643</v>
      </c>
      <c r="O194" s="1" t="s">
        <v>644</v>
      </c>
      <c r="P194" s="1" t="s">
        <v>642</v>
      </c>
      <c r="Q194" s="1" t="s">
        <v>645</v>
      </c>
      <c r="R194" s="1" t="s">
        <v>642</v>
      </c>
      <c r="S194" s="1" t="s">
        <v>645</v>
      </c>
      <c r="T194" s="1" t="s">
        <v>645</v>
      </c>
      <c r="U194" s="1" t="s">
        <v>645</v>
      </c>
    </row>
    <row r="195" spans="1:21" x14ac:dyDescent="0.25">
      <c r="A195" s="1" t="s">
        <v>349</v>
      </c>
      <c r="B195" s="1" t="s">
        <v>22</v>
      </c>
      <c r="C195" s="1" t="s">
        <v>292</v>
      </c>
      <c r="D195">
        <v>26</v>
      </c>
      <c r="E195">
        <v>0.85</v>
      </c>
      <c r="F195">
        <v>10</v>
      </c>
      <c r="G195">
        <v>0.98601398601398604</v>
      </c>
      <c r="H195">
        <v>0.49647887323943662</v>
      </c>
      <c r="I195">
        <v>0.66042154566744726</v>
      </c>
      <c r="J195">
        <v>1</v>
      </c>
      <c r="K195">
        <v>0.59223300970873782</v>
      </c>
      <c r="L195">
        <v>0.74390243902439024</v>
      </c>
      <c r="M195" s="1" t="s">
        <v>642</v>
      </c>
      <c r="N195" s="1" t="s">
        <v>643</v>
      </c>
      <c r="O195" s="1" t="s">
        <v>644</v>
      </c>
      <c r="P195" s="1" t="s">
        <v>642</v>
      </c>
      <c r="Q195" s="1" t="s">
        <v>645</v>
      </c>
      <c r="R195" s="1" t="s">
        <v>642</v>
      </c>
      <c r="S195" s="1" t="s">
        <v>645</v>
      </c>
      <c r="T195" s="1" t="s">
        <v>645</v>
      </c>
      <c r="U195" s="1" t="s">
        <v>645</v>
      </c>
    </row>
    <row r="196" spans="1:21" x14ac:dyDescent="0.25">
      <c r="A196" s="1" t="s">
        <v>483</v>
      </c>
      <c r="B196" s="1" t="s">
        <v>22</v>
      </c>
      <c r="C196" s="1" t="s">
        <v>292</v>
      </c>
      <c r="D196">
        <v>21</v>
      </c>
      <c r="E196">
        <v>0.8</v>
      </c>
      <c r="F196">
        <v>13</v>
      </c>
      <c r="G196">
        <v>0.9285714285714286</v>
      </c>
      <c r="H196">
        <v>0.13732394366197184</v>
      </c>
      <c r="I196">
        <v>0.23926380368098163</v>
      </c>
      <c r="J196">
        <v>0.93333333333333335</v>
      </c>
      <c r="K196">
        <v>0.13592233009708737</v>
      </c>
      <c r="L196">
        <v>0.23728813559322035</v>
      </c>
      <c r="M196" s="1" t="s">
        <v>642</v>
      </c>
      <c r="N196" s="1" t="s">
        <v>643</v>
      </c>
      <c r="O196" s="1" t="s">
        <v>644</v>
      </c>
      <c r="P196" s="1" t="s">
        <v>642</v>
      </c>
      <c r="Q196" s="1" t="s">
        <v>645</v>
      </c>
      <c r="R196" s="1" t="s">
        <v>642</v>
      </c>
      <c r="S196" s="1" t="s">
        <v>645</v>
      </c>
      <c r="T196" s="1" t="s">
        <v>645</v>
      </c>
      <c r="U196" s="1" t="s">
        <v>645</v>
      </c>
    </row>
    <row r="197" spans="1:21" x14ac:dyDescent="0.25">
      <c r="A197" s="1" t="s">
        <v>321</v>
      </c>
      <c r="B197" s="1" t="s">
        <v>22</v>
      </c>
      <c r="C197" s="1" t="s">
        <v>292</v>
      </c>
      <c r="D197">
        <v>6</v>
      </c>
      <c r="E197">
        <v>0.875</v>
      </c>
      <c r="F197">
        <v>10</v>
      </c>
      <c r="G197">
        <v>0.98620689655172411</v>
      </c>
      <c r="H197">
        <v>0.50352112676056338</v>
      </c>
      <c r="I197">
        <v>0.66666666666666663</v>
      </c>
      <c r="J197">
        <v>1</v>
      </c>
      <c r="K197">
        <v>0.5436893203883495</v>
      </c>
      <c r="L197">
        <v>0.70440251572327039</v>
      </c>
      <c r="M197" s="1" t="s">
        <v>642</v>
      </c>
      <c r="N197" s="1" t="s">
        <v>643</v>
      </c>
      <c r="O197" s="1" t="s">
        <v>644</v>
      </c>
      <c r="P197" s="1" t="s">
        <v>642</v>
      </c>
      <c r="Q197" s="1" t="s">
        <v>645</v>
      </c>
      <c r="R197" s="1" t="s">
        <v>642</v>
      </c>
      <c r="S197" s="1" t="s">
        <v>645</v>
      </c>
      <c r="T197" s="1" t="s">
        <v>645</v>
      </c>
      <c r="U197" s="1" t="s">
        <v>645</v>
      </c>
    </row>
    <row r="198" spans="1:21" x14ac:dyDescent="0.25">
      <c r="A198" s="1" t="s">
        <v>624</v>
      </c>
      <c r="B198" s="1" t="s">
        <v>147</v>
      </c>
      <c r="C198" s="1" t="s">
        <v>292</v>
      </c>
      <c r="D198">
        <v>12</v>
      </c>
      <c r="E198">
        <v>0.8</v>
      </c>
      <c r="F198">
        <v>10</v>
      </c>
      <c r="G198">
        <v>0.98837209302325579</v>
      </c>
      <c r="H198">
        <v>0.39534883720930231</v>
      </c>
      <c r="I198">
        <v>0.5647840531561461</v>
      </c>
      <c r="J198">
        <v>1</v>
      </c>
      <c r="K198">
        <v>0.37142857142857144</v>
      </c>
      <c r="L198">
        <v>0.54166666666666663</v>
      </c>
      <c r="M198" s="1" t="s">
        <v>642</v>
      </c>
      <c r="N198" s="1" t="s">
        <v>643</v>
      </c>
      <c r="O198" s="1" t="s">
        <v>644</v>
      </c>
      <c r="P198" s="1" t="s">
        <v>642</v>
      </c>
      <c r="Q198" s="1" t="s">
        <v>645</v>
      </c>
      <c r="R198" s="1" t="s">
        <v>642</v>
      </c>
      <c r="S198" s="1" t="s">
        <v>645</v>
      </c>
      <c r="T198" s="1" t="s">
        <v>645</v>
      </c>
      <c r="U198" s="1" t="s">
        <v>645</v>
      </c>
    </row>
    <row r="199" spans="1:21" x14ac:dyDescent="0.25">
      <c r="A199" s="1" t="s">
        <v>435</v>
      </c>
      <c r="B199" s="1" t="s">
        <v>23</v>
      </c>
      <c r="C199" s="1" t="s">
        <v>292</v>
      </c>
      <c r="D199">
        <v>14</v>
      </c>
      <c r="E199">
        <v>0.875</v>
      </c>
      <c r="F199">
        <v>10</v>
      </c>
      <c r="G199">
        <v>0.99285714285714288</v>
      </c>
      <c r="H199">
        <v>0.48771929824561405</v>
      </c>
      <c r="I199">
        <v>0.65411764705882358</v>
      </c>
      <c r="J199">
        <v>0.90697674418604646</v>
      </c>
      <c r="K199">
        <v>0.43333333333333335</v>
      </c>
      <c r="L199">
        <v>0.5864661654135338</v>
      </c>
      <c r="M199" s="1" t="s">
        <v>642</v>
      </c>
      <c r="N199" s="1" t="s">
        <v>643</v>
      </c>
      <c r="O199" s="1" t="s">
        <v>644</v>
      </c>
      <c r="P199" s="1" t="s">
        <v>642</v>
      </c>
      <c r="Q199" s="1" t="s">
        <v>645</v>
      </c>
      <c r="R199" s="1" t="s">
        <v>642</v>
      </c>
      <c r="S199" s="1" t="s">
        <v>645</v>
      </c>
      <c r="T199" s="1" t="s">
        <v>645</v>
      </c>
      <c r="U199" s="1" t="s">
        <v>645</v>
      </c>
    </row>
    <row r="200" spans="1:21" x14ac:dyDescent="0.25">
      <c r="A200" s="1" t="s">
        <v>339</v>
      </c>
      <c r="B200" s="1" t="s">
        <v>22</v>
      </c>
      <c r="C200" s="1" t="s">
        <v>292</v>
      </c>
      <c r="D200">
        <v>21</v>
      </c>
      <c r="E200">
        <v>0.875</v>
      </c>
      <c r="F200">
        <v>10</v>
      </c>
      <c r="G200">
        <v>0.98136645962732916</v>
      </c>
      <c r="H200">
        <v>0.55633802816901412</v>
      </c>
      <c r="I200">
        <v>0.71011235955056184</v>
      </c>
      <c r="J200">
        <v>1</v>
      </c>
      <c r="K200">
        <v>0.62135922330097082</v>
      </c>
      <c r="L200">
        <v>0.76646706586826341</v>
      </c>
      <c r="M200" s="1" t="s">
        <v>642</v>
      </c>
      <c r="N200" s="1" t="s">
        <v>643</v>
      </c>
      <c r="O200" s="1" t="s">
        <v>644</v>
      </c>
      <c r="P200" s="1" t="s">
        <v>642</v>
      </c>
      <c r="Q200" s="1" t="s">
        <v>645</v>
      </c>
      <c r="R200" s="1" t="s">
        <v>642</v>
      </c>
      <c r="S200" s="1" t="s">
        <v>645</v>
      </c>
      <c r="T200" s="1" t="s">
        <v>645</v>
      </c>
      <c r="U200" s="1" t="s">
        <v>645</v>
      </c>
    </row>
    <row r="201" spans="1:21" x14ac:dyDescent="0.25">
      <c r="A201" s="1" t="s">
        <v>326</v>
      </c>
      <c r="B201" s="1" t="s">
        <v>22</v>
      </c>
      <c r="C201" s="1" t="s">
        <v>292</v>
      </c>
      <c r="D201">
        <v>9</v>
      </c>
      <c r="E201">
        <v>0.8</v>
      </c>
      <c r="F201">
        <v>10</v>
      </c>
      <c r="G201">
        <v>0.98159509202453987</v>
      </c>
      <c r="H201">
        <v>0.56338028169014087</v>
      </c>
      <c r="I201">
        <v>0.71588366890380317</v>
      </c>
      <c r="J201">
        <v>1</v>
      </c>
      <c r="K201">
        <v>0.60194174757281549</v>
      </c>
      <c r="L201">
        <v>0.75151515151515147</v>
      </c>
      <c r="M201" s="1" t="s">
        <v>642</v>
      </c>
      <c r="N201" s="1" t="s">
        <v>643</v>
      </c>
      <c r="O201" s="1" t="s">
        <v>644</v>
      </c>
      <c r="P201" s="1" t="s">
        <v>642</v>
      </c>
      <c r="Q201" s="1" t="s">
        <v>645</v>
      </c>
      <c r="R201" s="1" t="s">
        <v>642</v>
      </c>
      <c r="S201" s="1" t="s">
        <v>645</v>
      </c>
      <c r="T201" s="1" t="s">
        <v>645</v>
      </c>
      <c r="U201" s="1" t="s">
        <v>645</v>
      </c>
    </row>
    <row r="202" spans="1:21" x14ac:dyDescent="0.25">
      <c r="A202" s="1" t="s">
        <v>318</v>
      </c>
      <c r="B202" s="1" t="s">
        <v>22</v>
      </c>
      <c r="C202" s="1" t="s">
        <v>292</v>
      </c>
      <c r="D202">
        <v>6</v>
      </c>
      <c r="E202">
        <v>0.7</v>
      </c>
      <c r="F202">
        <v>10</v>
      </c>
      <c r="G202">
        <v>0.95375722543352603</v>
      </c>
      <c r="H202">
        <v>0.58098591549295775</v>
      </c>
      <c r="I202">
        <v>0.72210065645514232</v>
      </c>
      <c r="J202">
        <v>1</v>
      </c>
      <c r="K202">
        <v>0.64077669902912626</v>
      </c>
      <c r="L202">
        <v>0.78106508875739644</v>
      </c>
      <c r="M202" s="1" t="s">
        <v>642</v>
      </c>
      <c r="N202" s="1" t="s">
        <v>643</v>
      </c>
      <c r="O202" s="1" t="s">
        <v>644</v>
      </c>
      <c r="P202" s="1" t="s">
        <v>642</v>
      </c>
      <c r="Q202" s="1" t="s">
        <v>645</v>
      </c>
      <c r="R202" s="1" t="s">
        <v>642</v>
      </c>
      <c r="S202" s="1" t="s">
        <v>645</v>
      </c>
      <c r="T202" s="1" t="s">
        <v>645</v>
      </c>
      <c r="U202" s="1" t="s">
        <v>645</v>
      </c>
    </row>
    <row r="203" spans="1:21" x14ac:dyDescent="0.25">
      <c r="A203" s="1" t="s">
        <v>335</v>
      </c>
      <c r="B203" s="1" t="s">
        <v>22</v>
      </c>
      <c r="C203" s="1" t="s">
        <v>292</v>
      </c>
      <c r="D203">
        <v>20</v>
      </c>
      <c r="E203">
        <v>0.85</v>
      </c>
      <c r="F203">
        <v>10</v>
      </c>
      <c r="G203">
        <v>0.99319727891156462</v>
      </c>
      <c r="H203">
        <v>0.5140845070422535</v>
      </c>
      <c r="I203">
        <v>0.67749419953596279</v>
      </c>
      <c r="J203">
        <v>1</v>
      </c>
      <c r="K203">
        <v>0.59223300970873782</v>
      </c>
      <c r="L203">
        <v>0.74390243902439024</v>
      </c>
      <c r="M203" s="1" t="s">
        <v>642</v>
      </c>
      <c r="N203" s="1" t="s">
        <v>643</v>
      </c>
      <c r="O203" s="1" t="s">
        <v>644</v>
      </c>
      <c r="P203" s="1" t="s">
        <v>642</v>
      </c>
      <c r="Q203" s="1" t="s">
        <v>645</v>
      </c>
      <c r="R203" s="1" t="s">
        <v>642</v>
      </c>
      <c r="S203" s="1" t="s">
        <v>645</v>
      </c>
      <c r="T203" s="1" t="s">
        <v>645</v>
      </c>
      <c r="U203" s="1" t="s">
        <v>645</v>
      </c>
    </row>
    <row r="204" spans="1:21" x14ac:dyDescent="0.25">
      <c r="A204" s="1" t="s">
        <v>609</v>
      </c>
      <c r="B204" s="1" t="s">
        <v>147</v>
      </c>
      <c r="C204" s="1" t="s">
        <v>292</v>
      </c>
      <c r="D204">
        <v>17</v>
      </c>
      <c r="E204">
        <v>0.8</v>
      </c>
      <c r="F204">
        <v>10</v>
      </c>
      <c r="G204">
        <v>0.98165137614678899</v>
      </c>
      <c r="H204">
        <v>0.49767441860465117</v>
      </c>
      <c r="I204">
        <v>0.66049382716049387</v>
      </c>
      <c r="J204">
        <v>0.967741935483871</v>
      </c>
      <c r="K204">
        <v>0.42857142857142855</v>
      </c>
      <c r="L204">
        <v>0.59405940594059403</v>
      </c>
      <c r="M204" s="1" t="s">
        <v>642</v>
      </c>
      <c r="N204" s="1" t="s">
        <v>643</v>
      </c>
      <c r="O204" s="1" t="s">
        <v>644</v>
      </c>
      <c r="P204" s="1" t="s">
        <v>642</v>
      </c>
      <c r="Q204" s="1" t="s">
        <v>645</v>
      </c>
      <c r="R204" s="1" t="s">
        <v>642</v>
      </c>
      <c r="S204" s="1" t="s">
        <v>645</v>
      </c>
      <c r="T204" s="1" t="s">
        <v>645</v>
      </c>
      <c r="U204" s="1" t="s">
        <v>645</v>
      </c>
    </row>
    <row r="205" spans="1:21" x14ac:dyDescent="0.25">
      <c r="A205" s="1" t="s">
        <v>375</v>
      </c>
      <c r="B205" s="1" t="s">
        <v>147</v>
      </c>
      <c r="C205" s="1" t="s">
        <v>292</v>
      </c>
      <c r="D205">
        <v>22</v>
      </c>
      <c r="E205">
        <v>0.85</v>
      </c>
      <c r="F205">
        <v>10</v>
      </c>
      <c r="G205">
        <v>0.97058823529411764</v>
      </c>
      <c r="H205">
        <v>0.30697674418604654</v>
      </c>
      <c r="I205">
        <v>0.46643109540636046</v>
      </c>
      <c r="J205">
        <v>1</v>
      </c>
      <c r="K205">
        <v>0.3</v>
      </c>
      <c r="L205">
        <v>0.46153846153846151</v>
      </c>
      <c r="M205" s="1" t="s">
        <v>642</v>
      </c>
      <c r="N205" s="1" t="s">
        <v>643</v>
      </c>
      <c r="O205" s="1" t="s">
        <v>644</v>
      </c>
      <c r="P205" s="1" t="s">
        <v>642</v>
      </c>
      <c r="Q205" s="1" t="s">
        <v>645</v>
      </c>
      <c r="R205" s="1" t="s">
        <v>642</v>
      </c>
      <c r="S205" s="1" t="s">
        <v>645</v>
      </c>
      <c r="T205" s="1" t="s">
        <v>645</v>
      </c>
      <c r="U205" s="1" t="s">
        <v>645</v>
      </c>
    </row>
    <row r="206" spans="1:21" x14ac:dyDescent="0.25">
      <c r="A206" s="1" t="s">
        <v>491</v>
      </c>
      <c r="B206" s="1" t="s">
        <v>22</v>
      </c>
      <c r="C206" s="1" t="s">
        <v>292</v>
      </c>
      <c r="D206">
        <v>21</v>
      </c>
      <c r="E206">
        <v>0.875</v>
      </c>
      <c r="F206">
        <v>16</v>
      </c>
      <c r="G206">
        <v>0.97701149425287359</v>
      </c>
      <c r="H206">
        <v>0.29929577464788731</v>
      </c>
      <c r="I206">
        <v>0.4582210242587601</v>
      </c>
      <c r="J206">
        <v>1</v>
      </c>
      <c r="K206">
        <v>0.33980582524271846</v>
      </c>
      <c r="L206">
        <v>0.50724637681159424</v>
      </c>
      <c r="M206" s="1" t="s">
        <v>642</v>
      </c>
      <c r="N206" s="1" t="s">
        <v>643</v>
      </c>
      <c r="O206" s="1" t="s">
        <v>644</v>
      </c>
      <c r="P206" s="1" t="s">
        <v>642</v>
      </c>
      <c r="Q206" s="1" t="s">
        <v>645</v>
      </c>
      <c r="R206" s="1" t="s">
        <v>642</v>
      </c>
      <c r="S206" s="1" t="s">
        <v>645</v>
      </c>
      <c r="T206" s="1" t="s">
        <v>645</v>
      </c>
      <c r="U206" s="1" t="s">
        <v>645</v>
      </c>
    </row>
    <row r="207" spans="1:21" x14ac:dyDescent="0.25">
      <c r="A207" s="1" t="s">
        <v>656</v>
      </c>
      <c r="B207" s="1" t="s">
        <v>147</v>
      </c>
      <c r="C207" s="1" t="s">
        <v>292</v>
      </c>
      <c r="D207">
        <v>12</v>
      </c>
      <c r="E207">
        <v>0.875</v>
      </c>
      <c r="F207">
        <v>10</v>
      </c>
      <c r="G207">
        <v>0.96</v>
      </c>
      <c r="H207">
        <v>0.11162790697674418</v>
      </c>
      <c r="I207">
        <v>0.19999999999999998</v>
      </c>
      <c r="J207">
        <v>1</v>
      </c>
      <c r="K207">
        <v>0.11428571428571428</v>
      </c>
      <c r="L207">
        <v>0.20512820512820512</v>
      </c>
      <c r="M207" s="1" t="s">
        <v>642</v>
      </c>
      <c r="N207" s="1" t="s">
        <v>643</v>
      </c>
      <c r="O207" s="1" t="s">
        <v>644</v>
      </c>
      <c r="P207" s="1" t="s">
        <v>642</v>
      </c>
      <c r="Q207" s="1" t="s">
        <v>645</v>
      </c>
      <c r="R207" s="1" t="s">
        <v>642</v>
      </c>
      <c r="S207" s="1" t="s">
        <v>645</v>
      </c>
      <c r="T207" s="1" t="s">
        <v>645</v>
      </c>
      <c r="U207" s="1" t="s">
        <v>645</v>
      </c>
    </row>
    <row r="208" spans="1:21" x14ac:dyDescent="0.25">
      <c r="A208" s="1" t="s">
        <v>487</v>
      </c>
      <c r="B208" s="1" t="s">
        <v>22</v>
      </c>
      <c r="C208" s="1" t="s">
        <v>292</v>
      </c>
      <c r="D208">
        <v>21</v>
      </c>
      <c r="E208">
        <v>0.7</v>
      </c>
      <c r="F208">
        <v>16</v>
      </c>
      <c r="G208">
        <v>0.93069306930693074</v>
      </c>
      <c r="H208">
        <v>0.33098591549295775</v>
      </c>
      <c r="I208">
        <v>0.48831168831168825</v>
      </c>
      <c r="J208">
        <v>1</v>
      </c>
      <c r="K208">
        <v>0.3300970873786408</v>
      </c>
      <c r="L208">
        <v>0.49635036496350365</v>
      </c>
      <c r="M208" s="1" t="s">
        <v>642</v>
      </c>
      <c r="N208" s="1" t="s">
        <v>643</v>
      </c>
      <c r="O208" s="1" t="s">
        <v>644</v>
      </c>
      <c r="P208" s="1" t="s">
        <v>642</v>
      </c>
      <c r="Q208" s="1" t="s">
        <v>645</v>
      </c>
      <c r="R208" s="1" t="s">
        <v>642</v>
      </c>
      <c r="S208" s="1" t="s">
        <v>645</v>
      </c>
      <c r="T208" s="1" t="s">
        <v>645</v>
      </c>
      <c r="U208" s="1" t="s">
        <v>645</v>
      </c>
    </row>
    <row r="209" spans="1:21" x14ac:dyDescent="0.25">
      <c r="A209" s="1" t="s">
        <v>453</v>
      </c>
      <c r="B209" s="1" t="s">
        <v>22</v>
      </c>
      <c r="C209" s="1" t="s">
        <v>292</v>
      </c>
      <c r="D209">
        <v>28</v>
      </c>
      <c r="E209">
        <v>0.8</v>
      </c>
      <c r="F209">
        <v>10</v>
      </c>
      <c r="G209">
        <v>0.9726027397260274</v>
      </c>
      <c r="H209">
        <v>0.5</v>
      </c>
      <c r="I209">
        <v>0.66046511627906979</v>
      </c>
      <c r="J209">
        <v>1</v>
      </c>
      <c r="K209">
        <v>0.58252427184466016</v>
      </c>
      <c r="L209">
        <v>0.73619631901840488</v>
      </c>
      <c r="M209" s="1" t="s">
        <v>642</v>
      </c>
      <c r="N209" s="1" t="s">
        <v>643</v>
      </c>
      <c r="O209" s="1" t="s">
        <v>644</v>
      </c>
      <c r="P209" s="1" t="s">
        <v>642</v>
      </c>
      <c r="Q209" s="1" t="s">
        <v>645</v>
      </c>
      <c r="R209" s="1" t="s">
        <v>642</v>
      </c>
      <c r="S209" s="1" t="s">
        <v>645</v>
      </c>
      <c r="T209" s="1" t="s">
        <v>645</v>
      </c>
      <c r="U209" s="1" t="s">
        <v>645</v>
      </c>
    </row>
    <row r="210" spans="1:21" x14ac:dyDescent="0.25">
      <c r="A210" s="1" t="s">
        <v>647</v>
      </c>
      <c r="B210" s="1" t="s">
        <v>22</v>
      </c>
      <c r="C210" s="1" t="s">
        <v>292</v>
      </c>
      <c r="D210">
        <v>1</v>
      </c>
      <c r="E210">
        <v>0.11</v>
      </c>
      <c r="F210">
        <v>10</v>
      </c>
      <c r="G210">
        <v>0.91139240506329111</v>
      </c>
      <c r="H210">
        <v>0.50704225352112675</v>
      </c>
      <c r="I210">
        <v>0.65158371040723984</v>
      </c>
      <c r="J210">
        <v>1</v>
      </c>
      <c r="K210">
        <v>0.59223300970873782</v>
      </c>
      <c r="L210">
        <v>0.74390243902439024</v>
      </c>
      <c r="M210" s="1" t="s">
        <v>642</v>
      </c>
      <c r="N210" s="1" t="s">
        <v>643</v>
      </c>
      <c r="O210" s="1" t="s">
        <v>644</v>
      </c>
      <c r="P210" s="1" t="s">
        <v>642</v>
      </c>
      <c r="Q210" s="1" t="s">
        <v>645</v>
      </c>
      <c r="R210" s="1" t="s">
        <v>642</v>
      </c>
      <c r="S210" s="1" t="s">
        <v>645</v>
      </c>
      <c r="T210" s="1" t="s">
        <v>645</v>
      </c>
      <c r="U210" s="1" t="s">
        <v>645</v>
      </c>
    </row>
    <row r="211" spans="1:21" x14ac:dyDescent="0.25">
      <c r="A211" s="1" t="s">
        <v>403</v>
      </c>
      <c r="B211" s="1" t="s">
        <v>23</v>
      </c>
      <c r="C211" s="1" t="s">
        <v>292</v>
      </c>
      <c r="D211">
        <v>19</v>
      </c>
      <c r="E211">
        <v>0.9</v>
      </c>
      <c r="F211">
        <v>10</v>
      </c>
      <c r="G211">
        <v>1</v>
      </c>
      <c r="H211">
        <v>0.3719298245614035</v>
      </c>
      <c r="I211">
        <v>0.5421994884910486</v>
      </c>
      <c r="J211">
        <v>1</v>
      </c>
      <c r="K211">
        <v>0.35555555555555557</v>
      </c>
      <c r="L211">
        <v>0.52459016393442626</v>
      </c>
      <c r="M211" s="1" t="s">
        <v>642</v>
      </c>
      <c r="N211" s="1" t="s">
        <v>643</v>
      </c>
      <c r="O211" s="1" t="s">
        <v>644</v>
      </c>
      <c r="P211" s="1" t="s">
        <v>642</v>
      </c>
      <c r="Q211" s="1" t="s">
        <v>645</v>
      </c>
      <c r="R211" s="1" t="s">
        <v>642</v>
      </c>
      <c r="S211" s="1" t="s">
        <v>645</v>
      </c>
      <c r="T211" s="1" t="s">
        <v>645</v>
      </c>
      <c r="U211" s="1" t="s">
        <v>645</v>
      </c>
    </row>
    <row r="212" spans="1:21" x14ac:dyDescent="0.25">
      <c r="A212" s="1" t="s">
        <v>343</v>
      </c>
      <c r="B212" s="1" t="s">
        <v>22</v>
      </c>
      <c r="C212" s="1" t="s">
        <v>292</v>
      </c>
      <c r="D212">
        <v>23</v>
      </c>
      <c r="E212">
        <v>0.8</v>
      </c>
      <c r="F212">
        <v>10</v>
      </c>
      <c r="G212">
        <v>0.97633136094674555</v>
      </c>
      <c r="H212">
        <v>0.58098591549295775</v>
      </c>
      <c r="I212">
        <v>0.72847682119205293</v>
      </c>
      <c r="J212">
        <v>1</v>
      </c>
      <c r="K212">
        <v>0.64077669902912626</v>
      </c>
      <c r="L212">
        <v>0.78106508875739644</v>
      </c>
      <c r="M212" s="1" t="s">
        <v>642</v>
      </c>
      <c r="N212" s="1" t="s">
        <v>643</v>
      </c>
      <c r="O212" s="1" t="s">
        <v>644</v>
      </c>
      <c r="P212" s="1" t="s">
        <v>642</v>
      </c>
      <c r="Q212" s="1" t="s">
        <v>645</v>
      </c>
      <c r="R212" s="1" t="s">
        <v>642</v>
      </c>
      <c r="S212" s="1" t="s">
        <v>645</v>
      </c>
      <c r="T212" s="1" t="s">
        <v>645</v>
      </c>
      <c r="U212" s="1" t="s">
        <v>645</v>
      </c>
    </row>
    <row r="213" spans="1:21" x14ac:dyDescent="0.25">
      <c r="A213" s="1" t="s">
        <v>646</v>
      </c>
      <c r="B213" s="1" t="s">
        <v>22</v>
      </c>
      <c r="C213" s="1" t="s">
        <v>292</v>
      </c>
      <c r="D213">
        <v>2</v>
      </c>
      <c r="E213">
        <v>0.11</v>
      </c>
      <c r="F213">
        <v>10</v>
      </c>
      <c r="G213">
        <v>0.90575916230366493</v>
      </c>
      <c r="H213">
        <v>0.60915492957746475</v>
      </c>
      <c r="I213">
        <v>0.72842105263157897</v>
      </c>
      <c r="J213">
        <v>0.95588235294117652</v>
      </c>
      <c r="K213">
        <v>0.6310679611650486</v>
      </c>
      <c r="L213">
        <v>0.76023391812865504</v>
      </c>
      <c r="M213" s="1" t="s">
        <v>642</v>
      </c>
      <c r="N213" s="1" t="s">
        <v>643</v>
      </c>
      <c r="O213" s="1" t="s">
        <v>644</v>
      </c>
      <c r="P213" s="1" t="s">
        <v>642</v>
      </c>
      <c r="Q213" s="1" t="s">
        <v>645</v>
      </c>
      <c r="R213" s="1" t="s">
        <v>642</v>
      </c>
      <c r="S213" s="1" t="s">
        <v>645</v>
      </c>
      <c r="T213" s="1" t="s">
        <v>645</v>
      </c>
      <c r="U213" s="1" t="s">
        <v>645</v>
      </c>
    </row>
    <row r="214" spans="1:21" x14ac:dyDescent="0.25">
      <c r="A214" s="1" t="s">
        <v>398</v>
      </c>
      <c r="B214" s="1" t="s">
        <v>23</v>
      </c>
      <c r="C214" s="1" t="s">
        <v>292</v>
      </c>
      <c r="D214">
        <v>6</v>
      </c>
      <c r="E214">
        <v>0.9</v>
      </c>
      <c r="F214">
        <v>10</v>
      </c>
      <c r="G214">
        <v>1</v>
      </c>
      <c r="H214">
        <v>0.26315789473684209</v>
      </c>
      <c r="I214">
        <v>0.41666666666666669</v>
      </c>
      <c r="J214">
        <v>1</v>
      </c>
      <c r="K214">
        <v>0.22222222222222221</v>
      </c>
      <c r="L214">
        <v>0.36363636363636359</v>
      </c>
      <c r="M214" s="1" t="s">
        <v>642</v>
      </c>
      <c r="N214" s="1" t="s">
        <v>643</v>
      </c>
      <c r="O214" s="1" t="s">
        <v>644</v>
      </c>
      <c r="P214" s="1" t="s">
        <v>642</v>
      </c>
      <c r="Q214" s="1" t="s">
        <v>645</v>
      </c>
      <c r="R214" s="1" t="s">
        <v>642</v>
      </c>
      <c r="S214" s="1" t="s">
        <v>645</v>
      </c>
      <c r="T214" s="1" t="s">
        <v>645</v>
      </c>
      <c r="U214" s="1" t="s">
        <v>645</v>
      </c>
    </row>
    <row r="215" spans="1:21" x14ac:dyDescent="0.25">
      <c r="A215" s="1" t="s">
        <v>648</v>
      </c>
      <c r="B215" s="1" t="s">
        <v>23</v>
      </c>
      <c r="C215" s="1" t="s">
        <v>292</v>
      </c>
      <c r="D215">
        <v>1</v>
      </c>
      <c r="E215">
        <v>0.11</v>
      </c>
      <c r="F215">
        <v>10</v>
      </c>
      <c r="G215">
        <v>0.95104895104895104</v>
      </c>
      <c r="H215">
        <v>0.47719298245614034</v>
      </c>
      <c r="I215">
        <v>0.63551401869158874</v>
      </c>
      <c r="J215">
        <v>0.88571428571428568</v>
      </c>
      <c r="K215">
        <v>0.34444444444444444</v>
      </c>
      <c r="L215">
        <v>0.49599999999999994</v>
      </c>
      <c r="M215" s="1" t="s">
        <v>642</v>
      </c>
      <c r="N215" s="1" t="s">
        <v>643</v>
      </c>
      <c r="O215" s="1" t="s">
        <v>644</v>
      </c>
      <c r="P215" s="1" t="s">
        <v>642</v>
      </c>
      <c r="Q215" s="1" t="s">
        <v>645</v>
      </c>
      <c r="R215" s="1" t="s">
        <v>642</v>
      </c>
      <c r="S215" s="1" t="s">
        <v>645</v>
      </c>
      <c r="T215" s="1" t="s">
        <v>645</v>
      </c>
      <c r="U215" s="1" t="s">
        <v>645</v>
      </c>
    </row>
    <row r="216" spans="1:21" x14ac:dyDescent="0.25">
      <c r="A216" s="1" t="s">
        <v>456</v>
      </c>
      <c r="B216" s="1" t="s">
        <v>22</v>
      </c>
      <c r="C216" s="1" t="s">
        <v>292</v>
      </c>
      <c r="D216">
        <v>28</v>
      </c>
      <c r="E216">
        <v>0.9</v>
      </c>
      <c r="F216">
        <v>10</v>
      </c>
      <c r="G216">
        <v>0.96969696969696972</v>
      </c>
      <c r="H216">
        <v>0.11267605633802817</v>
      </c>
      <c r="I216">
        <v>0.20189274447949526</v>
      </c>
      <c r="J216">
        <v>1</v>
      </c>
      <c r="K216">
        <v>0.1553398058252427</v>
      </c>
      <c r="L216">
        <v>0.26890756302521007</v>
      </c>
      <c r="M216" s="1" t="s">
        <v>642</v>
      </c>
      <c r="N216" s="1" t="s">
        <v>643</v>
      </c>
      <c r="O216" s="1" t="s">
        <v>644</v>
      </c>
      <c r="P216" s="1" t="s">
        <v>642</v>
      </c>
      <c r="Q216" s="1" t="s">
        <v>645</v>
      </c>
      <c r="R216" s="1" t="s">
        <v>642</v>
      </c>
      <c r="S216" s="1" t="s">
        <v>645</v>
      </c>
      <c r="T216" s="1" t="s">
        <v>645</v>
      </c>
      <c r="U216" s="1" t="s">
        <v>645</v>
      </c>
    </row>
    <row r="217" spans="1:21" x14ac:dyDescent="0.25">
      <c r="A217" s="1" t="s">
        <v>601</v>
      </c>
      <c r="B217" s="1" t="s">
        <v>147</v>
      </c>
      <c r="C217" s="1" t="s">
        <v>292</v>
      </c>
      <c r="D217">
        <v>9</v>
      </c>
      <c r="E217">
        <v>0.875</v>
      </c>
      <c r="F217">
        <v>10</v>
      </c>
      <c r="G217">
        <v>0.984375</v>
      </c>
      <c r="H217">
        <v>0.2930232558139535</v>
      </c>
      <c r="I217">
        <v>0.45161290322580649</v>
      </c>
      <c r="J217">
        <v>1</v>
      </c>
      <c r="K217">
        <v>0.27142857142857141</v>
      </c>
      <c r="L217">
        <v>0.42696629213483145</v>
      </c>
      <c r="M217" s="1" t="s">
        <v>642</v>
      </c>
      <c r="N217" s="1" t="s">
        <v>643</v>
      </c>
      <c r="O217" s="1" t="s">
        <v>644</v>
      </c>
      <c r="P217" s="1" t="s">
        <v>642</v>
      </c>
      <c r="Q217" s="1" t="s">
        <v>645</v>
      </c>
      <c r="R217" s="1" t="s">
        <v>642</v>
      </c>
      <c r="S217" s="1" t="s">
        <v>645</v>
      </c>
      <c r="T217" s="1" t="s">
        <v>645</v>
      </c>
      <c r="U217" s="1" t="s">
        <v>645</v>
      </c>
    </row>
    <row r="218" spans="1:21" x14ac:dyDescent="0.25">
      <c r="A218" s="1" t="s">
        <v>459</v>
      </c>
      <c r="B218" s="1" t="s">
        <v>22</v>
      </c>
      <c r="C218" s="1" t="s">
        <v>292</v>
      </c>
      <c r="D218">
        <v>15</v>
      </c>
      <c r="E218">
        <v>0.85</v>
      </c>
      <c r="F218">
        <v>10</v>
      </c>
      <c r="G218">
        <v>1</v>
      </c>
      <c r="H218">
        <v>0.43309859154929575</v>
      </c>
      <c r="I218">
        <v>0.60442260442260443</v>
      </c>
      <c r="J218">
        <v>1</v>
      </c>
      <c r="K218">
        <v>0.4854368932038835</v>
      </c>
      <c r="L218">
        <v>0.65359477124183007</v>
      </c>
      <c r="M218" s="1" t="s">
        <v>642</v>
      </c>
      <c r="N218" s="1" t="s">
        <v>643</v>
      </c>
      <c r="O218" s="1" t="s">
        <v>644</v>
      </c>
      <c r="P218" s="1" t="s">
        <v>642</v>
      </c>
      <c r="Q218" s="1" t="s">
        <v>645</v>
      </c>
      <c r="R218" s="1" t="s">
        <v>642</v>
      </c>
      <c r="S218" s="1" t="s">
        <v>645</v>
      </c>
      <c r="T218" s="1" t="s">
        <v>645</v>
      </c>
      <c r="U218" s="1" t="s">
        <v>645</v>
      </c>
    </row>
    <row r="219" spans="1:21" x14ac:dyDescent="0.25">
      <c r="A219" s="1" t="s">
        <v>652</v>
      </c>
      <c r="B219" s="1" t="s">
        <v>23</v>
      </c>
      <c r="C219" s="1" t="s">
        <v>292</v>
      </c>
      <c r="D219">
        <v>8</v>
      </c>
      <c r="E219">
        <v>0.85</v>
      </c>
      <c r="F219">
        <v>10</v>
      </c>
      <c r="G219">
        <v>0.98529411764705888</v>
      </c>
      <c r="H219">
        <v>0.47017543859649125</v>
      </c>
      <c r="I219">
        <v>0.63657957244655583</v>
      </c>
      <c r="J219">
        <v>0.86363636363636365</v>
      </c>
      <c r="K219">
        <v>0.42222222222222222</v>
      </c>
      <c r="L219">
        <v>0.56716417910447769</v>
      </c>
      <c r="M219" s="1" t="s">
        <v>642</v>
      </c>
      <c r="N219" s="1" t="s">
        <v>643</v>
      </c>
      <c r="O219" s="1" t="s">
        <v>644</v>
      </c>
      <c r="P219" s="1" t="s">
        <v>642</v>
      </c>
      <c r="Q219" s="1" t="s">
        <v>645</v>
      </c>
      <c r="R219" s="1" t="s">
        <v>642</v>
      </c>
      <c r="S219" s="1" t="s">
        <v>645</v>
      </c>
      <c r="T219" s="1" t="s">
        <v>645</v>
      </c>
      <c r="U219" s="1" t="s">
        <v>645</v>
      </c>
    </row>
    <row r="220" spans="1:21" x14ac:dyDescent="0.25">
      <c r="A220" s="1" t="s">
        <v>347</v>
      </c>
      <c r="B220" s="1" t="s">
        <v>22</v>
      </c>
      <c r="C220" s="1" t="s">
        <v>292</v>
      </c>
      <c r="D220">
        <v>24</v>
      </c>
      <c r="E220">
        <v>0.85</v>
      </c>
      <c r="F220">
        <v>10</v>
      </c>
      <c r="G220">
        <v>0.98601398601398604</v>
      </c>
      <c r="H220">
        <v>0.49647887323943662</v>
      </c>
      <c r="I220">
        <v>0.66042154566744726</v>
      </c>
      <c r="J220">
        <v>1</v>
      </c>
      <c r="K220">
        <v>0.59223300970873782</v>
      </c>
      <c r="L220">
        <v>0.74390243902439024</v>
      </c>
      <c r="M220" s="1" t="s">
        <v>642</v>
      </c>
      <c r="N220" s="1" t="s">
        <v>643</v>
      </c>
      <c r="O220" s="1" t="s">
        <v>644</v>
      </c>
      <c r="P220" s="1" t="s">
        <v>642</v>
      </c>
      <c r="Q220" s="1" t="s">
        <v>645</v>
      </c>
      <c r="R220" s="1" t="s">
        <v>642</v>
      </c>
      <c r="S220" s="1" t="s">
        <v>645</v>
      </c>
      <c r="T220" s="1" t="s">
        <v>645</v>
      </c>
      <c r="U220" s="1" t="s">
        <v>645</v>
      </c>
    </row>
    <row r="221" spans="1:21" x14ac:dyDescent="0.25">
      <c r="A221" s="1" t="s">
        <v>641</v>
      </c>
      <c r="B221" s="1" t="s">
        <v>147</v>
      </c>
      <c r="C221" s="1" t="s">
        <v>292</v>
      </c>
      <c r="D221">
        <v>26</v>
      </c>
      <c r="E221">
        <v>0.9</v>
      </c>
      <c r="F221">
        <v>10</v>
      </c>
      <c r="G221">
        <v>0.96825396825396826</v>
      </c>
      <c r="H221">
        <v>0.56744186046511624</v>
      </c>
      <c r="I221">
        <v>0.71554252199413482</v>
      </c>
      <c r="J221">
        <v>0.94594594594594594</v>
      </c>
      <c r="K221">
        <v>0.5</v>
      </c>
      <c r="L221">
        <v>0.65420560747663548</v>
      </c>
      <c r="M221" s="1" t="s">
        <v>642</v>
      </c>
      <c r="N221" s="1" t="s">
        <v>643</v>
      </c>
      <c r="O221" s="1" t="s">
        <v>644</v>
      </c>
      <c r="P221" s="1" t="s">
        <v>642</v>
      </c>
      <c r="Q221" s="1" t="s">
        <v>645</v>
      </c>
      <c r="R221" s="1" t="s">
        <v>642</v>
      </c>
      <c r="S221" s="1" t="s">
        <v>645</v>
      </c>
      <c r="T221" s="1" t="s">
        <v>645</v>
      </c>
      <c r="U221" s="1" t="s">
        <v>645</v>
      </c>
    </row>
    <row r="222" spans="1:21" x14ac:dyDescent="0.25">
      <c r="A222" s="1" t="s">
        <v>323</v>
      </c>
      <c r="B222" s="1" t="s">
        <v>22</v>
      </c>
      <c r="C222" s="1" t="s">
        <v>292</v>
      </c>
      <c r="D222">
        <v>7</v>
      </c>
      <c r="E222">
        <v>0.85</v>
      </c>
      <c r="F222">
        <v>10</v>
      </c>
      <c r="G222">
        <v>1</v>
      </c>
      <c r="H222">
        <v>0.43661971830985913</v>
      </c>
      <c r="I222">
        <v>0.60784313725490202</v>
      </c>
      <c r="J222">
        <v>1</v>
      </c>
      <c r="K222">
        <v>0.4854368932038835</v>
      </c>
      <c r="L222">
        <v>0.65359477124183007</v>
      </c>
      <c r="M222" s="1" t="s">
        <v>642</v>
      </c>
      <c r="N222" s="1" t="s">
        <v>643</v>
      </c>
      <c r="O222" s="1" t="s">
        <v>644</v>
      </c>
      <c r="P222" s="1" t="s">
        <v>642</v>
      </c>
      <c r="Q222" s="1" t="s">
        <v>645</v>
      </c>
      <c r="R222" s="1" t="s">
        <v>642</v>
      </c>
      <c r="S222" s="1" t="s">
        <v>645</v>
      </c>
      <c r="T222" s="1" t="s">
        <v>645</v>
      </c>
      <c r="U222" s="1" t="s">
        <v>645</v>
      </c>
    </row>
    <row r="223" spans="1:21" x14ac:dyDescent="0.25">
      <c r="A223" s="1" t="s">
        <v>451</v>
      </c>
      <c r="B223" s="1" t="s">
        <v>22</v>
      </c>
      <c r="C223" s="1" t="s">
        <v>292</v>
      </c>
      <c r="D223">
        <v>11</v>
      </c>
      <c r="E223">
        <v>0.875</v>
      </c>
      <c r="F223">
        <v>10</v>
      </c>
      <c r="G223">
        <v>0.98571428571428577</v>
      </c>
      <c r="H223">
        <v>0.4859154929577465</v>
      </c>
      <c r="I223">
        <v>0.65094339622641517</v>
      </c>
      <c r="J223">
        <v>1</v>
      </c>
      <c r="K223">
        <v>0.53398058252427183</v>
      </c>
      <c r="L223">
        <v>0.69620253164556956</v>
      </c>
      <c r="M223" s="1" t="s">
        <v>642</v>
      </c>
      <c r="N223" s="1" t="s">
        <v>643</v>
      </c>
      <c r="O223" s="1" t="s">
        <v>644</v>
      </c>
      <c r="P223" s="1" t="s">
        <v>642</v>
      </c>
      <c r="Q223" s="1" t="s">
        <v>645</v>
      </c>
      <c r="R223" s="1" t="s">
        <v>642</v>
      </c>
      <c r="S223" s="1" t="s">
        <v>645</v>
      </c>
      <c r="T223" s="1" t="s">
        <v>645</v>
      </c>
      <c r="U223" s="1" t="s">
        <v>645</v>
      </c>
    </row>
    <row r="224" spans="1:21" x14ac:dyDescent="0.25">
      <c r="A224" s="1" t="s">
        <v>330</v>
      </c>
      <c r="B224" s="1" t="s">
        <v>22</v>
      </c>
      <c r="C224" s="1" t="s">
        <v>292</v>
      </c>
      <c r="D224">
        <v>19</v>
      </c>
      <c r="E224">
        <v>0.7</v>
      </c>
      <c r="F224">
        <v>10</v>
      </c>
      <c r="G224">
        <v>0.95321637426900585</v>
      </c>
      <c r="H224">
        <v>0.573943661971831</v>
      </c>
      <c r="I224">
        <v>0.71648351648351649</v>
      </c>
      <c r="J224">
        <v>1</v>
      </c>
      <c r="K224">
        <v>0.62135922330097082</v>
      </c>
      <c r="L224">
        <v>0.76646706586826341</v>
      </c>
      <c r="M224" s="1" t="s">
        <v>642</v>
      </c>
      <c r="N224" s="1" t="s">
        <v>643</v>
      </c>
      <c r="O224" s="1" t="s">
        <v>644</v>
      </c>
      <c r="P224" s="1" t="s">
        <v>642</v>
      </c>
      <c r="Q224" s="1" t="s">
        <v>645</v>
      </c>
      <c r="R224" s="1" t="s">
        <v>642</v>
      </c>
      <c r="S224" s="1" t="s">
        <v>645</v>
      </c>
      <c r="T224" s="1" t="s">
        <v>645</v>
      </c>
      <c r="U224" s="1" t="s">
        <v>645</v>
      </c>
    </row>
    <row r="225" spans="1:21" x14ac:dyDescent="0.25">
      <c r="A225" s="1" t="s">
        <v>334</v>
      </c>
      <c r="B225" s="1" t="s">
        <v>22</v>
      </c>
      <c r="C225" s="1" t="s">
        <v>292</v>
      </c>
      <c r="D225">
        <v>19</v>
      </c>
      <c r="E225">
        <v>0.9</v>
      </c>
      <c r="F225">
        <v>10</v>
      </c>
      <c r="G225">
        <v>0.98484848484848486</v>
      </c>
      <c r="H225">
        <v>0.45774647887323944</v>
      </c>
      <c r="I225">
        <v>0.625</v>
      </c>
      <c r="J225">
        <v>1</v>
      </c>
      <c r="K225">
        <v>0.53398058252427183</v>
      </c>
      <c r="L225">
        <v>0.69620253164556956</v>
      </c>
      <c r="M225" s="1" t="s">
        <v>642</v>
      </c>
      <c r="N225" s="1" t="s">
        <v>643</v>
      </c>
      <c r="O225" s="1" t="s">
        <v>644</v>
      </c>
      <c r="P225" s="1" t="s">
        <v>642</v>
      </c>
      <c r="Q225" s="1" t="s">
        <v>645</v>
      </c>
      <c r="R225" s="1" t="s">
        <v>642</v>
      </c>
      <c r="S225" s="1" t="s">
        <v>645</v>
      </c>
      <c r="T225" s="1" t="s">
        <v>645</v>
      </c>
      <c r="U225" s="1" t="s">
        <v>645</v>
      </c>
    </row>
    <row r="226" spans="1:21" x14ac:dyDescent="0.25">
      <c r="A226" s="1" t="s">
        <v>295</v>
      </c>
      <c r="B226" s="1" t="s">
        <v>22</v>
      </c>
      <c r="C226" s="1" t="s">
        <v>292</v>
      </c>
      <c r="D226">
        <v>1</v>
      </c>
      <c r="E226">
        <v>0.8</v>
      </c>
      <c r="F226">
        <v>10</v>
      </c>
      <c r="G226">
        <v>0.97163120567375882</v>
      </c>
      <c r="H226">
        <v>0.48239436619718312</v>
      </c>
      <c r="I226">
        <v>0.64470588235294124</v>
      </c>
      <c r="J226">
        <v>1</v>
      </c>
      <c r="K226">
        <v>0.61165048543689315</v>
      </c>
      <c r="L226">
        <v>0.75903614457831325</v>
      </c>
      <c r="M226" s="1" t="s">
        <v>642</v>
      </c>
      <c r="N226" s="1" t="s">
        <v>643</v>
      </c>
      <c r="O226" s="1" t="s">
        <v>644</v>
      </c>
      <c r="P226" s="1" t="s">
        <v>642</v>
      </c>
      <c r="Q226" s="1" t="s">
        <v>645</v>
      </c>
      <c r="R226" s="1" t="s">
        <v>642</v>
      </c>
      <c r="S226" s="1" t="s">
        <v>645</v>
      </c>
      <c r="T226" s="1" t="s">
        <v>645</v>
      </c>
      <c r="U226" s="1" t="s">
        <v>645</v>
      </c>
    </row>
    <row r="227" spans="1:21" x14ac:dyDescent="0.25">
      <c r="A227" s="1" t="s">
        <v>365</v>
      </c>
      <c r="B227" s="1" t="s">
        <v>147</v>
      </c>
      <c r="C227" s="1" t="s">
        <v>292</v>
      </c>
      <c r="D227">
        <v>19</v>
      </c>
      <c r="E227">
        <v>0.8</v>
      </c>
      <c r="F227">
        <v>10</v>
      </c>
      <c r="G227">
        <v>0.98076923076923073</v>
      </c>
      <c r="H227">
        <v>0.47441860465116281</v>
      </c>
      <c r="I227">
        <v>0.63949843260188088</v>
      </c>
      <c r="J227">
        <v>0.96666666666666667</v>
      </c>
      <c r="K227">
        <v>0.41428571428571431</v>
      </c>
      <c r="L227">
        <v>0.58000000000000007</v>
      </c>
      <c r="M227" s="1" t="s">
        <v>642</v>
      </c>
      <c r="N227" s="1" t="s">
        <v>643</v>
      </c>
      <c r="O227" s="1" t="s">
        <v>644</v>
      </c>
      <c r="P227" s="1" t="s">
        <v>642</v>
      </c>
      <c r="Q227" s="1" t="s">
        <v>645</v>
      </c>
      <c r="R227" s="1" t="s">
        <v>642</v>
      </c>
      <c r="S227" s="1" t="s">
        <v>645</v>
      </c>
      <c r="T227" s="1" t="s">
        <v>645</v>
      </c>
      <c r="U227" s="1" t="s">
        <v>645</v>
      </c>
    </row>
    <row r="228" spans="1:21" x14ac:dyDescent="0.25">
      <c r="A228" s="1" t="s">
        <v>336</v>
      </c>
      <c r="B228" s="1" t="s">
        <v>22</v>
      </c>
      <c r="C228" s="1" t="s">
        <v>292</v>
      </c>
      <c r="D228">
        <v>21</v>
      </c>
      <c r="E228">
        <v>0.7</v>
      </c>
      <c r="F228">
        <v>10</v>
      </c>
      <c r="G228">
        <v>0.94972067039106145</v>
      </c>
      <c r="H228">
        <v>0.59859154929577463</v>
      </c>
      <c r="I228">
        <v>0.73434125269978401</v>
      </c>
      <c r="J228">
        <v>1</v>
      </c>
      <c r="K228">
        <v>0.62135922330097082</v>
      </c>
      <c r="L228">
        <v>0.76646706586826341</v>
      </c>
      <c r="M228" s="1" t="s">
        <v>642</v>
      </c>
      <c r="N228" s="1" t="s">
        <v>643</v>
      </c>
      <c r="O228" s="1" t="s">
        <v>644</v>
      </c>
      <c r="P228" s="1" t="s">
        <v>642</v>
      </c>
      <c r="Q228" s="1" t="s">
        <v>645</v>
      </c>
      <c r="R228" s="1" t="s">
        <v>642</v>
      </c>
      <c r="S228" s="1" t="s">
        <v>645</v>
      </c>
      <c r="T228" s="1" t="s">
        <v>645</v>
      </c>
      <c r="U228" s="1" t="s">
        <v>645</v>
      </c>
    </row>
    <row r="229" spans="1:21" x14ac:dyDescent="0.25">
      <c r="A229" s="1" t="s">
        <v>619</v>
      </c>
      <c r="B229" s="1" t="s">
        <v>147</v>
      </c>
      <c r="C229" s="1" t="s">
        <v>292</v>
      </c>
      <c r="D229">
        <v>7</v>
      </c>
      <c r="E229">
        <v>0.9</v>
      </c>
      <c r="F229">
        <v>10</v>
      </c>
      <c r="G229">
        <v>0.97560975609756095</v>
      </c>
      <c r="H229">
        <v>0.18604651162790697</v>
      </c>
      <c r="I229">
        <v>0.3125</v>
      </c>
      <c r="J229">
        <v>1</v>
      </c>
      <c r="K229">
        <v>0.17142857142857143</v>
      </c>
      <c r="L229">
        <v>0.29268292682926828</v>
      </c>
      <c r="M229" s="1" t="s">
        <v>642</v>
      </c>
      <c r="N229" s="1" t="s">
        <v>643</v>
      </c>
      <c r="O229" s="1" t="s">
        <v>644</v>
      </c>
      <c r="P229" s="1" t="s">
        <v>642</v>
      </c>
      <c r="Q229" s="1" t="s">
        <v>645</v>
      </c>
      <c r="R229" s="1" t="s">
        <v>642</v>
      </c>
      <c r="S229" s="1" t="s">
        <v>645</v>
      </c>
      <c r="T229" s="1" t="s">
        <v>645</v>
      </c>
      <c r="U229" s="1" t="s">
        <v>645</v>
      </c>
    </row>
    <row r="230" spans="1:21" x14ac:dyDescent="0.25">
      <c r="A230" s="1" t="s">
        <v>323</v>
      </c>
      <c r="B230" s="1" t="s">
        <v>22</v>
      </c>
      <c r="C230" s="1" t="s">
        <v>292</v>
      </c>
      <c r="D230">
        <v>7</v>
      </c>
      <c r="E230">
        <v>0.85</v>
      </c>
      <c r="F230">
        <v>10</v>
      </c>
      <c r="G230">
        <v>1</v>
      </c>
      <c r="H230">
        <v>0.43661971830985913</v>
      </c>
      <c r="I230">
        <v>0.60784313725490202</v>
      </c>
      <c r="J230">
        <v>1</v>
      </c>
      <c r="K230">
        <v>0.4854368932038835</v>
      </c>
      <c r="L230">
        <v>0.65359477124183007</v>
      </c>
      <c r="M230" s="1" t="s">
        <v>642</v>
      </c>
      <c r="N230" s="1" t="s">
        <v>643</v>
      </c>
      <c r="O230" s="1" t="s">
        <v>644</v>
      </c>
      <c r="P230" s="1" t="s">
        <v>642</v>
      </c>
      <c r="Q230" s="1" t="s">
        <v>645</v>
      </c>
      <c r="R230" s="1" t="s">
        <v>642</v>
      </c>
      <c r="S230" s="1" t="s">
        <v>645</v>
      </c>
      <c r="T230" s="1" t="s">
        <v>645</v>
      </c>
      <c r="U230" s="1" t="s">
        <v>645</v>
      </c>
    </row>
    <row r="231" spans="1:21" x14ac:dyDescent="0.25">
      <c r="A231" s="1" t="s">
        <v>459</v>
      </c>
      <c r="B231" s="1" t="s">
        <v>22</v>
      </c>
      <c r="C231" s="1" t="s">
        <v>292</v>
      </c>
      <c r="D231">
        <v>15</v>
      </c>
      <c r="E231">
        <v>0.85</v>
      </c>
      <c r="F231">
        <v>10</v>
      </c>
      <c r="G231">
        <v>1</v>
      </c>
      <c r="H231">
        <v>0.43309859154929575</v>
      </c>
      <c r="I231">
        <v>0.60442260442260443</v>
      </c>
      <c r="J231">
        <v>1</v>
      </c>
      <c r="K231">
        <v>0.4854368932038835</v>
      </c>
      <c r="L231">
        <v>0.65359477124183007</v>
      </c>
      <c r="M231" s="1" t="s">
        <v>642</v>
      </c>
      <c r="N231" s="1" t="s">
        <v>643</v>
      </c>
      <c r="O231" s="1" t="s">
        <v>644</v>
      </c>
      <c r="P231" s="1" t="s">
        <v>642</v>
      </c>
      <c r="Q231" s="1" t="s">
        <v>645</v>
      </c>
      <c r="R231" s="1" t="s">
        <v>642</v>
      </c>
      <c r="S231" s="1" t="s">
        <v>645</v>
      </c>
      <c r="T231" s="1" t="s">
        <v>645</v>
      </c>
      <c r="U231" s="1" t="s">
        <v>645</v>
      </c>
    </row>
    <row r="232" spans="1:21" x14ac:dyDescent="0.25">
      <c r="A232" s="1" t="s">
        <v>665</v>
      </c>
      <c r="B232" s="1" t="s">
        <v>147</v>
      </c>
      <c r="C232" s="1" t="s">
        <v>292</v>
      </c>
      <c r="D232">
        <v>26</v>
      </c>
      <c r="E232">
        <v>0.875</v>
      </c>
      <c r="F232">
        <v>10</v>
      </c>
      <c r="G232">
        <v>0.98095238095238091</v>
      </c>
      <c r="H232">
        <v>0.47906976744186047</v>
      </c>
      <c r="I232">
        <v>0.64375000000000004</v>
      </c>
      <c r="J232">
        <v>0.93548387096774188</v>
      </c>
      <c r="K232">
        <v>0.41428571428571431</v>
      </c>
      <c r="L232">
        <v>0.57425742574257432</v>
      </c>
      <c r="M232" s="1" t="s">
        <v>642</v>
      </c>
      <c r="N232" s="1" t="s">
        <v>643</v>
      </c>
      <c r="O232" s="1" t="s">
        <v>644</v>
      </c>
      <c r="P232" s="1" t="s">
        <v>642</v>
      </c>
      <c r="Q232" s="1" t="s">
        <v>645</v>
      </c>
      <c r="R232" s="1" t="s">
        <v>642</v>
      </c>
      <c r="S232" s="1" t="s">
        <v>645</v>
      </c>
      <c r="T232" s="1" t="s">
        <v>645</v>
      </c>
      <c r="U232" s="1" t="s">
        <v>645</v>
      </c>
    </row>
    <row r="233" spans="1:21" x14ac:dyDescent="0.25">
      <c r="A233" s="1" t="s">
        <v>456</v>
      </c>
      <c r="B233" s="1" t="s">
        <v>22</v>
      </c>
      <c r="C233" s="1" t="s">
        <v>292</v>
      </c>
      <c r="D233">
        <v>28</v>
      </c>
      <c r="E233">
        <v>0.9</v>
      </c>
      <c r="F233">
        <v>10</v>
      </c>
      <c r="G233">
        <v>0.96969696969696972</v>
      </c>
      <c r="H233">
        <v>0.11267605633802817</v>
      </c>
      <c r="I233">
        <v>0.20189274447949526</v>
      </c>
      <c r="J233">
        <v>1</v>
      </c>
      <c r="K233">
        <v>0.1553398058252427</v>
      </c>
      <c r="L233">
        <v>0.26890756302521007</v>
      </c>
      <c r="M233" s="1" t="s">
        <v>642</v>
      </c>
      <c r="N233" s="1" t="s">
        <v>643</v>
      </c>
      <c r="O233" s="1" t="s">
        <v>644</v>
      </c>
      <c r="P233" s="1" t="s">
        <v>642</v>
      </c>
      <c r="Q233" s="1" t="s">
        <v>645</v>
      </c>
      <c r="R233" s="1" t="s">
        <v>642</v>
      </c>
      <c r="S233" s="1" t="s">
        <v>645</v>
      </c>
      <c r="T233" s="1" t="s">
        <v>645</v>
      </c>
      <c r="U233" s="1" t="s">
        <v>645</v>
      </c>
    </row>
    <row r="234" spans="1:21" x14ac:dyDescent="0.25">
      <c r="A234" s="1" t="s">
        <v>448</v>
      </c>
      <c r="B234" s="1" t="s">
        <v>22</v>
      </c>
      <c r="C234" s="1" t="s">
        <v>292</v>
      </c>
      <c r="D234">
        <v>10</v>
      </c>
      <c r="E234">
        <v>0.875</v>
      </c>
      <c r="F234">
        <v>10</v>
      </c>
      <c r="G234">
        <v>0.9859154929577465</v>
      </c>
      <c r="H234">
        <v>0.49295774647887325</v>
      </c>
      <c r="I234">
        <v>0.65727699530516437</v>
      </c>
      <c r="J234">
        <v>1</v>
      </c>
      <c r="K234">
        <v>0.5436893203883495</v>
      </c>
      <c r="L234">
        <v>0.70440251572327039</v>
      </c>
      <c r="M234" s="1" t="s">
        <v>642</v>
      </c>
      <c r="N234" s="1" t="s">
        <v>643</v>
      </c>
      <c r="O234" s="1" t="s">
        <v>644</v>
      </c>
      <c r="P234" s="1" t="s">
        <v>642</v>
      </c>
      <c r="Q234" s="1" t="s">
        <v>645</v>
      </c>
      <c r="R234" s="1" t="s">
        <v>642</v>
      </c>
      <c r="S234" s="1" t="s">
        <v>645</v>
      </c>
      <c r="T234" s="1" t="s">
        <v>645</v>
      </c>
      <c r="U234" s="1" t="s">
        <v>645</v>
      </c>
    </row>
    <row r="235" spans="1:21" x14ac:dyDescent="0.25">
      <c r="A235" s="1" t="s">
        <v>448</v>
      </c>
      <c r="B235" s="1" t="s">
        <v>22</v>
      </c>
      <c r="C235" s="1" t="s">
        <v>292</v>
      </c>
      <c r="D235">
        <v>10</v>
      </c>
      <c r="E235">
        <v>0.875</v>
      </c>
      <c r="F235">
        <v>10</v>
      </c>
      <c r="G235">
        <v>0.9859154929577465</v>
      </c>
      <c r="H235">
        <v>0.49295774647887325</v>
      </c>
      <c r="I235">
        <v>0.65727699530516437</v>
      </c>
      <c r="J235">
        <v>1</v>
      </c>
      <c r="K235">
        <v>0.5436893203883495</v>
      </c>
      <c r="L235">
        <v>0.70440251572327039</v>
      </c>
      <c r="M235" s="1" t="s">
        <v>642</v>
      </c>
      <c r="N235" s="1" t="s">
        <v>643</v>
      </c>
      <c r="O235" s="1" t="s">
        <v>644</v>
      </c>
      <c r="P235" s="1" t="s">
        <v>642</v>
      </c>
      <c r="Q235" s="1" t="s">
        <v>645</v>
      </c>
      <c r="R235" s="1" t="s">
        <v>642</v>
      </c>
      <c r="S235" s="1" t="s">
        <v>645</v>
      </c>
      <c r="T235" s="1" t="s">
        <v>645</v>
      </c>
      <c r="U235" s="1" t="s">
        <v>645</v>
      </c>
    </row>
    <row r="236" spans="1:21" x14ac:dyDescent="0.25">
      <c r="A236" s="1" t="s">
        <v>308</v>
      </c>
      <c r="B236" s="1" t="s">
        <v>22</v>
      </c>
      <c r="C236" s="1" t="s">
        <v>292</v>
      </c>
      <c r="D236">
        <v>2</v>
      </c>
      <c r="E236">
        <v>0.7</v>
      </c>
      <c r="F236">
        <v>10</v>
      </c>
      <c r="G236">
        <v>0.9526627218934911</v>
      </c>
      <c r="H236">
        <v>0.56690140845070425</v>
      </c>
      <c r="I236">
        <v>0.71081677704194257</v>
      </c>
      <c r="J236">
        <v>0.98360655737704916</v>
      </c>
      <c r="K236">
        <v>0.58252427184466016</v>
      </c>
      <c r="L236">
        <v>0.73170731707317072</v>
      </c>
      <c r="M236" s="1" t="s">
        <v>642</v>
      </c>
      <c r="N236" s="1" t="s">
        <v>643</v>
      </c>
      <c r="O236" s="1" t="s">
        <v>644</v>
      </c>
      <c r="P236" s="1" t="s">
        <v>642</v>
      </c>
      <c r="Q236" s="1" t="s">
        <v>645</v>
      </c>
      <c r="R236" s="1" t="s">
        <v>642</v>
      </c>
      <c r="S236" s="1" t="s">
        <v>645</v>
      </c>
      <c r="T236" s="1" t="s">
        <v>645</v>
      </c>
      <c r="U236" s="1" t="s">
        <v>645</v>
      </c>
    </row>
    <row r="237" spans="1:21" x14ac:dyDescent="0.25">
      <c r="A237" s="1" t="s">
        <v>692</v>
      </c>
      <c r="B237" s="1" t="s">
        <v>22</v>
      </c>
      <c r="C237" s="1" t="s">
        <v>292</v>
      </c>
      <c r="D237">
        <v>24</v>
      </c>
      <c r="E237">
        <v>0.875</v>
      </c>
      <c r="F237">
        <v>10</v>
      </c>
      <c r="G237">
        <v>0.96951219512195119</v>
      </c>
      <c r="H237">
        <v>0.5598591549295775</v>
      </c>
      <c r="I237">
        <v>0.7098214285714286</v>
      </c>
      <c r="J237">
        <v>1</v>
      </c>
      <c r="K237">
        <v>0.6310679611650486</v>
      </c>
      <c r="L237">
        <v>0.77380952380952384</v>
      </c>
      <c r="M237" s="1" t="s">
        <v>642</v>
      </c>
      <c r="N237" s="1" t="s">
        <v>643</v>
      </c>
      <c r="O237" s="1" t="s">
        <v>644</v>
      </c>
      <c r="P237" s="1" t="s">
        <v>642</v>
      </c>
      <c r="Q237" s="1" t="s">
        <v>645</v>
      </c>
      <c r="R237" s="1" t="s">
        <v>642</v>
      </c>
      <c r="S237" s="1" t="s">
        <v>645</v>
      </c>
      <c r="T237" s="1" t="s">
        <v>645</v>
      </c>
      <c r="U237" s="1" t="s">
        <v>645</v>
      </c>
    </row>
    <row r="238" spans="1:21" x14ac:dyDescent="0.25">
      <c r="A238" s="1" t="s">
        <v>461</v>
      </c>
      <c r="B238" s="1" t="s">
        <v>22</v>
      </c>
      <c r="C238" s="1" t="s">
        <v>292</v>
      </c>
      <c r="D238">
        <v>15</v>
      </c>
      <c r="E238">
        <v>0.9</v>
      </c>
      <c r="F238">
        <v>10</v>
      </c>
      <c r="G238">
        <v>1</v>
      </c>
      <c r="H238">
        <v>0.34859154929577463</v>
      </c>
      <c r="I238">
        <v>0.51697127937336818</v>
      </c>
      <c r="J238">
        <v>1</v>
      </c>
      <c r="K238">
        <v>0.36893203883495146</v>
      </c>
      <c r="L238">
        <v>0.53900709219858156</v>
      </c>
      <c r="M238" s="1" t="s">
        <v>642</v>
      </c>
      <c r="N238" s="1" t="s">
        <v>643</v>
      </c>
      <c r="O238" s="1" t="s">
        <v>644</v>
      </c>
      <c r="P238" s="1" t="s">
        <v>642</v>
      </c>
      <c r="Q238" s="1" t="s">
        <v>645</v>
      </c>
      <c r="R238" s="1" t="s">
        <v>642</v>
      </c>
      <c r="S238" s="1" t="s">
        <v>645</v>
      </c>
      <c r="T238" s="1" t="s">
        <v>645</v>
      </c>
      <c r="U238" s="1" t="s">
        <v>645</v>
      </c>
    </row>
    <row r="239" spans="1:21" x14ac:dyDescent="0.25">
      <c r="A239" s="1" t="s">
        <v>647</v>
      </c>
      <c r="B239" s="1" t="s">
        <v>22</v>
      </c>
      <c r="C239" s="1" t="s">
        <v>292</v>
      </c>
      <c r="D239">
        <v>1</v>
      </c>
      <c r="E239">
        <v>0.11</v>
      </c>
      <c r="F239">
        <v>10</v>
      </c>
      <c r="G239">
        <v>0.90797546012269936</v>
      </c>
      <c r="H239">
        <v>0.52112676056338025</v>
      </c>
      <c r="I239">
        <v>0.6621923937360179</v>
      </c>
      <c r="J239">
        <v>0.96923076923076923</v>
      </c>
      <c r="K239">
        <v>0.61165048543689315</v>
      </c>
      <c r="L239">
        <v>0.75000000000000011</v>
      </c>
      <c r="M239" s="1" t="s">
        <v>642</v>
      </c>
      <c r="N239" s="1" t="s">
        <v>643</v>
      </c>
      <c r="O239" s="1" t="s">
        <v>644</v>
      </c>
      <c r="P239" s="1" t="s">
        <v>642</v>
      </c>
      <c r="Q239" s="1" t="s">
        <v>645</v>
      </c>
      <c r="R239" s="1" t="s">
        <v>642</v>
      </c>
      <c r="S239" s="1" t="s">
        <v>645</v>
      </c>
      <c r="T239" s="1" t="s">
        <v>645</v>
      </c>
      <c r="U239" s="1" t="s">
        <v>645</v>
      </c>
    </row>
    <row r="240" spans="1:21" x14ac:dyDescent="0.25">
      <c r="A240" s="1" t="s">
        <v>647</v>
      </c>
      <c r="B240" s="1" t="s">
        <v>22</v>
      </c>
      <c r="C240" s="1" t="s">
        <v>292</v>
      </c>
      <c r="D240">
        <v>1</v>
      </c>
      <c r="E240">
        <v>0.11</v>
      </c>
      <c r="F240">
        <v>10</v>
      </c>
      <c r="G240">
        <v>0.91139240506329111</v>
      </c>
      <c r="H240">
        <v>0.50704225352112675</v>
      </c>
      <c r="I240">
        <v>0.65158371040723984</v>
      </c>
      <c r="J240">
        <v>1</v>
      </c>
      <c r="K240">
        <v>0.59223300970873782</v>
      </c>
      <c r="L240">
        <v>0.74390243902439024</v>
      </c>
      <c r="M240" s="1" t="s">
        <v>642</v>
      </c>
      <c r="N240" s="1" t="s">
        <v>643</v>
      </c>
      <c r="O240" s="1" t="s">
        <v>644</v>
      </c>
      <c r="P240" s="1" t="s">
        <v>642</v>
      </c>
      <c r="Q240" s="1" t="s">
        <v>645</v>
      </c>
      <c r="R240" s="1" t="s">
        <v>642</v>
      </c>
      <c r="S240" s="1" t="s">
        <v>645</v>
      </c>
      <c r="T240" s="1" t="s">
        <v>645</v>
      </c>
      <c r="U240" s="1" t="s">
        <v>645</v>
      </c>
    </row>
    <row r="241" spans="1:21" x14ac:dyDescent="0.25">
      <c r="A241" s="1" t="s">
        <v>342</v>
      </c>
      <c r="B241" s="1" t="s">
        <v>22</v>
      </c>
      <c r="C241" s="1" t="s">
        <v>292</v>
      </c>
      <c r="D241">
        <v>23</v>
      </c>
      <c r="E241">
        <v>0.7</v>
      </c>
      <c r="F241">
        <v>10</v>
      </c>
      <c r="G241">
        <v>0.95454545454545459</v>
      </c>
      <c r="H241">
        <v>0.59154929577464788</v>
      </c>
      <c r="I241">
        <v>0.73043478260869565</v>
      </c>
      <c r="J241">
        <v>1</v>
      </c>
      <c r="K241">
        <v>0.6310679611650486</v>
      </c>
      <c r="L241">
        <v>0.77380952380952384</v>
      </c>
      <c r="M241" s="1" t="s">
        <v>642</v>
      </c>
      <c r="N241" s="1" t="s">
        <v>643</v>
      </c>
      <c r="O241" s="1" t="s">
        <v>644</v>
      </c>
      <c r="P241" s="1" t="s">
        <v>642</v>
      </c>
      <c r="Q241" s="1" t="s">
        <v>645</v>
      </c>
      <c r="R241" s="1" t="s">
        <v>642</v>
      </c>
      <c r="S241" s="1" t="s">
        <v>645</v>
      </c>
      <c r="T241" s="1" t="s">
        <v>645</v>
      </c>
      <c r="U241" s="1" t="s">
        <v>645</v>
      </c>
    </row>
    <row r="242" spans="1:21" x14ac:dyDescent="0.25">
      <c r="A242" s="1" t="s">
        <v>427</v>
      </c>
      <c r="B242" s="1" t="s">
        <v>23</v>
      </c>
      <c r="C242" s="1" t="s">
        <v>292</v>
      </c>
      <c r="D242">
        <v>9</v>
      </c>
      <c r="E242">
        <v>0.875</v>
      </c>
      <c r="F242">
        <v>10</v>
      </c>
      <c r="G242">
        <v>1</v>
      </c>
      <c r="H242">
        <v>0.39649122807017545</v>
      </c>
      <c r="I242">
        <v>0.56783919597989951</v>
      </c>
      <c r="J242">
        <v>1</v>
      </c>
      <c r="K242">
        <v>0.31111111111111112</v>
      </c>
      <c r="L242">
        <v>0.47457627118644069</v>
      </c>
      <c r="M242" s="1" t="s">
        <v>642</v>
      </c>
      <c r="N242" s="1" t="s">
        <v>643</v>
      </c>
      <c r="O242" s="1" t="s">
        <v>644</v>
      </c>
      <c r="P242" s="1" t="s">
        <v>642</v>
      </c>
      <c r="Q242" s="1" t="s">
        <v>645</v>
      </c>
      <c r="R242" s="1" t="s">
        <v>642</v>
      </c>
      <c r="S242" s="1" t="s">
        <v>645</v>
      </c>
      <c r="T242" s="1" t="s">
        <v>645</v>
      </c>
      <c r="U242" s="1" t="s">
        <v>645</v>
      </c>
    </row>
    <row r="243" spans="1:21" x14ac:dyDescent="0.25">
      <c r="A243" s="1" t="s">
        <v>699</v>
      </c>
      <c r="B243" s="1" t="s">
        <v>23</v>
      </c>
      <c r="C243" s="1" t="s">
        <v>292</v>
      </c>
      <c r="D243">
        <v>29</v>
      </c>
      <c r="E243">
        <v>0.85</v>
      </c>
      <c r="F243">
        <v>10</v>
      </c>
      <c r="G243">
        <v>0.97385620915032678</v>
      </c>
      <c r="H243">
        <v>0.52280701754385961</v>
      </c>
      <c r="I243">
        <v>0.68036529680365287</v>
      </c>
      <c r="J243">
        <v>0.92500000000000004</v>
      </c>
      <c r="K243">
        <v>0.41111111111111109</v>
      </c>
      <c r="L243">
        <v>0.56923076923076921</v>
      </c>
      <c r="M243" s="1" t="s">
        <v>642</v>
      </c>
      <c r="N243" s="1" t="s">
        <v>643</v>
      </c>
      <c r="O243" s="1" t="s">
        <v>644</v>
      </c>
      <c r="P243" s="1" t="s">
        <v>642</v>
      </c>
      <c r="Q243" s="1" t="s">
        <v>645</v>
      </c>
      <c r="R243" s="1" t="s">
        <v>642</v>
      </c>
      <c r="S243" s="1" t="s">
        <v>645</v>
      </c>
      <c r="T243" s="1" t="s">
        <v>645</v>
      </c>
      <c r="U243" s="1" t="s">
        <v>645</v>
      </c>
    </row>
    <row r="244" spans="1:21" x14ac:dyDescent="0.25">
      <c r="A244" s="1" t="s">
        <v>360</v>
      </c>
      <c r="B244" s="1" t="s">
        <v>147</v>
      </c>
      <c r="C244" s="1" t="s">
        <v>292</v>
      </c>
      <c r="D244">
        <v>6</v>
      </c>
      <c r="E244">
        <v>0.8</v>
      </c>
      <c r="F244">
        <v>10</v>
      </c>
      <c r="G244">
        <v>0.98148148148148151</v>
      </c>
      <c r="H244">
        <v>0.49302325581395351</v>
      </c>
      <c r="I244">
        <v>0.65634674922600622</v>
      </c>
      <c r="J244">
        <v>0.96666666666666667</v>
      </c>
      <c r="K244">
        <v>0.41428571428571431</v>
      </c>
      <c r="L244">
        <v>0.58000000000000007</v>
      </c>
      <c r="M244" s="1" t="s">
        <v>642</v>
      </c>
      <c r="N244" s="1" t="s">
        <v>643</v>
      </c>
      <c r="O244" s="1" t="s">
        <v>644</v>
      </c>
      <c r="P244" s="1" t="s">
        <v>642</v>
      </c>
      <c r="Q244" s="1" t="s">
        <v>645</v>
      </c>
      <c r="R244" s="1" t="s">
        <v>642</v>
      </c>
      <c r="S244" s="1" t="s">
        <v>645</v>
      </c>
      <c r="T244" s="1" t="s">
        <v>645</v>
      </c>
      <c r="U244" s="1" t="s">
        <v>645</v>
      </c>
    </row>
    <row r="245" spans="1:21" x14ac:dyDescent="0.25">
      <c r="A245" s="1" t="s">
        <v>381</v>
      </c>
      <c r="B245" s="1" t="s">
        <v>147</v>
      </c>
      <c r="C245" s="1" t="s">
        <v>292</v>
      </c>
      <c r="D245">
        <v>24</v>
      </c>
      <c r="E245">
        <v>0.85</v>
      </c>
      <c r="F245">
        <v>10</v>
      </c>
      <c r="G245">
        <v>0.96825396825396826</v>
      </c>
      <c r="H245">
        <v>0.56744186046511624</v>
      </c>
      <c r="I245">
        <v>0.71554252199413482</v>
      </c>
      <c r="J245">
        <v>0.95</v>
      </c>
      <c r="K245">
        <v>0.54285714285714282</v>
      </c>
      <c r="L245">
        <v>0.69090909090909081</v>
      </c>
      <c r="M245" s="1" t="s">
        <v>642</v>
      </c>
      <c r="N245" s="1" t="s">
        <v>643</v>
      </c>
      <c r="O245" s="1" t="s">
        <v>644</v>
      </c>
      <c r="P245" s="1" t="s">
        <v>642</v>
      </c>
      <c r="Q245" s="1" t="s">
        <v>645</v>
      </c>
      <c r="R245" s="1" t="s">
        <v>642</v>
      </c>
      <c r="S245" s="1" t="s">
        <v>645</v>
      </c>
      <c r="T245" s="1" t="s">
        <v>645</v>
      </c>
      <c r="U245" s="1" t="s">
        <v>645</v>
      </c>
    </row>
    <row r="246" spans="1:21" x14ac:dyDescent="0.25">
      <c r="A246" s="1" t="s">
        <v>321</v>
      </c>
      <c r="B246" s="1" t="s">
        <v>22</v>
      </c>
      <c r="C246" s="1" t="s">
        <v>292</v>
      </c>
      <c r="D246">
        <v>6</v>
      </c>
      <c r="E246">
        <v>0.875</v>
      </c>
      <c r="F246">
        <v>10</v>
      </c>
      <c r="G246">
        <v>0.98620689655172411</v>
      </c>
      <c r="H246">
        <v>0.50352112676056338</v>
      </c>
      <c r="I246">
        <v>0.66666666666666663</v>
      </c>
      <c r="J246">
        <v>1</v>
      </c>
      <c r="K246">
        <v>0.5436893203883495</v>
      </c>
      <c r="L246">
        <v>0.70440251572327039</v>
      </c>
      <c r="M246" s="1" t="s">
        <v>642</v>
      </c>
      <c r="N246" s="1" t="s">
        <v>643</v>
      </c>
      <c r="O246" s="1" t="s">
        <v>644</v>
      </c>
      <c r="P246" s="1" t="s">
        <v>642</v>
      </c>
      <c r="Q246" s="1" t="s">
        <v>645</v>
      </c>
      <c r="R246" s="1" t="s">
        <v>642</v>
      </c>
      <c r="S246" s="1" t="s">
        <v>645</v>
      </c>
      <c r="T246" s="1" t="s">
        <v>645</v>
      </c>
      <c r="U246" s="1" t="s">
        <v>645</v>
      </c>
    </row>
    <row r="247" spans="1:21" x14ac:dyDescent="0.25">
      <c r="A247" s="1" t="s">
        <v>592</v>
      </c>
      <c r="B247" s="1" t="s">
        <v>147</v>
      </c>
      <c r="C247" s="1" t="s">
        <v>292</v>
      </c>
      <c r="D247">
        <v>8</v>
      </c>
      <c r="E247">
        <v>0.85</v>
      </c>
      <c r="F247">
        <v>10</v>
      </c>
      <c r="G247">
        <v>0.98581560283687941</v>
      </c>
      <c r="H247">
        <v>0.64651162790697669</v>
      </c>
      <c r="I247">
        <v>0.78089887640449429</v>
      </c>
      <c r="J247">
        <v>0.9285714285714286</v>
      </c>
      <c r="K247">
        <v>0.55714285714285716</v>
      </c>
      <c r="L247">
        <v>0.6964285714285714</v>
      </c>
      <c r="M247" s="1" t="s">
        <v>642</v>
      </c>
      <c r="N247" s="1" t="s">
        <v>643</v>
      </c>
      <c r="O247" s="1" t="s">
        <v>644</v>
      </c>
      <c r="P247" s="1" t="s">
        <v>642</v>
      </c>
      <c r="Q247" s="1" t="s">
        <v>645</v>
      </c>
      <c r="R247" s="1" t="s">
        <v>642</v>
      </c>
      <c r="S247" s="1" t="s">
        <v>645</v>
      </c>
      <c r="T247" s="1" t="s">
        <v>645</v>
      </c>
      <c r="U247" s="1" t="s">
        <v>645</v>
      </c>
    </row>
    <row r="248" spans="1:21" x14ac:dyDescent="0.25">
      <c r="A248" s="1" t="s">
        <v>349</v>
      </c>
      <c r="B248" s="1" t="s">
        <v>22</v>
      </c>
      <c r="C248" s="1" t="s">
        <v>292</v>
      </c>
      <c r="D248">
        <v>26</v>
      </c>
      <c r="E248">
        <v>0.85</v>
      </c>
      <c r="F248">
        <v>10</v>
      </c>
      <c r="G248">
        <v>0.98601398601398604</v>
      </c>
      <c r="H248">
        <v>0.49647887323943662</v>
      </c>
      <c r="I248">
        <v>0.66042154566744726</v>
      </c>
      <c r="J248">
        <v>1</v>
      </c>
      <c r="K248">
        <v>0.59223300970873782</v>
      </c>
      <c r="L248">
        <v>0.74390243902439024</v>
      </c>
      <c r="M248" s="1" t="s">
        <v>642</v>
      </c>
      <c r="N248" s="1" t="s">
        <v>643</v>
      </c>
      <c r="O248" s="1" t="s">
        <v>644</v>
      </c>
      <c r="P248" s="1" t="s">
        <v>642</v>
      </c>
      <c r="Q248" s="1" t="s">
        <v>645</v>
      </c>
      <c r="R248" s="1" t="s">
        <v>642</v>
      </c>
      <c r="S248" s="1" t="s">
        <v>645</v>
      </c>
      <c r="T248" s="1" t="s">
        <v>645</v>
      </c>
      <c r="U248" s="1" t="s">
        <v>645</v>
      </c>
    </row>
    <row r="249" spans="1:21" x14ac:dyDescent="0.25">
      <c r="A249" s="1" t="s">
        <v>327</v>
      </c>
      <c r="B249" s="1" t="s">
        <v>22</v>
      </c>
      <c r="C249" s="1" t="s">
        <v>292</v>
      </c>
      <c r="D249">
        <v>9</v>
      </c>
      <c r="E249">
        <v>0.85</v>
      </c>
      <c r="F249">
        <v>10</v>
      </c>
      <c r="G249">
        <v>0.98684210526315785</v>
      </c>
      <c r="H249">
        <v>0.528169014084507</v>
      </c>
      <c r="I249">
        <v>0.68807339449541272</v>
      </c>
      <c r="J249">
        <v>1</v>
      </c>
      <c r="K249">
        <v>0.57281553398058249</v>
      </c>
      <c r="L249">
        <v>0.72839506172839508</v>
      </c>
      <c r="M249" s="1" t="s">
        <v>642</v>
      </c>
      <c r="N249" s="1" t="s">
        <v>643</v>
      </c>
      <c r="O249" s="1" t="s">
        <v>644</v>
      </c>
      <c r="P249" s="1" t="s">
        <v>642</v>
      </c>
      <c r="Q249" s="1" t="s">
        <v>645</v>
      </c>
      <c r="R249" s="1" t="s">
        <v>642</v>
      </c>
      <c r="S249" s="1" t="s">
        <v>645</v>
      </c>
      <c r="T249" s="1" t="s">
        <v>645</v>
      </c>
      <c r="U249" s="1" t="s">
        <v>645</v>
      </c>
    </row>
    <row r="250" spans="1:21" x14ac:dyDescent="0.25">
      <c r="A250" s="1" t="s">
        <v>598</v>
      </c>
      <c r="B250" s="1" t="s">
        <v>147</v>
      </c>
      <c r="C250" s="1" t="s">
        <v>292</v>
      </c>
      <c r="D250">
        <v>9</v>
      </c>
      <c r="E250">
        <v>0.7</v>
      </c>
      <c r="F250">
        <v>10</v>
      </c>
      <c r="G250">
        <v>0.97297297297297303</v>
      </c>
      <c r="H250">
        <v>0.50232558139534889</v>
      </c>
      <c r="I250">
        <v>0.66257668711656448</v>
      </c>
      <c r="J250">
        <v>0.96875</v>
      </c>
      <c r="K250">
        <v>0.44285714285714284</v>
      </c>
      <c r="L250">
        <v>0.60784313725490191</v>
      </c>
      <c r="M250" s="1" t="s">
        <v>642</v>
      </c>
      <c r="N250" s="1" t="s">
        <v>643</v>
      </c>
      <c r="O250" s="1" t="s">
        <v>644</v>
      </c>
      <c r="P250" s="1" t="s">
        <v>642</v>
      </c>
      <c r="Q250" s="1" t="s">
        <v>645</v>
      </c>
      <c r="R250" s="1" t="s">
        <v>642</v>
      </c>
      <c r="S250" s="1" t="s">
        <v>645</v>
      </c>
      <c r="T250" s="1" t="s">
        <v>645</v>
      </c>
      <c r="U250" s="1" t="s">
        <v>645</v>
      </c>
    </row>
    <row r="251" spans="1:21" x14ac:dyDescent="0.25">
      <c r="A251" s="1" t="s">
        <v>411</v>
      </c>
      <c r="B251" s="1" t="s">
        <v>23</v>
      </c>
      <c r="C251" s="1" t="s">
        <v>292</v>
      </c>
      <c r="D251">
        <v>23</v>
      </c>
      <c r="E251">
        <v>0.7</v>
      </c>
      <c r="F251">
        <v>10</v>
      </c>
      <c r="G251">
        <v>0.96250000000000002</v>
      </c>
      <c r="H251">
        <v>0.54035087719298247</v>
      </c>
      <c r="I251">
        <v>0.69213483146067412</v>
      </c>
      <c r="J251">
        <v>0.91111111111111109</v>
      </c>
      <c r="K251">
        <v>0.45555555555555555</v>
      </c>
      <c r="L251">
        <v>0.6074074074074074</v>
      </c>
      <c r="M251" s="1" t="s">
        <v>642</v>
      </c>
      <c r="N251" s="1" t="s">
        <v>643</v>
      </c>
      <c r="O251" s="1" t="s">
        <v>644</v>
      </c>
      <c r="P251" s="1" t="s">
        <v>642</v>
      </c>
      <c r="Q251" s="1" t="s">
        <v>645</v>
      </c>
      <c r="R251" s="1" t="s">
        <v>642</v>
      </c>
      <c r="S251" s="1" t="s">
        <v>645</v>
      </c>
      <c r="T251" s="1" t="s">
        <v>645</v>
      </c>
      <c r="U251" s="1" t="s">
        <v>645</v>
      </c>
    </row>
    <row r="252" spans="1:21" x14ac:dyDescent="0.25">
      <c r="A252" s="1" t="s">
        <v>310</v>
      </c>
      <c r="B252" s="1" t="s">
        <v>22</v>
      </c>
      <c r="C252" s="1" t="s">
        <v>292</v>
      </c>
      <c r="D252">
        <v>2</v>
      </c>
      <c r="E252">
        <v>0.85</v>
      </c>
      <c r="F252">
        <v>10</v>
      </c>
      <c r="G252">
        <v>0.98319327731092432</v>
      </c>
      <c r="H252">
        <v>0.4119718309859155</v>
      </c>
      <c r="I252">
        <v>0.58064516129032251</v>
      </c>
      <c r="J252">
        <v>1</v>
      </c>
      <c r="K252">
        <v>0.38834951456310679</v>
      </c>
      <c r="L252">
        <v>0.55944055944055937</v>
      </c>
      <c r="M252" s="1" t="s">
        <v>642</v>
      </c>
      <c r="N252" s="1" t="s">
        <v>643</v>
      </c>
      <c r="O252" s="1" t="s">
        <v>644</v>
      </c>
      <c r="P252" s="1" t="s">
        <v>642</v>
      </c>
      <c r="Q252" s="1" t="s">
        <v>645</v>
      </c>
      <c r="R252" s="1" t="s">
        <v>642</v>
      </c>
      <c r="S252" s="1" t="s">
        <v>645</v>
      </c>
      <c r="T252" s="1" t="s">
        <v>645</v>
      </c>
      <c r="U252" s="1" t="s">
        <v>645</v>
      </c>
    </row>
    <row r="253" spans="1:21" x14ac:dyDescent="0.25">
      <c r="A253" s="1" t="s">
        <v>688</v>
      </c>
      <c r="B253" s="1" t="s">
        <v>22</v>
      </c>
      <c r="C253" s="1" t="s">
        <v>292</v>
      </c>
      <c r="D253">
        <v>26</v>
      </c>
      <c r="E253">
        <v>0.875</v>
      </c>
      <c r="F253">
        <v>10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1" t="s">
        <v>642</v>
      </c>
      <c r="N253" s="1" t="s">
        <v>643</v>
      </c>
      <c r="O253" s="1" t="s">
        <v>644</v>
      </c>
      <c r="P253" s="1" t="s">
        <v>642</v>
      </c>
      <c r="Q253" s="1" t="s">
        <v>645</v>
      </c>
      <c r="R253" s="1" t="s">
        <v>642</v>
      </c>
      <c r="S253" s="1" t="s">
        <v>645</v>
      </c>
      <c r="T253" s="1" t="s">
        <v>645</v>
      </c>
      <c r="U253" s="1" t="s">
        <v>645</v>
      </c>
    </row>
    <row r="254" spans="1:21" x14ac:dyDescent="0.25">
      <c r="A254" s="1" t="s">
        <v>452</v>
      </c>
      <c r="B254" s="1" t="s">
        <v>22</v>
      </c>
      <c r="C254" s="1" t="s">
        <v>292</v>
      </c>
      <c r="D254">
        <v>28</v>
      </c>
      <c r="E254">
        <v>0.7</v>
      </c>
      <c r="F254">
        <v>10</v>
      </c>
      <c r="G254">
        <v>0.95705521472392641</v>
      </c>
      <c r="H254">
        <v>0.54929577464788737</v>
      </c>
      <c r="I254">
        <v>0.69798657718120816</v>
      </c>
      <c r="J254">
        <v>1</v>
      </c>
      <c r="K254">
        <v>0.61165048543689315</v>
      </c>
      <c r="L254">
        <v>0.75903614457831325</v>
      </c>
      <c r="M254" s="1" t="s">
        <v>642</v>
      </c>
      <c r="N254" s="1" t="s">
        <v>643</v>
      </c>
      <c r="O254" s="1" t="s">
        <v>644</v>
      </c>
      <c r="P254" s="1" t="s">
        <v>642</v>
      </c>
      <c r="Q254" s="1" t="s">
        <v>645</v>
      </c>
      <c r="R254" s="1" t="s">
        <v>642</v>
      </c>
      <c r="S254" s="1" t="s">
        <v>645</v>
      </c>
      <c r="T254" s="1" t="s">
        <v>645</v>
      </c>
      <c r="U254" s="1" t="s">
        <v>645</v>
      </c>
    </row>
    <row r="255" spans="1:21" x14ac:dyDescent="0.25">
      <c r="A255" s="1" t="s">
        <v>457</v>
      </c>
      <c r="B255" s="1" t="s">
        <v>22</v>
      </c>
      <c r="C255" s="1" t="s">
        <v>292</v>
      </c>
      <c r="D255">
        <v>15</v>
      </c>
      <c r="E255">
        <v>0.7</v>
      </c>
      <c r="F255">
        <v>10</v>
      </c>
      <c r="G255">
        <v>0.97005988023952094</v>
      </c>
      <c r="H255">
        <v>0.57042253521126762</v>
      </c>
      <c r="I255">
        <v>0.71840354767184034</v>
      </c>
      <c r="J255">
        <v>1</v>
      </c>
      <c r="K255">
        <v>0.62135922330097082</v>
      </c>
      <c r="L255">
        <v>0.76646706586826341</v>
      </c>
      <c r="M255" s="1" t="s">
        <v>642</v>
      </c>
      <c r="N255" s="1" t="s">
        <v>643</v>
      </c>
      <c r="O255" s="1" t="s">
        <v>644</v>
      </c>
      <c r="P255" s="1" t="s">
        <v>642</v>
      </c>
      <c r="Q255" s="1" t="s">
        <v>645</v>
      </c>
      <c r="R255" s="1" t="s">
        <v>642</v>
      </c>
      <c r="S255" s="1" t="s">
        <v>645</v>
      </c>
      <c r="T255" s="1" t="s">
        <v>645</v>
      </c>
      <c r="U255" s="1" t="s">
        <v>645</v>
      </c>
    </row>
    <row r="256" spans="1:21" x14ac:dyDescent="0.25">
      <c r="A256" s="1" t="s">
        <v>431</v>
      </c>
      <c r="B256" s="1" t="s">
        <v>23</v>
      </c>
      <c r="C256" s="1" t="s">
        <v>292</v>
      </c>
      <c r="D256">
        <v>13</v>
      </c>
      <c r="E256">
        <v>0.85</v>
      </c>
      <c r="F256">
        <v>10</v>
      </c>
      <c r="G256">
        <v>0.9859154929577465</v>
      </c>
      <c r="H256">
        <v>0.49122807017543857</v>
      </c>
      <c r="I256">
        <v>0.65573770491803274</v>
      </c>
      <c r="J256">
        <v>0.82608695652173914</v>
      </c>
      <c r="K256">
        <v>0.42222222222222222</v>
      </c>
      <c r="L256">
        <v>0.55882352941176472</v>
      </c>
      <c r="M256" s="1" t="s">
        <v>642</v>
      </c>
      <c r="N256" s="1" t="s">
        <v>643</v>
      </c>
      <c r="O256" s="1" t="s">
        <v>644</v>
      </c>
      <c r="P256" s="1" t="s">
        <v>642</v>
      </c>
      <c r="Q256" s="1" t="s">
        <v>645</v>
      </c>
      <c r="R256" s="1" t="s">
        <v>642</v>
      </c>
      <c r="S256" s="1" t="s">
        <v>645</v>
      </c>
      <c r="T256" s="1" t="s">
        <v>645</v>
      </c>
      <c r="U256" s="1" t="s">
        <v>645</v>
      </c>
    </row>
    <row r="257" spans="1:21" x14ac:dyDescent="0.25">
      <c r="A257" s="1" t="s">
        <v>311</v>
      </c>
      <c r="B257" s="1" t="s">
        <v>22</v>
      </c>
      <c r="C257" s="1" t="s">
        <v>292</v>
      </c>
      <c r="D257">
        <v>2</v>
      </c>
      <c r="E257">
        <v>0.875</v>
      </c>
      <c r="F257">
        <v>10</v>
      </c>
      <c r="G257">
        <v>0.98130841121495327</v>
      </c>
      <c r="H257">
        <v>0.36971830985915494</v>
      </c>
      <c r="I257">
        <v>0.53708439897698212</v>
      </c>
      <c r="J257">
        <v>1</v>
      </c>
      <c r="K257">
        <v>0.36893203883495146</v>
      </c>
      <c r="L257">
        <v>0.53900709219858156</v>
      </c>
      <c r="M257" s="1" t="s">
        <v>642</v>
      </c>
      <c r="N257" s="1" t="s">
        <v>643</v>
      </c>
      <c r="O257" s="1" t="s">
        <v>644</v>
      </c>
      <c r="P257" s="1" t="s">
        <v>642</v>
      </c>
      <c r="Q257" s="1" t="s">
        <v>645</v>
      </c>
      <c r="R257" s="1" t="s">
        <v>642</v>
      </c>
      <c r="S257" s="1" t="s">
        <v>645</v>
      </c>
      <c r="T257" s="1" t="s">
        <v>645</v>
      </c>
      <c r="U257" s="1" t="s">
        <v>645</v>
      </c>
    </row>
    <row r="258" spans="1:21" x14ac:dyDescent="0.25">
      <c r="A258" s="1" t="s">
        <v>500</v>
      </c>
      <c r="B258" s="1" t="s">
        <v>22</v>
      </c>
      <c r="C258" s="1" t="s">
        <v>292</v>
      </c>
      <c r="D258">
        <v>21</v>
      </c>
      <c r="E258">
        <v>0.875</v>
      </c>
      <c r="F258">
        <v>12</v>
      </c>
      <c r="G258">
        <v>0.98101265822784811</v>
      </c>
      <c r="H258">
        <v>0.54577464788732399</v>
      </c>
      <c r="I258">
        <v>0.70135746606334848</v>
      </c>
      <c r="J258">
        <v>1</v>
      </c>
      <c r="K258">
        <v>0.60194174757281549</v>
      </c>
      <c r="L258">
        <v>0.75151515151515147</v>
      </c>
      <c r="M258" s="1" t="s">
        <v>642</v>
      </c>
      <c r="N258" s="1" t="s">
        <v>643</v>
      </c>
      <c r="O258" s="1" t="s">
        <v>644</v>
      </c>
      <c r="P258" s="1" t="s">
        <v>642</v>
      </c>
      <c r="Q258" s="1" t="s">
        <v>645</v>
      </c>
      <c r="R258" s="1" t="s">
        <v>642</v>
      </c>
      <c r="S258" s="1" t="s">
        <v>645</v>
      </c>
      <c r="T258" s="1" t="s">
        <v>645</v>
      </c>
      <c r="U258" s="1" t="s">
        <v>645</v>
      </c>
    </row>
    <row r="259" spans="1:21" x14ac:dyDescent="0.25">
      <c r="A259" s="1" t="s">
        <v>710</v>
      </c>
      <c r="B259" s="1" t="s">
        <v>147</v>
      </c>
      <c r="C259" s="1" t="s">
        <v>292</v>
      </c>
      <c r="D259">
        <v>29</v>
      </c>
      <c r="E259">
        <v>0.875</v>
      </c>
      <c r="F259">
        <v>10</v>
      </c>
      <c r="G259">
        <v>0.98113207547169812</v>
      </c>
      <c r="H259">
        <v>0.48372093023255813</v>
      </c>
      <c r="I259">
        <v>0.6479750778816199</v>
      </c>
      <c r="J259">
        <v>1</v>
      </c>
      <c r="K259">
        <v>0.41428571428571431</v>
      </c>
      <c r="L259">
        <v>0.58585858585858586</v>
      </c>
      <c r="M259" s="1" t="s">
        <v>642</v>
      </c>
      <c r="N259" s="1" t="s">
        <v>643</v>
      </c>
      <c r="O259" s="1" t="s">
        <v>644</v>
      </c>
      <c r="P259" s="1" t="s">
        <v>642</v>
      </c>
      <c r="Q259" s="1" t="s">
        <v>645</v>
      </c>
      <c r="R259" s="1" t="s">
        <v>642</v>
      </c>
      <c r="S259" s="1" t="s">
        <v>645</v>
      </c>
      <c r="T259" s="1" t="s">
        <v>645</v>
      </c>
      <c r="U259" s="1" t="s">
        <v>645</v>
      </c>
    </row>
    <row r="260" spans="1:21" x14ac:dyDescent="0.25">
      <c r="A260" s="1" t="s">
        <v>483</v>
      </c>
      <c r="B260" s="1" t="s">
        <v>22</v>
      </c>
      <c r="C260" s="1" t="s">
        <v>292</v>
      </c>
      <c r="D260">
        <v>21</v>
      </c>
      <c r="E260">
        <v>0.8</v>
      </c>
      <c r="F260">
        <v>13</v>
      </c>
      <c r="G260">
        <v>0.9285714285714286</v>
      </c>
      <c r="H260">
        <v>0.13732394366197184</v>
      </c>
      <c r="I260">
        <v>0.23926380368098163</v>
      </c>
      <c r="J260">
        <v>0.93333333333333335</v>
      </c>
      <c r="K260">
        <v>0.13592233009708737</v>
      </c>
      <c r="L260">
        <v>0.23728813559322035</v>
      </c>
      <c r="M260" s="1" t="s">
        <v>642</v>
      </c>
      <c r="N260" s="1" t="s">
        <v>643</v>
      </c>
      <c r="O260" s="1" t="s">
        <v>644</v>
      </c>
      <c r="P260" s="1" t="s">
        <v>642</v>
      </c>
      <c r="Q260" s="1" t="s">
        <v>645</v>
      </c>
      <c r="R260" s="1" t="s">
        <v>642</v>
      </c>
      <c r="S260" s="1" t="s">
        <v>645</v>
      </c>
      <c r="T260" s="1" t="s">
        <v>645</v>
      </c>
      <c r="U260" s="1" t="s">
        <v>645</v>
      </c>
    </row>
    <row r="261" spans="1:21" x14ac:dyDescent="0.25">
      <c r="A261" s="1" t="s">
        <v>466</v>
      </c>
      <c r="B261" s="1" t="s">
        <v>147</v>
      </c>
      <c r="C261" s="1" t="s">
        <v>292</v>
      </c>
      <c r="D261">
        <v>15</v>
      </c>
      <c r="E261">
        <v>0.9</v>
      </c>
      <c r="F261">
        <v>10</v>
      </c>
      <c r="G261">
        <v>0.875</v>
      </c>
      <c r="H261">
        <v>3.255813953488372E-2</v>
      </c>
      <c r="I261">
        <v>6.2780269058295965E-2</v>
      </c>
      <c r="J261">
        <v>1</v>
      </c>
      <c r="K261">
        <v>1.4285714285714285E-2</v>
      </c>
      <c r="L261">
        <v>2.8169014084507043E-2</v>
      </c>
      <c r="M261" s="1" t="s">
        <v>642</v>
      </c>
      <c r="N261" s="1" t="s">
        <v>643</v>
      </c>
      <c r="O261" s="1" t="s">
        <v>644</v>
      </c>
      <c r="P261" s="1" t="s">
        <v>642</v>
      </c>
      <c r="Q261" s="1" t="s">
        <v>645</v>
      </c>
      <c r="R261" s="1" t="s">
        <v>642</v>
      </c>
      <c r="S261" s="1" t="s">
        <v>645</v>
      </c>
      <c r="T261" s="1" t="s">
        <v>645</v>
      </c>
      <c r="U261" s="1" t="s">
        <v>645</v>
      </c>
    </row>
    <row r="262" spans="1:21" x14ac:dyDescent="0.25">
      <c r="A262" s="1" t="s">
        <v>364</v>
      </c>
      <c r="B262" s="1" t="s">
        <v>147</v>
      </c>
      <c r="C262" s="1" t="s">
        <v>292</v>
      </c>
      <c r="D262">
        <v>19</v>
      </c>
      <c r="E262">
        <v>0.7</v>
      </c>
      <c r="F262">
        <v>10</v>
      </c>
      <c r="G262">
        <v>0.98148148148148151</v>
      </c>
      <c r="H262">
        <v>0.49302325581395351</v>
      </c>
      <c r="I262">
        <v>0.65634674922600622</v>
      </c>
      <c r="J262">
        <v>0.967741935483871</v>
      </c>
      <c r="K262">
        <v>0.42857142857142855</v>
      </c>
      <c r="L262">
        <v>0.59405940594059403</v>
      </c>
      <c r="M262" s="1" t="s">
        <v>642</v>
      </c>
      <c r="N262" s="1" t="s">
        <v>643</v>
      </c>
      <c r="O262" s="1" t="s">
        <v>644</v>
      </c>
      <c r="P262" s="1" t="s">
        <v>642</v>
      </c>
      <c r="Q262" s="1" t="s">
        <v>645</v>
      </c>
      <c r="R262" s="1" t="s">
        <v>642</v>
      </c>
      <c r="S262" s="1" t="s">
        <v>645</v>
      </c>
      <c r="T262" s="1" t="s">
        <v>645</v>
      </c>
      <c r="U262" s="1" t="s">
        <v>645</v>
      </c>
    </row>
    <row r="263" spans="1:21" x14ac:dyDescent="0.25">
      <c r="A263" s="1" t="s">
        <v>322</v>
      </c>
      <c r="B263" s="1" t="s">
        <v>22</v>
      </c>
      <c r="C263" s="1" t="s">
        <v>292</v>
      </c>
      <c r="D263">
        <v>6</v>
      </c>
      <c r="E263">
        <v>0.9</v>
      </c>
      <c r="F263">
        <v>10</v>
      </c>
      <c r="G263">
        <v>1</v>
      </c>
      <c r="H263">
        <v>0.41549295774647887</v>
      </c>
      <c r="I263">
        <v>0.58706467661691542</v>
      </c>
      <c r="J263">
        <v>1</v>
      </c>
      <c r="K263">
        <v>0.47572815533980584</v>
      </c>
      <c r="L263">
        <v>0.64473684210526316</v>
      </c>
      <c r="M263" s="1" t="s">
        <v>642</v>
      </c>
      <c r="N263" s="1" t="s">
        <v>643</v>
      </c>
      <c r="O263" s="1" t="s">
        <v>644</v>
      </c>
      <c r="P263" s="1" t="s">
        <v>642</v>
      </c>
      <c r="Q263" s="1" t="s">
        <v>645</v>
      </c>
      <c r="R263" s="1" t="s">
        <v>642</v>
      </c>
      <c r="S263" s="1" t="s">
        <v>645</v>
      </c>
      <c r="T263" s="1" t="s">
        <v>645</v>
      </c>
      <c r="U263" s="1" t="s">
        <v>645</v>
      </c>
    </row>
    <row r="264" spans="1:21" x14ac:dyDescent="0.25">
      <c r="A264" s="1" t="s">
        <v>433</v>
      </c>
      <c r="B264" s="1" t="s">
        <v>23</v>
      </c>
      <c r="C264" s="1" t="s">
        <v>292</v>
      </c>
      <c r="D264">
        <v>14</v>
      </c>
      <c r="E264">
        <v>0.8</v>
      </c>
      <c r="F264">
        <v>10</v>
      </c>
      <c r="G264">
        <v>0.98666666666666669</v>
      </c>
      <c r="H264">
        <v>0.51929824561403504</v>
      </c>
      <c r="I264">
        <v>0.68045977011494252</v>
      </c>
      <c r="J264">
        <v>0.90697674418604646</v>
      </c>
      <c r="K264">
        <v>0.43333333333333335</v>
      </c>
      <c r="L264">
        <v>0.5864661654135338</v>
      </c>
      <c r="M264" s="1" t="s">
        <v>642</v>
      </c>
      <c r="N264" s="1" t="s">
        <v>643</v>
      </c>
      <c r="O264" s="1" t="s">
        <v>644</v>
      </c>
      <c r="P264" s="1" t="s">
        <v>642</v>
      </c>
      <c r="Q264" s="1" t="s">
        <v>645</v>
      </c>
      <c r="R264" s="1" t="s">
        <v>642</v>
      </c>
      <c r="S264" s="1" t="s">
        <v>645</v>
      </c>
      <c r="T264" s="1" t="s">
        <v>645</v>
      </c>
      <c r="U264" s="1" t="s">
        <v>645</v>
      </c>
    </row>
    <row r="265" spans="1:21" x14ac:dyDescent="0.25">
      <c r="A265" s="1" t="s">
        <v>321</v>
      </c>
      <c r="B265" s="1" t="s">
        <v>22</v>
      </c>
      <c r="C265" s="1" t="s">
        <v>292</v>
      </c>
      <c r="D265">
        <v>6</v>
      </c>
      <c r="E265">
        <v>0.875</v>
      </c>
      <c r="F265">
        <v>10</v>
      </c>
      <c r="G265">
        <v>0.98620689655172411</v>
      </c>
      <c r="H265">
        <v>0.50352112676056338</v>
      </c>
      <c r="I265">
        <v>0.66666666666666663</v>
      </c>
      <c r="J265">
        <v>1</v>
      </c>
      <c r="K265">
        <v>0.5436893203883495</v>
      </c>
      <c r="L265">
        <v>0.70440251572327039</v>
      </c>
      <c r="M265" s="1" t="s">
        <v>642</v>
      </c>
      <c r="N265" s="1" t="s">
        <v>643</v>
      </c>
      <c r="O265" s="1" t="s">
        <v>644</v>
      </c>
      <c r="P265" s="1" t="s">
        <v>642</v>
      </c>
      <c r="Q265" s="1" t="s">
        <v>645</v>
      </c>
      <c r="R265" s="1" t="s">
        <v>642</v>
      </c>
      <c r="S265" s="1" t="s">
        <v>645</v>
      </c>
      <c r="T265" s="1" t="s">
        <v>645</v>
      </c>
      <c r="U265" s="1" t="s">
        <v>645</v>
      </c>
    </row>
    <row r="266" spans="1:21" x14ac:dyDescent="0.25">
      <c r="A266" s="1" t="s">
        <v>314</v>
      </c>
      <c r="B266" s="1" t="s">
        <v>22</v>
      </c>
      <c r="C266" s="1" t="s">
        <v>292</v>
      </c>
      <c r="D266">
        <v>5</v>
      </c>
      <c r="E266">
        <v>0.8</v>
      </c>
      <c r="F266">
        <v>10</v>
      </c>
      <c r="G266">
        <v>0.92258064516129035</v>
      </c>
      <c r="H266">
        <v>0.50352112676056338</v>
      </c>
      <c r="I266">
        <v>0.65148063781321186</v>
      </c>
      <c r="J266">
        <v>1</v>
      </c>
      <c r="K266">
        <v>0.60194174757281549</v>
      </c>
      <c r="L266">
        <v>0.75151515151515147</v>
      </c>
      <c r="M266" s="1" t="s">
        <v>642</v>
      </c>
      <c r="N266" s="1" t="s">
        <v>643</v>
      </c>
      <c r="O266" s="1" t="s">
        <v>644</v>
      </c>
      <c r="P266" s="1" t="s">
        <v>642</v>
      </c>
      <c r="Q266" s="1" t="s">
        <v>645</v>
      </c>
      <c r="R266" s="1" t="s">
        <v>642</v>
      </c>
      <c r="S266" s="1" t="s">
        <v>645</v>
      </c>
      <c r="T266" s="1" t="s">
        <v>645</v>
      </c>
      <c r="U266" s="1" t="s">
        <v>645</v>
      </c>
    </row>
    <row r="267" spans="1:21" x14ac:dyDescent="0.25">
      <c r="A267" s="1" t="s">
        <v>333</v>
      </c>
      <c r="B267" s="1" t="s">
        <v>22</v>
      </c>
      <c r="C267" s="1" t="s">
        <v>292</v>
      </c>
      <c r="D267">
        <v>19</v>
      </c>
      <c r="E267">
        <v>0.875</v>
      </c>
      <c r="F267">
        <v>10</v>
      </c>
      <c r="G267">
        <v>0.99270072992700731</v>
      </c>
      <c r="H267">
        <v>0.47887323943661969</v>
      </c>
      <c r="I267">
        <v>0.64608076009501192</v>
      </c>
      <c r="J267">
        <v>1</v>
      </c>
      <c r="K267">
        <v>0.57281553398058249</v>
      </c>
      <c r="L267">
        <v>0.72839506172839508</v>
      </c>
      <c r="M267" s="1" t="s">
        <v>642</v>
      </c>
      <c r="N267" s="1" t="s">
        <v>643</v>
      </c>
      <c r="O267" s="1" t="s">
        <v>644</v>
      </c>
      <c r="P267" s="1" t="s">
        <v>642</v>
      </c>
      <c r="Q267" s="1" t="s">
        <v>645</v>
      </c>
      <c r="R267" s="1" t="s">
        <v>642</v>
      </c>
      <c r="S267" s="1" t="s">
        <v>645</v>
      </c>
      <c r="T267" s="1" t="s">
        <v>645</v>
      </c>
      <c r="U267" s="1" t="s">
        <v>645</v>
      </c>
    </row>
    <row r="268" spans="1:21" x14ac:dyDescent="0.25">
      <c r="A268" s="1" t="s">
        <v>391</v>
      </c>
      <c r="B268" s="1" t="s">
        <v>23</v>
      </c>
      <c r="C268" s="1" t="s">
        <v>292</v>
      </c>
      <c r="D268">
        <v>5</v>
      </c>
      <c r="E268">
        <v>0.85</v>
      </c>
      <c r="F268">
        <v>10</v>
      </c>
      <c r="G268">
        <v>0.96478873239436624</v>
      </c>
      <c r="H268">
        <v>0.48070175438596491</v>
      </c>
      <c r="I268">
        <v>0.64168618266978927</v>
      </c>
      <c r="J268">
        <v>0.83333333333333337</v>
      </c>
      <c r="K268">
        <v>0.33333333333333331</v>
      </c>
      <c r="L268">
        <v>0.47619047619047616</v>
      </c>
      <c r="M268" s="1" t="s">
        <v>642</v>
      </c>
      <c r="N268" s="1" t="s">
        <v>643</v>
      </c>
      <c r="O268" s="1" t="s">
        <v>644</v>
      </c>
      <c r="P268" s="1" t="s">
        <v>642</v>
      </c>
      <c r="Q268" s="1" t="s">
        <v>645</v>
      </c>
      <c r="R268" s="1" t="s">
        <v>642</v>
      </c>
      <c r="S268" s="1" t="s">
        <v>645</v>
      </c>
      <c r="T268" s="1" t="s">
        <v>645</v>
      </c>
      <c r="U268" s="1" t="s">
        <v>645</v>
      </c>
    </row>
    <row r="269" spans="1:21" x14ac:dyDescent="0.25">
      <c r="A269" s="1" t="s">
        <v>293</v>
      </c>
      <c r="B269" s="1" t="s">
        <v>22</v>
      </c>
      <c r="C269" s="1" t="s">
        <v>292</v>
      </c>
      <c r="D269">
        <v>1</v>
      </c>
      <c r="E269">
        <v>0.7</v>
      </c>
      <c r="F269">
        <v>10</v>
      </c>
      <c r="G269">
        <v>0.94117647058823528</v>
      </c>
      <c r="H269">
        <v>0.50704225352112675</v>
      </c>
      <c r="I269">
        <v>0.65903890160183065</v>
      </c>
      <c r="J269">
        <v>0.984375</v>
      </c>
      <c r="K269">
        <v>0.61165048543689315</v>
      </c>
      <c r="L269">
        <v>0.75449101796407192</v>
      </c>
      <c r="M269" s="1" t="s">
        <v>642</v>
      </c>
      <c r="N269" s="1" t="s">
        <v>643</v>
      </c>
      <c r="O269" s="1" t="s">
        <v>644</v>
      </c>
      <c r="P269" s="1" t="s">
        <v>642</v>
      </c>
      <c r="Q269" s="1" t="s">
        <v>645</v>
      </c>
      <c r="R269" s="1" t="s">
        <v>642</v>
      </c>
      <c r="S269" s="1" t="s">
        <v>645</v>
      </c>
      <c r="T269" s="1" t="s">
        <v>645</v>
      </c>
      <c r="U269" s="1" t="s">
        <v>645</v>
      </c>
    </row>
    <row r="270" spans="1:21" x14ac:dyDescent="0.25">
      <c r="A270" s="1" t="s">
        <v>594</v>
      </c>
      <c r="B270" s="1" t="s">
        <v>147</v>
      </c>
      <c r="C270" s="1" t="s">
        <v>292</v>
      </c>
      <c r="D270">
        <v>11</v>
      </c>
      <c r="E270">
        <v>0.85</v>
      </c>
      <c r="F270">
        <v>10</v>
      </c>
      <c r="G270">
        <v>0.9838709677419355</v>
      </c>
      <c r="H270">
        <v>0.28372093023255812</v>
      </c>
      <c r="I270">
        <v>0.44043321299638993</v>
      </c>
      <c r="J270">
        <v>1</v>
      </c>
      <c r="K270">
        <v>0.27142857142857141</v>
      </c>
      <c r="L270">
        <v>0.42696629213483145</v>
      </c>
      <c r="M270" s="1" t="s">
        <v>642</v>
      </c>
      <c r="N270" s="1" t="s">
        <v>643</v>
      </c>
      <c r="O270" s="1" t="s">
        <v>644</v>
      </c>
      <c r="P270" s="1" t="s">
        <v>642</v>
      </c>
      <c r="Q270" s="1" t="s">
        <v>645</v>
      </c>
      <c r="R270" s="1" t="s">
        <v>642</v>
      </c>
      <c r="S270" s="1" t="s">
        <v>645</v>
      </c>
      <c r="T270" s="1" t="s">
        <v>645</v>
      </c>
      <c r="U270" s="1" t="s">
        <v>645</v>
      </c>
    </row>
    <row r="271" spans="1:21" x14ac:dyDescent="0.25">
      <c r="A271" s="1" t="s">
        <v>297</v>
      </c>
      <c r="B271" s="1" t="s">
        <v>22</v>
      </c>
      <c r="C271" s="1" t="s">
        <v>292</v>
      </c>
      <c r="D271">
        <v>1</v>
      </c>
      <c r="E271">
        <v>0.9</v>
      </c>
      <c r="F271">
        <v>10</v>
      </c>
      <c r="G271">
        <v>0.96799999999999997</v>
      </c>
      <c r="H271">
        <v>0.426056338028169</v>
      </c>
      <c r="I271">
        <v>0.59168704156479213</v>
      </c>
      <c r="J271">
        <v>1</v>
      </c>
      <c r="K271">
        <v>0.58252427184466016</v>
      </c>
      <c r="L271">
        <v>0.73619631901840488</v>
      </c>
      <c r="M271" s="1" t="s">
        <v>642</v>
      </c>
      <c r="N271" s="1" t="s">
        <v>643</v>
      </c>
      <c r="O271" s="1" t="s">
        <v>644</v>
      </c>
      <c r="P271" s="1" t="s">
        <v>642</v>
      </c>
      <c r="Q271" s="1" t="s">
        <v>645</v>
      </c>
      <c r="R271" s="1" t="s">
        <v>642</v>
      </c>
      <c r="S271" s="1" t="s">
        <v>645</v>
      </c>
      <c r="T271" s="1" t="s">
        <v>645</v>
      </c>
      <c r="U271" s="1" t="s">
        <v>645</v>
      </c>
    </row>
    <row r="272" spans="1:21" x14ac:dyDescent="0.25">
      <c r="A272" s="1" t="s">
        <v>475</v>
      </c>
      <c r="B272" s="1" t="s">
        <v>23</v>
      </c>
      <c r="C272" s="1" t="s">
        <v>292</v>
      </c>
      <c r="D272">
        <v>10</v>
      </c>
      <c r="E272">
        <v>0.9</v>
      </c>
      <c r="F272">
        <v>10</v>
      </c>
      <c r="G272">
        <v>1</v>
      </c>
      <c r="H272">
        <v>0.256140350877193</v>
      </c>
      <c r="I272">
        <v>0.4078212290502794</v>
      </c>
      <c r="J272">
        <v>1</v>
      </c>
      <c r="K272">
        <v>0.22222222222222221</v>
      </c>
      <c r="L272">
        <v>0.36363636363636359</v>
      </c>
      <c r="M272" s="1" t="s">
        <v>642</v>
      </c>
      <c r="N272" s="1" t="s">
        <v>643</v>
      </c>
      <c r="O272" s="1" t="s">
        <v>644</v>
      </c>
      <c r="P272" s="1" t="s">
        <v>642</v>
      </c>
      <c r="Q272" s="1" t="s">
        <v>645</v>
      </c>
      <c r="R272" s="1" t="s">
        <v>642</v>
      </c>
      <c r="S272" s="1" t="s">
        <v>645</v>
      </c>
      <c r="T272" s="1" t="s">
        <v>645</v>
      </c>
      <c r="U272" s="1" t="s">
        <v>645</v>
      </c>
    </row>
    <row r="273" spans="1:21" x14ac:dyDescent="0.25">
      <c r="A273" s="1" t="s">
        <v>448</v>
      </c>
      <c r="B273" s="1" t="s">
        <v>22</v>
      </c>
      <c r="C273" s="1" t="s">
        <v>292</v>
      </c>
      <c r="D273">
        <v>10</v>
      </c>
      <c r="E273">
        <v>0.875</v>
      </c>
      <c r="F273">
        <v>10</v>
      </c>
      <c r="G273">
        <v>0.9859154929577465</v>
      </c>
      <c r="H273">
        <v>0.49295774647887325</v>
      </c>
      <c r="I273">
        <v>0.65727699530516437</v>
      </c>
      <c r="J273">
        <v>1</v>
      </c>
      <c r="K273">
        <v>0.5436893203883495</v>
      </c>
      <c r="L273">
        <v>0.70440251572327039</v>
      </c>
      <c r="M273" s="1" t="s">
        <v>642</v>
      </c>
      <c r="N273" s="1" t="s">
        <v>643</v>
      </c>
      <c r="O273" s="1" t="s">
        <v>644</v>
      </c>
      <c r="P273" s="1" t="s">
        <v>642</v>
      </c>
      <c r="Q273" s="1" t="s">
        <v>645</v>
      </c>
      <c r="R273" s="1" t="s">
        <v>642</v>
      </c>
      <c r="S273" s="1" t="s">
        <v>645</v>
      </c>
      <c r="T273" s="1" t="s">
        <v>645</v>
      </c>
      <c r="U273" s="1" t="s">
        <v>645</v>
      </c>
    </row>
    <row r="274" spans="1:21" x14ac:dyDescent="0.25">
      <c r="A274" s="1" t="s">
        <v>376</v>
      </c>
      <c r="B274" s="1" t="s">
        <v>147</v>
      </c>
      <c r="C274" s="1" t="s">
        <v>292</v>
      </c>
      <c r="D274">
        <v>23</v>
      </c>
      <c r="E274">
        <v>0.7</v>
      </c>
      <c r="F274">
        <v>10</v>
      </c>
      <c r="G274">
        <v>0.96551724137931039</v>
      </c>
      <c r="H274">
        <v>0.52093023255813953</v>
      </c>
      <c r="I274">
        <v>0.67673716012084595</v>
      </c>
      <c r="J274">
        <v>1</v>
      </c>
      <c r="K274">
        <v>0.44285714285714284</v>
      </c>
      <c r="L274">
        <v>0.61386138613861385</v>
      </c>
      <c r="M274" s="1" t="s">
        <v>642</v>
      </c>
      <c r="N274" s="1" t="s">
        <v>643</v>
      </c>
      <c r="O274" s="1" t="s">
        <v>644</v>
      </c>
      <c r="P274" s="1" t="s">
        <v>642</v>
      </c>
      <c r="Q274" s="1" t="s">
        <v>645</v>
      </c>
      <c r="R274" s="1" t="s">
        <v>642</v>
      </c>
      <c r="S274" s="1" t="s">
        <v>645</v>
      </c>
      <c r="T274" s="1" t="s">
        <v>645</v>
      </c>
      <c r="U274" s="1" t="s">
        <v>645</v>
      </c>
    </row>
    <row r="275" spans="1:21" x14ac:dyDescent="0.25">
      <c r="A275" s="1" t="s">
        <v>500</v>
      </c>
      <c r="B275" s="1" t="s">
        <v>22</v>
      </c>
      <c r="C275" s="1" t="s">
        <v>292</v>
      </c>
      <c r="D275">
        <v>21</v>
      </c>
      <c r="E275">
        <v>0.875</v>
      </c>
      <c r="F275">
        <v>12</v>
      </c>
      <c r="G275">
        <v>0.98101265822784811</v>
      </c>
      <c r="H275">
        <v>0.54577464788732399</v>
      </c>
      <c r="I275">
        <v>0.70135746606334848</v>
      </c>
      <c r="J275">
        <v>1</v>
      </c>
      <c r="K275">
        <v>0.60194174757281549</v>
      </c>
      <c r="L275">
        <v>0.75151515151515147</v>
      </c>
      <c r="M275" s="1" t="s">
        <v>642</v>
      </c>
      <c r="N275" s="1" t="s">
        <v>643</v>
      </c>
      <c r="O275" s="1" t="s">
        <v>644</v>
      </c>
      <c r="P275" s="1" t="s">
        <v>642</v>
      </c>
      <c r="Q275" s="1" t="s">
        <v>645</v>
      </c>
      <c r="R275" s="1" t="s">
        <v>642</v>
      </c>
      <c r="S275" s="1" t="s">
        <v>645</v>
      </c>
      <c r="T275" s="1" t="s">
        <v>645</v>
      </c>
      <c r="U275" s="1" t="s">
        <v>645</v>
      </c>
    </row>
    <row r="276" spans="1:21" x14ac:dyDescent="0.25">
      <c r="A276" s="1" t="s">
        <v>599</v>
      </c>
      <c r="B276" s="1" t="s">
        <v>147</v>
      </c>
      <c r="C276" s="1" t="s">
        <v>292</v>
      </c>
      <c r="D276">
        <v>9</v>
      </c>
      <c r="E276">
        <v>0.8</v>
      </c>
      <c r="F276">
        <v>10</v>
      </c>
      <c r="G276">
        <v>0.98148148148148151</v>
      </c>
      <c r="H276">
        <v>0.49302325581395351</v>
      </c>
      <c r="I276">
        <v>0.65634674922600622</v>
      </c>
      <c r="J276">
        <v>0.96666666666666667</v>
      </c>
      <c r="K276">
        <v>0.41428571428571431</v>
      </c>
      <c r="L276">
        <v>0.58000000000000007</v>
      </c>
      <c r="M276" s="1" t="s">
        <v>642</v>
      </c>
      <c r="N276" s="1" t="s">
        <v>643</v>
      </c>
      <c r="O276" s="1" t="s">
        <v>644</v>
      </c>
      <c r="P276" s="1" t="s">
        <v>642</v>
      </c>
      <c r="Q276" s="1" t="s">
        <v>645</v>
      </c>
      <c r="R276" s="1" t="s">
        <v>642</v>
      </c>
      <c r="S276" s="1" t="s">
        <v>645</v>
      </c>
      <c r="T276" s="1" t="s">
        <v>645</v>
      </c>
      <c r="U276" s="1" t="s">
        <v>645</v>
      </c>
    </row>
    <row r="277" spans="1:21" x14ac:dyDescent="0.25">
      <c r="A277" s="1" t="s">
        <v>489</v>
      </c>
      <c r="B277" s="1" t="s">
        <v>22</v>
      </c>
      <c r="C277" s="1" t="s">
        <v>292</v>
      </c>
      <c r="D277">
        <v>21</v>
      </c>
      <c r="E277">
        <v>0.8</v>
      </c>
      <c r="F277">
        <v>16</v>
      </c>
      <c r="G277">
        <v>0.95876288659793818</v>
      </c>
      <c r="H277">
        <v>0.32746478873239437</v>
      </c>
      <c r="I277">
        <v>0.48818897637795283</v>
      </c>
      <c r="J277">
        <v>1</v>
      </c>
      <c r="K277">
        <v>0.33980582524271846</v>
      </c>
      <c r="L277">
        <v>0.50724637681159424</v>
      </c>
      <c r="M277" s="1" t="s">
        <v>642</v>
      </c>
      <c r="N277" s="1" t="s">
        <v>643</v>
      </c>
      <c r="O277" s="1" t="s">
        <v>644</v>
      </c>
      <c r="P277" s="1" t="s">
        <v>642</v>
      </c>
      <c r="Q277" s="1" t="s">
        <v>645</v>
      </c>
      <c r="R277" s="1" t="s">
        <v>642</v>
      </c>
      <c r="S277" s="1" t="s">
        <v>645</v>
      </c>
      <c r="T277" s="1" t="s">
        <v>645</v>
      </c>
      <c r="U277" s="1" t="s">
        <v>645</v>
      </c>
    </row>
    <row r="278" spans="1:21" x14ac:dyDescent="0.25">
      <c r="A278" s="1" t="s">
        <v>452</v>
      </c>
      <c r="B278" s="1" t="s">
        <v>22</v>
      </c>
      <c r="C278" s="1" t="s">
        <v>292</v>
      </c>
      <c r="D278">
        <v>28</v>
      </c>
      <c r="E278">
        <v>0.7</v>
      </c>
      <c r="F278">
        <v>10</v>
      </c>
      <c r="G278">
        <v>0.95705521472392641</v>
      </c>
      <c r="H278">
        <v>0.54929577464788737</v>
      </c>
      <c r="I278">
        <v>0.69798657718120816</v>
      </c>
      <c r="J278">
        <v>1</v>
      </c>
      <c r="K278">
        <v>0.61165048543689315</v>
      </c>
      <c r="L278">
        <v>0.75903614457831325</v>
      </c>
      <c r="M278" s="1" t="s">
        <v>642</v>
      </c>
      <c r="N278" s="1" t="s">
        <v>643</v>
      </c>
      <c r="O278" s="1" t="s">
        <v>644</v>
      </c>
      <c r="P278" s="1" t="s">
        <v>642</v>
      </c>
      <c r="Q278" s="1" t="s">
        <v>645</v>
      </c>
      <c r="R278" s="1" t="s">
        <v>642</v>
      </c>
      <c r="S278" s="1" t="s">
        <v>645</v>
      </c>
      <c r="T278" s="1" t="s">
        <v>645</v>
      </c>
      <c r="U278" s="1" t="s">
        <v>645</v>
      </c>
    </row>
    <row r="279" spans="1:21" x14ac:dyDescent="0.25">
      <c r="A279" s="1" t="s">
        <v>302</v>
      </c>
      <c r="B279" s="1" t="s">
        <v>22</v>
      </c>
      <c r="C279" s="1" t="s">
        <v>292</v>
      </c>
      <c r="D279">
        <v>27</v>
      </c>
      <c r="E279">
        <v>0.9</v>
      </c>
      <c r="F279">
        <v>10</v>
      </c>
      <c r="G279">
        <v>0.98136645962732916</v>
      </c>
      <c r="H279">
        <v>0.55633802816901412</v>
      </c>
      <c r="I279">
        <v>0.71011235955056184</v>
      </c>
      <c r="J279">
        <v>1</v>
      </c>
      <c r="K279">
        <v>0.61165048543689315</v>
      </c>
      <c r="L279">
        <v>0.75903614457831325</v>
      </c>
      <c r="M279" s="1" t="s">
        <v>642</v>
      </c>
      <c r="N279" s="1" t="s">
        <v>643</v>
      </c>
      <c r="O279" s="1" t="s">
        <v>644</v>
      </c>
      <c r="P279" s="1" t="s">
        <v>642</v>
      </c>
      <c r="Q279" s="1" t="s">
        <v>645</v>
      </c>
      <c r="R279" s="1" t="s">
        <v>642</v>
      </c>
      <c r="S279" s="1" t="s">
        <v>645</v>
      </c>
      <c r="T279" s="1" t="s">
        <v>645</v>
      </c>
      <c r="U279" s="1" t="s">
        <v>645</v>
      </c>
    </row>
    <row r="280" spans="1:21" x14ac:dyDescent="0.25">
      <c r="A280" s="1" t="s">
        <v>453</v>
      </c>
      <c r="B280" s="1" t="s">
        <v>22</v>
      </c>
      <c r="C280" s="1" t="s">
        <v>292</v>
      </c>
      <c r="D280">
        <v>28</v>
      </c>
      <c r="E280">
        <v>0.8</v>
      </c>
      <c r="F280">
        <v>10</v>
      </c>
      <c r="G280">
        <v>0.9726027397260274</v>
      </c>
      <c r="H280">
        <v>0.5</v>
      </c>
      <c r="I280">
        <v>0.66046511627906979</v>
      </c>
      <c r="J280">
        <v>1</v>
      </c>
      <c r="K280">
        <v>0.58252427184466016</v>
      </c>
      <c r="L280">
        <v>0.73619631901840488</v>
      </c>
      <c r="M280" s="1" t="s">
        <v>642</v>
      </c>
      <c r="N280" s="1" t="s">
        <v>643</v>
      </c>
      <c r="O280" s="1" t="s">
        <v>644</v>
      </c>
      <c r="P280" s="1" t="s">
        <v>642</v>
      </c>
      <c r="Q280" s="1" t="s">
        <v>645</v>
      </c>
      <c r="R280" s="1" t="s">
        <v>642</v>
      </c>
      <c r="S280" s="1" t="s">
        <v>645</v>
      </c>
      <c r="T280" s="1" t="s">
        <v>645</v>
      </c>
      <c r="U280" s="1" t="s">
        <v>645</v>
      </c>
    </row>
    <row r="281" spans="1:21" x14ac:dyDescent="0.25">
      <c r="A281" s="1" t="s">
        <v>594</v>
      </c>
      <c r="B281" s="1" t="s">
        <v>147</v>
      </c>
      <c r="C281" s="1" t="s">
        <v>292</v>
      </c>
      <c r="D281">
        <v>11</v>
      </c>
      <c r="E281">
        <v>0.85</v>
      </c>
      <c r="F281">
        <v>10</v>
      </c>
      <c r="G281">
        <v>0.9838709677419355</v>
      </c>
      <c r="H281">
        <v>0.28372093023255812</v>
      </c>
      <c r="I281">
        <v>0.44043321299638993</v>
      </c>
      <c r="J281">
        <v>1</v>
      </c>
      <c r="K281">
        <v>0.27142857142857141</v>
      </c>
      <c r="L281">
        <v>0.42696629213483145</v>
      </c>
      <c r="M281" s="1" t="s">
        <v>642</v>
      </c>
      <c r="N281" s="1" t="s">
        <v>643</v>
      </c>
      <c r="O281" s="1" t="s">
        <v>644</v>
      </c>
      <c r="P281" s="1" t="s">
        <v>642</v>
      </c>
      <c r="Q281" s="1" t="s">
        <v>645</v>
      </c>
      <c r="R281" s="1" t="s">
        <v>642</v>
      </c>
      <c r="S281" s="1" t="s">
        <v>645</v>
      </c>
      <c r="T281" s="1" t="s">
        <v>645</v>
      </c>
      <c r="U281" s="1" t="s">
        <v>645</v>
      </c>
    </row>
    <row r="282" spans="1:21" x14ac:dyDescent="0.25">
      <c r="A282" s="1" t="s">
        <v>415</v>
      </c>
      <c r="B282" s="1" t="s">
        <v>23</v>
      </c>
      <c r="C282" s="1" t="s">
        <v>292</v>
      </c>
      <c r="D282">
        <v>23</v>
      </c>
      <c r="E282">
        <v>0.9</v>
      </c>
      <c r="F282">
        <v>10</v>
      </c>
      <c r="G282">
        <v>1</v>
      </c>
      <c r="H282">
        <v>0.41403508771929826</v>
      </c>
      <c r="I282">
        <v>0.58560794044665021</v>
      </c>
      <c r="J282">
        <v>1</v>
      </c>
      <c r="K282">
        <v>0.34444444444444444</v>
      </c>
      <c r="L282">
        <v>0.51239669421487599</v>
      </c>
      <c r="M282" s="1" t="s">
        <v>642</v>
      </c>
      <c r="N282" s="1" t="s">
        <v>643</v>
      </c>
      <c r="O282" s="1" t="s">
        <v>644</v>
      </c>
      <c r="P282" s="1" t="s">
        <v>642</v>
      </c>
      <c r="Q282" s="1" t="s">
        <v>645</v>
      </c>
      <c r="R282" s="1" t="s">
        <v>642</v>
      </c>
      <c r="S282" s="1" t="s">
        <v>645</v>
      </c>
      <c r="T282" s="1" t="s">
        <v>645</v>
      </c>
      <c r="U282" s="1" t="s">
        <v>645</v>
      </c>
    </row>
    <row r="283" spans="1:21" x14ac:dyDescent="0.25">
      <c r="A283" s="1" t="s">
        <v>313</v>
      </c>
      <c r="B283" s="1" t="s">
        <v>22</v>
      </c>
      <c r="C283" s="1" t="s">
        <v>292</v>
      </c>
      <c r="D283">
        <v>5</v>
      </c>
      <c r="E283">
        <v>0.7</v>
      </c>
      <c r="F283">
        <v>10</v>
      </c>
      <c r="G283">
        <v>0.90123456790123457</v>
      </c>
      <c r="H283">
        <v>0.5140845070422535</v>
      </c>
      <c r="I283">
        <v>0.6547085201793722</v>
      </c>
      <c r="J283">
        <v>0.984375</v>
      </c>
      <c r="K283">
        <v>0.61165048543689315</v>
      </c>
      <c r="L283">
        <v>0.75449101796407192</v>
      </c>
      <c r="M283" s="1" t="s">
        <v>642</v>
      </c>
      <c r="N283" s="1" t="s">
        <v>643</v>
      </c>
      <c r="O283" s="1" t="s">
        <v>644</v>
      </c>
      <c r="P283" s="1" t="s">
        <v>642</v>
      </c>
      <c r="Q283" s="1" t="s">
        <v>645</v>
      </c>
      <c r="R283" s="1" t="s">
        <v>642</v>
      </c>
      <c r="S283" s="1" t="s">
        <v>645</v>
      </c>
      <c r="T283" s="1" t="s">
        <v>645</v>
      </c>
      <c r="U283" s="1" t="s">
        <v>645</v>
      </c>
    </row>
    <row r="284" spans="1:21" x14ac:dyDescent="0.25">
      <c r="A284" s="1" t="s">
        <v>498</v>
      </c>
      <c r="B284" s="1" t="s">
        <v>22</v>
      </c>
      <c r="C284" s="1" t="s">
        <v>292</v>
      </c>
      <c r="D284">
        <v>21</v>
      </c>
      <c r="E284">
        <v>0.8</v>
      </c>
      <c r="F284">
        <v>12</v>
      </c>
      <c r="G284">
        <v>0.95857988165680474</v>
      </c>
      <c r="H284">
        <v>0.57042253521126762</v>
      </c>
      <c r="I284">
        <v>0.7152317880794703</v>
      </c>
      <c r="J284">
        <v>1</v>
      </c>
      <c r="K284">
        <v>0.62135922330097082</v>
      </c>
      <c r="L284">
        <v>0.76646706586826341</v>
      </c>
      <c r="M284" s="1" t="s">
        <v>642</v>
      </c>
      <c r="N284" s="1" t="s">
        <v>643</v>
      </c>
      <c r="O284" s="1" t="s">
        <v>644</v>
      </c>
      <c r="P284" s="1" t="s">
        <v>642</v>
      </c>
      <c r="Q284" s="1" t="s">
        <v>645</v>
      </c>
      <c r="R284" s="1" t="s">
        <v>642</v>
      </c>
      <c r="S284" s="1" t="s">
        <v>645</v>
      </c>
      <c r="T284" s="1" t="s">
        <v>645</v>
      </c>
      <c r="U284" s="1" t="s">
        <v>645</v>
      </c>
    </row>
    <row r="285" spans="1:21" x14ac:dyDescent="0.25">
      <c r="A285" s="1" t="s">
        <v>605</v>
      </c>
      <c r="B285" s="1" t="s">
        <v>147</v>
      </c>
      <c r="C285" s="1" t="s">
        <v>292</v>
      </c>
      <c r="D285">
        <v>14</v>
      </c>
      <c r="E285">
        <v>0.85</v>
      </c>
      <c r="F285">
        <v>10</v>
      </c>
      <c r="G285">
        <v>0.99019607843137258</v>
      </c>
      <c r="H285">
        <v>0.4697674418604651</v>
      </c>
      <c r="I285">
        <v>0.63722397476340686</v>
      </c>
      <c r="J285">
        <v>0.96666666666666667</v>
      </c>
      <c r="K285">
        <v>0.41428571428571431</v>
      </c>
      <c r="L285">
        <v>0.58000000000000007</v>
      </c>
      <c r="M285" s="1" t="s">
        <v>642</v>
      </c>
      <c r="N285" s="1" t="s">
        <v>643</v>
      </c>
      <c r="O285" s="1" t="s">
        <v>644</v>
      </c>
      <c r="P285" s="1" t="s">
        <v>642</v>
      </c>
      <c r="Q285" s="1" t="s">
        <v>645</v>
      </c>
      <c r="R285" s="1" t="s">
        <v>642</v>
      </c>
      <c r="S285" s="1" t="s">
        <v>645</v>
      </c>
      <c r="T285" s="1" t="s">
        <v>645</v>
      </c>
      <c r="U285" s="1" t="s">
        <v>645</v>
      </c>
    </row>
    <row r="286" spans="1:21" x14ac:dyDescent="0.25">
      <c r="A286" s="1" t="s">
        <v>637</v>
      </c>
      <c r="B286" s="1" t="s">
        <v>147</v>
      </c>
      <c r="C286" s="1" t="s">
        <v>292</v>
      </c>
      <c r="D286">
        <v>24</v>
      </c>
      <c r="E286">
        <v>0.9</v>
      </c>
      <c r="F286">
        <v>10</v>
      </c>
      <c r="G286">
        <v>0.98360655737704916</v>
      </c>
      <c r="H286">
        <v>0.55813953488372092</v>
      </c>
      <c r="I286">
        <v>0.71216617210682498</v>
      </c>
      <c r="J286">
        <v>0.91428571428571426</v>
      </c>
      <c r="K286">
        <v>0.45714285714285713</v>
      </c>
      <c r="L286">
        <v>0.60952380952380947</v>
      </c>
      <c r="M286" s="1" t="s">
        <v>642</v>
      </c>
      <c r="N286" s="1" t="s">
        <v>643</v>
      </c>
      <c r="O286" s="1" t="s">
        <v>644</v>
      </c>
      <c r="P286" s="1" t="s">
        <v>642</v>
      </c>
      <c r="Q286" s="1" t="s">
        <v>645</v>
      </c>
      <c r="R286" s="1" t="s">
        <v>642</v>
      </c>
      <c r="S286" s="1" t="s">
        <v>645</v>
      </c>
      <c r="T286" s="1" t="s">
        <v>645</v>
      </c>
      <c r="U286" s="1" t="s">
        <v>645</v>
      </c>
    </row>
    <row r="287" spans="1:21" x14ac:dyDescent="0.25">
      <c r="A287" s="1" t="s">
        <v>372</v>
      </c>
      <c r="B287" s="1" t="s">
        <v>147</v>
      </c>
      <c r="C287" s="1" t="s">
        <v>292</v>
      </c>
      <c r="D287">
        <v>21</v>
      </c>
      <c r="E287">
        <v>0.85</v>
      </c>
      <c r="F287">
        <v>10</v>
      </c>
      <c r="G287">
        <v>0.9732142857142857</v>
      </c>
      <c r="H287">
        <v>0.50697674418604655</v>
      </c>
      <c r="I287">
        <v>0.66666666666666674</v>
      </c>
      <c r="J287">
        <v>1</v>
      </c>
      <c r="K287">
        <v>0.44285714285714284</v>
      </c>
      <c r="L287">
        <v>0.61386138613861385</v>
      </c>
      <c r="M287" s="1" t="s">
        <v>642</v>
      </c>
      <c r="N287" s="1" t="s">
        <v>643</v>
      </c>
      <c r="O287" s="1" t="s">
        <v>644</v>
      </c>
      <c r="P287" s="1" t="s">
        <v>642</v>
      </c>
      <c r="Q287" s="1" t="s">
        <v>645</v>
      </c>
      <c r="R287" s="1" t="s">
        <v>642</v>
      </c>
      <c r="S287" s="1" t="s">
        <v>645</v>
      </c>
      <c r="T287" s="1" t="s">
        <v>645</v>
      </c>
      <c r="U287" s="1" t="s">
        <v>645</v>
      </c>
    </row>
    <row r="288" spans="1:21" x14ac:dyDescent="0.25">
      <c r="A288" s="1" t="s">
        <v>409</v>
      </c>
      <c r="B288" s="1" t="s">
        <v>23</v>
      </c>
      <c r="C288" s="1" t="s">
        <v>292</v>
      </c>
      <c r="D288">
        <v>21</v>
      </c>
      <c r="E288">
        <v>0.9</v>
      </c>
      <c r="F288">
        <v>10</v>
      </c>
      <c r="G288">
        <v>1</v>
      </c>
      <c r="H288">
        <v>0.47017543859649125</v>
      </c>
      <c r="I288">
        <v>0.63961813842482096</v>
      </c>
      <c r="J288">
        <v>1</v>
      </c>
      <c r="K288">
        <v>0.42222222222222222</v>
      </c>
      <c r="L288">
        <v>0.59375</v>
      </c>
      <c r="M288" s="1" t="s">
        <v>642</v>
      </c>
      <c r="N288" s="1" t="s">
        <v>643</v>
      </c>
      <c r="O288" s="1" t="s">
        <v>644</v>
      </c>
      <c r="P288" s="1" t="s">
        <v>642</v>
      </c>
      <c r="Q288" s="1" t="s">
        <v>645</v>
      </c>
      <c r="R288" s="1" t="s">
        <v>642</v>
      </c>
      <c r="S288" s="1" t="s">
        <v>645</v>
      </c>
      <c r="T288" s="1" t="s">
        <v>645</v>
      </c>
      <c r="U288" s="1" t="s">
        <v>645</v>
      </c>
    </row>
    <row r="289" spans="1:21" x14ac:dyDescent="0.25">
      <c r="A289" s="1" t="s">
        <v>618</v>
      </c>
      <c r="B289" s="1" t="s">
        <v>147</v>
      </c>
      <c r="C289" s="1" t="s">
        <v>292</v>
      </c>
      <c r="D289">
        <v>7</v>
      </c>
      <c r="E289">
        <v>0.8</v>
      </c>
      <c r="F289">
        <v>10</v>
      </c>
      <c r="G289">
        <v>0.97674418604651159</v>
      </c>
      <c r="H289">
        <v>0.39069767441860465</v>
      </c>
      <c r="I289">
        <v>0.55813953488372092</v>
      </c>
      <c r="J289">
        <v>1</v>
      </c>
      <c r="K289">
        <v>0.35714285714285715</v>
      </c>
      <c r="L289">
        <v>0.52631578947368418</v>
      </c>
      <c r="M289" s="1" t="s">
        <v>642</v>
      </c>
      <c r="N289" s="1" t="s">
        <v>643</v>
      </c>
      <c r="O289" s="1" t="s">
        <v>644</v>
      </c>
      <c r="P289" s="1" t="s">
        <v>642</v>
      </c>
      <c r="Q289" s="1" t="s">
        <v>645</v>
      </c>
      <c r="R289" s="1" t="s">
        <v>642</v>
      </c>
      <c r="S289" s="1" t="s">
        <v>645</v>
      </c>
      <c r="T289" s="1" t="s">
        <v>645</v>
      </c>
      <c r="U289" s="1" t="s">
        <v>645</v>
      </c>
    </row>
    <row r="290" spans="1:21" x14ac:dyDescent="0.25">
      <c r="A290" s="1" t="s">
        <v>671</v>
      </c>
      <c r="B290" s="1" t="s">
        <v>23</v>
      </c>
      <c r="C290" s="1" t="s">
        <v>292</v>
      </c>
      <c r="D290">
        <v>26</v>
      </c>
      <c r="E290">
        <v>0.8</v>
      </c>
      <c r="F290">
        <v>10</v>
      </c>
      <c r="G290">
        <v>0.98675496688741726</v>
      </c>
      <c r="H290">
        <v>0.52280701754385961</v>
      </c>
      <c r="I290">
        <v>0.6834862385321101</v>
      </c>
      <c r="J290">
        <v>0.93023255813953487</v>
      </c>
      <c r="K290">
        <v>0.44444444444444442</v>
      </c>
      <c r="L290">
        <v>0.60150375939849621</v>
      </c>
      <c r="M290" s="1" t="s">
        <v>642</v>
      </c>
      <c r="N290" s="1" t="s">
        <v>643</v>
      </c>
      <c r="O290" s="1" t="s">
        <v>644</v>
      </c>
      <c r="P290" s="1" t="s">
        <v>642</v>
      </c>
      <c r="Q290" s="1" t="s">
        <v>645</v>
      </c>
      <c r="R290" s="1" t="s">
        <v>642</v>
      </c>
      <c r="S290" s="1" t="s">
        <v>645</v>
      </c>
      <c r="T290" s="1" t="s">
        <v>645</v>
      </c>
      <c r="U290" s="1" t="s">
        <v>645</v>
      </c>
    </row>
    <row r="291" spans="1:21" x14ac:dyDescent="0.25">
      <c r="A291" s="1" t="s">
        <v>310</v>
      </c>
      <c r="B291" s="1" t="s">
        <v>22</v>
      </c>
      <c r="C291" s="1" t="s">
        <v>292</v>
      </c>
      <c r="D291">
        <v>2</v>
      </c>
      <c r="E291">
        <v>0.85</v>
      </c>
      <c r="F291">
        <v>10</v>
      </c>
      <c r="G291">
        <v>0.98319327731092432</v>
      </c>
      <c r="H291">
        <v>0.4119718309859155</v>
      </c>
      <c r="I291">
        <v>0.58064516129032251</v>
      </c>
      <c r="J291">
        <v>1</v>
      </c>
      <c r="K291">
        <v>0.38834951456310679</v>
      </c>
      <c r="L291">
        <v>0.55944055944055937</v>
      </c>
      <c r="M291" s="1" t="s">
        <v>642</v>
      </c>
      <c r="N291" s="1" t="s">
        <v>643</v>
      </c>
      <c r="O291" s="1" t="s">
        <v>644</v>
      </c>
      <c r="P291" s="1" t="s">
        <v>642</v>
      </c>
      <c r="Q291" s="1" t="s">
        <v>645</v>
      </c>
      <c r="R291" s="1" t="s">
        <v>642</v>
      </c>
      <c r="S291" s="1" t="s">
        <v>645</v>
      </c>
      <c r="T291" s="1" t="s">
        <v>645</v>
      </c>
      <c r="U291" s="1" t="s">
        <v>645</v>
      </c>
    </row>
    <row r="292" spans="1:21" x14ac:dyDescent="0.25">
      <c r="A292" s="1" t="s">
        <v>456</v>
      </c>
      <c r="B292" s="1" t="s">
        <v>22</v>
      </c>
      <c r="C292" s="1" t="s">
        <v>292</v>
      </c>
      <c r="D292">
        <v>28</v>
      </c>
      <c r="E292">
        <v>0.9</v>
      </c>
      <c r="F292">
        <v>10</v>
      </c>
      <c r="G292">
        <v>0.96969696969696972</v>
      </c>
      <c r="H292">
        <v>0.11267605633802817</v>
      </c>
      <c r="I292">
        <v>0.20189274447949526</v>
      </c>
      <c r="J292">
        <v>1</v>
      </c>
      <c r="K292">
        <v>0.1553398058252427</v>
      </c>
      <c r="L292">
        <v>0.26890756302521007</v>
      </c>
      <c r="M292" s="1" t="s">
        <v>642</v>
      </c>
      <c r="N292" s="1" t="s">
        <v>643</v>
      </c>
      <c r="O292" s="1" t="s">
        <v>644</v>
      </c>
      <c r="P292" s="1" t="s">
        <v>642</v>
      </c>
      <c r="Q292" s="1" t="s">
        <v>645</v>
      </c>
      <c r="R292" s="1" t="s">
        <v>642</v>
      </c>
      <c r="S292" s="1" t="s">
        <v>645</v>
      </c>
      <c r="T292" s="1" t="s">
        <v>645</v>
      </c>
      <c r="U292" s="1" t="s">
        <v>645</v>
      </c>
    </row>
    <row r="293" spans="1:21" x14ac:dyDescent="0.25">
      <c r="A293" s="1" t="s">
        <v>653</v>
      </c>
      <c r="B293" s="1" t="s">
        <v>23</v>
      </c>
      <c r="C293" s="1" t="s">
        <v>292</v>
      </c>
      <c r="D293">
        <v>11</v>
      </c>
      <c r="E293">
        <v>0.85</v>
      </c>
      <c r="F293">
        <v>10</v>
      </c>
      <c r="G293">
        <v>1</v>
      </c>
      <c r="H293">
        <v>0.256140350877193</v>
      </c>
      <c r="I293">
        <v>0.4078212290502794</v>
      </c>
      <c r="J293">
        <v>1</v>
      </c>
      <c r="K293">
        <v>0.22222222222222221</v>
      </c>
      <c r="L293">
        <v>0.36363636363636359</v>
      </c>
      <c r="M293" s="1" t="s">
        <v>642</v>
      </c>
      <c r="N293" s="1" t="s">
        <v>643</v>
      </c>
      <c r="O293" s="1" t="s">
        <v>644</v>
      </c>
      <c r="P293" s="1" t="s">
        <v>642</v>
      </c>
      <c r="Q293" s="1" t="s">
        <v>645</v>
      </c>
      <c r="R293" s="1" t="s">
        <v>642</v>
      </c>
      <c r="S293" s="1" t="s">
        <v>645</v>
      </c>
      <c r="T293" s="1" t="s">
        <v>645</v>
      </c>
      <c r="U293" s="1" t="s">
        <v>645</v>
      </c>
    </row>
    <row r="294" spans="1:21" x14ac:dyDescent="0.25">
      <c r="A294" s="1" t="s">
        <v>366</v>
      </c>
      <c r="B294" s="1" t="s">
        <v>147</v>
      </c>
      <c r="C294" s="1" t="s">
        <v>292</v>
      </c>
      <c r="D294">
        <v>19</v>
      </c>
      <c r="E294">
        <v>0.85</v>
      </c>
      <c r="F294">
        <v>10</v>
      </c>
      <c r="G294">
        <v>0.98901098901098905</v>
      </c>
      <c r="H294">
        <v>0.41860465116279072</v>
      </c>
      <c r="I294">
        <v>0.58823529411764708</v>
      </c>
      <c r="J294">
        <v>1</v>
      </c>
      <c r="K294">
        <v>0.37142857142857144</v>
      </c>
      <c r="L294">
        <v>0.54166666666666663</v>
      </c>
      <c r="M294" s="1" t="s">
        <v>642</v>
      </c>
      <c r="N294" s="1" t="s">
        <v>643</v>
      </c>
      <c r="O294" s="1" t="s">
        <v>644</v>
      </c>
      <c r="P294" s="1" t="s">
        <v>642</v>
      </c>
      <c r="Q294" s="1" t="s">
        <v>645</v>
      </c>
      <c r="R294" s="1" t="s">
        <v>642</v>
      </c>
      <c r="S294" s="1" t="s">
        <v>645</v>
      </c>
      <c r="T294" s="1" t="s">
        <v>645</v>
      </c>
      <c r="U294" s="1" t="s">
        <v>645</v>
      </c>
    </row>
    <row r="295" spans="1:21" x14ac:dyDescent="0.25">
      <c r="A295" s="1" t="s">
        <v>333</v>
      </c>
      <c r="B295" s="1" t="s">
        <v>22</v>
      </c>
      <c r="C295" s="1" t="s">
        <v>292</v>
      </c>
      <c r="D295">
        <v>19</v>
      </c>
      <c r="E295">
        <v>0.875</v>
      </c>
      <c r="F295">
        <v>10</v>
      </c>
      <c r="G295">
        <v>0.99270072992700731</v>
      </c>
      <c r="H295">
        <v>0.47887323943661969</v>
      </c>
      <c r="I295">
        <v>0.64608076009501192</v>
      </c>
      <c r="J295">
        <v>1</v>
      </c>
      <c r="K295">
        <v>0.57281553398058249</v>
      </c>
      <c r="L295">
        <v>0.72839506172839508</v>
      </c>
      <c r="M295" s="1" t="s">
        <v>642</v>
      </c>
      <c r="N295" s="1" t="s">
        <v>643</v>
      </c>
      <c r="O295" s="1" t="s">
        <v>644</v>
      </c>
      <c r="P295" s="1" t="s">
        <v>642</v>
      </c>
      <c r="Q295" s="1" t="s">
        <v>645</v>
      </c>
      <c r="R295" s="1" t="s">
        <v>642</v>
      </c>
      <c r="S295" s="1" t="s">
        <v>645</v>
      </c>
      <c r="T295" s="1" t="s">
        <v>645</v>
      </c>
      <c r="U295" s="1" t="s">
        <v>645</v>
      </c>
    </row>
    <row r="296" spans="1:21" x14ac:dyDescent="0.25">
      <c r="A296" s="1" t="s">
        <v>365</v>
      </c>
      <c r="B296" s="1" t="s">
        <v>147</v>
      </c>
      <c r="C296" s="1" t="s">
        <v>292</v>
      </c>
      <c r="D296">
        <v>19</v>
      </c>
      <c r="E296">
        <v>0.8</v>
      </c>
      <c r="F296">
        <v>10</v>
      </c>
      <c r="G296">
        <v>0.98076923076923073</v>
      </c>
      <c r="H296">
        <v>0.47441860465116281</v>
      </c>
      <c r="I296">
        <v>0.63949843260188088</v>
      </c>
      <c r="J296">
        <v>0.96666666666666667</v>
      </c>
      <c r="K296">
        <v>0.41428571428571431</v>
      </c>
      <c r="L296">
        <v>0.58000000000000007</v>
      </c>
      <c r="M296" s="1" t="s">
        <v>642</v>
      </c>
      <c r="N296" s="1" t="s">
        <v>643</v>
      </c>
      <c r="O296" s="1" t="s">
        <v>644</v>
      </c>
      <c r="P296" s="1" t="s">
        <v>642</v>
      </c>
      <c r="Q296" s="1" t="s">
        <v>645</v>
      </c>
      <c r="R296" s="1" t="s">
        <v>642</v>
      </c>
      <c r="S296" s="1" t="s">
        <v>645</v>
      </c>
      <c r="T296" s="1" t="s">
        <v>645</v>
      </c>
      <c r="U296" s="1" t="s">
        <v>645</v>
      </c>
    </row>
    <row r="297" spans="1:21" x14ac:dyDescent="0.25">
      <c r="A297" s="1" t="s">
        <v>325</v>
      </c>
      <c r="B297" s="1" t="s">
        <v>22</v>
      </c>
      <c r="C297" s="1" t="s">
        <v>292</v>
      </c>
      <c r="D297">
        <v>9</v>
      </c>
      <c r="E297">
        <v>0.7</v>
      </c>
      <c r="F297">
        <v>10</v>
      </c>
      <c r="G297">
        <v>0.95375722543352603</v>
      </c>
      <c r="H297">
        <v>0.58098591549295775</v>
      </c>
      <c r="I297">
        <v>0.72210065645514232</v>
      </c>
      <c r="J297">
        <v>1</v>
      </c>
      <c r="K297">
        <v>0.64077669902912626</v>
      </c>
      <c r="L297">
        <v>0.78106508875739644</v>
      </c>
      <c r="M297" s="1" t="s">
        <v>642</v>
      </c>
      <c r="N297" s="1" t="s">
        <v>643</v>
      </c>
      <c r="O297" s="1" t="s">
        <v>644</v>
      </c>
      <c r="P297" s="1" t="s">
        <v>642</v>
      </c>
      <c r="Q297" s="1" t="s">
        <v>645</v>
      </c>
      <c r="R297" s="1" t="s">
        <v>642</v>
      </c>
      <c r="S297" s="1" t="s">
        <v>645</v>
      </c>
      <c r="T297" s="1" t="s">
        <v>645</v>
      </c>
      <c r="U297" s="1" t="s">
        <v>645</v>
      </c>
    </row>
    <row r="298" spans="1:21" x14ac:dyDescent="0.25">
      <c r="A298" s="1" t="s">
        <v>404</v>
      </c>
      <c r="B298" s="1" t="s">
        <v>23</v>
      </c>
      <c r="C298" s="1" t="s">
        <v>292</v>
      </c>
      <c r="D298">
        <v>20</v>
      </c>
      <c r="E298">
        <v>0.85</v>
      </c>
      <c r="F298">
        <v>10</v>
      </c>
      <c r="G298">
        <v>1</v>
      </c>
      <c r="H298">
        <v>0.43859649122807015</v>
      </c>
      <c r="I298">
        <v>0.6097560975609756</v>
      </c>
      <c r="J298">
        <v>1</v>
      </c>
      <c r="K298">
        <v>0.41111111111111109</v>
      </c>
      <c r="L298">
        <v>0.58267716535433078</v>
      </c>
      <c r="M298" s="1" t="s">
        <v>642</v>
      </c>
      <c r="N298" s="1" t="s">
        <v>643</v>
      </c>
      <c r="O298" s="1" t="s">
        <v>644</v>
      </c>
      <c r="P298" s="1" t="s">
        <v>642</v>
      </c>
      <c r="Q298" s="1" t="s">
        <v>645</v>
      </c>
      <c r="R298" s="1" t="s">
        <v>642</v>
      </c>
      <c r="S298" s="1" t="s">
        <v>645</v>
      </c>
      <c r="T298" s="1" t="s">
        <v>645</v>
      </c>
      <c r="U298" s="1" t="s">
        <v>645</v>
      </c>
    </row>
    <row r="299" spans="1:21" x14ac:dyDescent="0.25">
      <c r="A299" s="1" t="s">
        <v>457</v>
      </c>
      <c r="B299" s="1" t="s">
        <v>22</v>
      </c>
      <c r="C299" s="1" t="s">
        <v>292</v>
      </c>
      <c r="D299">
        <v>15</v>
      </c>
      <c r="E299">
        <v>0.7</v>
      </c>
      <c r="F299">
        <v>10</v>
      </c>
      <c r="G299">
        <v>0.97005988023952094</v>
      </c>
      <c r="H299">
        <v>0.57042253521126762</v>
      </c>
      <c r="I299">
        <v>0.71840354767184034</v>
      </c>
      <c r="J299">
        <v>1</v>
      </c>
      <c r="K299">
        <v>0.62135922330097082</v>
      </c>
      <c r="L299">
        <v>0.76646706586826341</v>
      </c>
      <c r="M299" s="1" t="s">
        <v>642</v>
      </c>
      <c r="N299" s="1" t="s">
        <v>643</v>
      </c>
      <c r="O299" s="1" t="s">
        <v>644</v>
      </c>
      <c r="P299" s="1" t="s">
        <v>642</v>
      </c>
      <c r="Q299" s="1" t="s">
        <v>645</v>
      </c>
      <c r="R299" s="1" t="s">
        <v>642</v>
      </c>
      <c r="S299" s="1" t="s">
        <v>645</v>
      </c>
      <c r="T299" s="1" t="s">
        <v>645</v>
      </c>
      <c r="U299" s="1" t="s">
        <v>645</v>
      </c>
    </row>
    <row r="300" spans="1:21" x14ac:dyDescent="0.25">
      <c r="A300" s="1" t="s">
        <v>649</v>
      </c>
      <c r="B300" s="1" t="s">
        <v>23</v>
      </c>
      <c r="C300" s="1" t="s">
        <v>292</v>
      </c>
      <c r="D300">
        <v>21</v>
      </c>
      <c r="E300">
        <v>0.11</v>
      </c>
      <c r="F300">
        <v>10</v>
      </c>
      <c r="G300">
        <v>0.96250000000000002</v>
      </c>
      <c r="H300">
        <v>0.54035087719298247</v>
      </c>
      <c r="I300">
        <v>0.69213483146067412</v>
      </c>
      <c r="J300">
        <v>0.91111111111111109</v>
      </c>
      <c r="K300">
        <v>0.45555555555555555</v>
      </c>
      <c r="L300">
        <v>0.6074074074074074</v>
      </c>
      <c r="M300" s="1" t="s">
        <v>642</v>
      </c>
      <c r="N300" s="1" t="s">
        <v>643</v>
      </c>
      <c r="O300" s="1" t="s">
        <v>644</v>
      </c>
      <c r="P300" s="1" t="s">
        <v>642</v>
      </c>
      <c r="Q300" s="1" t="s">
        <v>645</v>
      </c>
      <c r="R300" s="1" t="s">
        <v>642</v>
      </c>
      <c r="S300" s="1" t="s">
        <v>645</v>
      </c>
      <c r="T300" s="1" t="s">
        <v>645</v>
      </c>
      <c r="U300" s="1" t="s">
        <v>645</v>
      </c>
    </row>
    <row r="301" spans="1:21" x14ac:dyDescent="0.25">
      <c r="A301" s="1" t="s">
        <v>664</v>
      </c>
      <c r="B301" s="1" t="s">
        <v>147</v>
      </c>
      <c r="C301" s="1" t="s">
        <v>292</v>
      </c>
      <c r="D301">
        <v>25</v>
      </c>
      <c r="E301">
        <v>0.875</v>
      </c>
      <c r="F301">
        <v>10</v>
      </c>
      <c r="G301">
        <v>0.98113207547169812</v>
      </c>
      <c r="H301">
        <v>0.24186046511627907</v>
      </c>
      <c r="I301">
        <v>0.38805970149253732</v>
      </c>
      <c r="J301">
        <v>1</v>
      </c>
      <c r="K301">
        <v>0.22857142857142856</v>
      </c>
      <c r="L301">
        <v>0.37209302325581389</v>
      </c>
      <c r="M301" s="1" t="s">
        <v>642</v>
      </c>
      <c r="N301" s="1" t="s">
        <v>643</v>
      </c>
      <c r="O301" s="1" t="s">
        <v>644</v>
      </c>
      <c r="P301" s="1" t="s">
        <v>642</v>
      </c>
      <c r="Q301" s="1" t="s">
        <v>645</v>
      </c>
      <c r="R301" s="1" t="s">
        <v>642</v>
      </c>
      <c r="S301" s="1" t="s">
        <v>645</v>
      </c>
      <c r="T301" s="1" t="s">
        <v>645</v>
      </c>
      <c r="U301" s="1" t="s">
        <v>645</v>
      </c>
    </row>
    <row r="302" spans="1:21" x14ac:dyDescent="0.25">
      <c r="A302" s="1" t="s">
        <v>340</v>
      </c>
      <c r="B302" s="1" t="s">
        <v>22</v>
      </c>
      <c r="C302" s="1" t="s">
        <v>292</v>
      </c>
      <c r="D302">
        <v>21</v>
      </c>
      <c r="E302">
        <v>0.9</v>
      </c>
      <c r="F302">
        <v>10</v>
      </c>
      <c r="G302">
        <v>0.98717948717948723</v>
      </c>
      <c r="H302">
        <v>0.54225352112676062</v>
      </c>
      <c r="I302">
        <v>0.70000000000000018</v>
      </c>
      <c r="J302">
        <v>1</v>
      </c>
      <c r="K302">
        <v>0.60194174757281549</v>
      </c>
      <c r="L302">
        <v>0.75151515151515147</v>
      </c>
      <c r="M302" s="1" t="s">
        <v>642</v>
      </c>
      <c r="N302" s="1" t="s">
        <v>643</v>
      </c>
      <c r="O302" s="1" t="s">
        <v>644</v>
      </c>
      <c r="P302" s="1" t="s">
        <v>642</v>
      </c>
      <c r="Q302" s="1" t="s">
        <v>645</v>
      </c>
      <c r="R302" s="1" t="s">
        <v>642</v>
      </c>
      <c r="S302" s="1" t="s">
        <v>645</v>
      </c>
      <c r="T302" s="1" t="s">
        <v>645</v>
      </c>
      <c r="U302" s="1" t="s">
        <v>645</v>
      </c>
    </row>
    <row r="303" spans="1:21" x14ac:dyDescent="0.25">
      <c r="A303" s="1" t="s">
        <v>620</v>
      </c>
      <c r="B303" s="1" t="s">
        <v>147</v>
      </c>
      <c r="C303" s="1" t="s">
        <v>292</v>
      </c>
      <c r="D303">
        <v>8</v>
      </c>
      <c r="E303">
        <v>0.8</v>
      </c>
      <c r="F303">
        <v>10</v>
      </c>
      <c r="G303">
        <v>0.98581560283687941</v>
      </c>
      <c r="H303">
        <v>0.64651162790697669</v>
      </c>
      <c r="I303">
        <v>0.78089887640449429</v>
      </c>
      <c r="J303">
        <v>0.9285714285714286</v>
      </c>
      <c r="K303">
        <v>0.55714285714285716</v>
      </c>
      <c r="L303">
        <v>0.6964285714285714</v>
      </c>
      <c r="M303" s="1" t="s">
        <v>642</v>
      </c>
      <c r="N303" s="1" t="s">
        <v>643</v>
      </c>
      <c r="O303" s="1" t="s">
        <v>644</v>
      </c>
      <c r="P303" s="1" t="s">
        <v>642</v>
      </c>
      <c r="Q303" s="1" t="s">
        <v>645</v>
      </c>
      <c r="R303" s="1" t="s">
        <v>642</v>
      </c>
      <c r="S303" s="1" t="s">
        <v>645</v>
      </c>
      <c r="T303" s="1" t="s">
        <v>645</v>
      </c>
      <c r="U303" s="1" t="s">
        <v>645</v>
      </c>
    </row>
    <row r="304" spans="1:21" x14ac:dyDescent="0.25">
      <c r="A304" s="1" t="s">
        <v>308</v>
      </c>
      <c r="B304" s="1" t="s">
        <v>22</v>
      </c>
      <c r="C304" s="1" t="s">
        <v>292</v>
      </c>
      <c r="D304">
        <v>2</v>
      </c>
      <c r="E304">
        <v>0.7</v>
      </c>
      <c r="F304">
        <v>10</v>
      </c>
      <c r="G304">
        <v>0.9526627218934911</v>
      </c>
      <c r="H304">
        <v>0.56690140845070425</v>
      </c>
      <c r="I304">
        <v>0.71081677704194257</v>
      </c>
      <c r="J304">
        <v>0.98360655737704916</v>
      </c>
      <c r="K304">
        <v>0.58252427184466016</v>
      </c>
      <c r="L304">
        <v>0.73170731707317072</v>
      </c>
      <c r="M304" s="1" t="s">
        <v>642</v>
      </c>
      <c r="N304" s="1" t="s">
        <v>643</v>
      </c>
      <c r="O304" s="1" t="s">
        <v>644</v>
      </c>
      <c r="P304" s="1" t="s">
        <v>642</v>
      </c>
      <c r="Q304" s="1" t="s">
        <v>645</v>
      </c>
      <c r="R304" s="1" t="s">
        <v>642</v>
      </c>
      <c r="S304" s="1" t="s">
        <v>645</v>
      </c>
      <c r="T304" s="1" t="s">
        <v>645</v>
      </c>
      <c r="U304" s="1" t="s">
        <v>645</v>
      </c>
    </row>
    <row r="305" spans="1:21" x14ac:dyDescent="0.25">
      <c r="A305" s="1" t="s">
        <v>353</v>
      </c>
      <c r="B305" s="1" t="s">
        <v>22</v>
      </c>
      <c r="C305" s="1" t="s">
        <v>292</v>
      </c>
      <c r="D305">
        <v>7</v>
      </c>
      <c r="E305">
        <v>0.875</v>
      </c>
      <c r="F305">
        <v>10</v>
      </c>
      <c r="G305">
        <v>1</v>
      </c>
      <c r="H305">
        <v>0.41901408450704225</v>
      </c>
      <c r="I305">
        <v>0.59057071960297769</v>
      </c>
      <c r="J305">
        <v>1</v>
      </c>
      <c r="K305">
        <v>0.47572815533980584</v>
      </c>
      <c r="L305">
        <v>0.64473684210526316</v>
      </c>
      <c r="M305" s="1" t="s">
        <v>642</v>
      </c>
      <c r="N305" s="1" t="s">
        <v>643</v>
      </c>
      <c r="O305" s="1" t="s">
        <v>644</v>
      </c>
      <c r="P305" s="1" t="s">
        <v>642</v>
      </c>
      <c r="Q305" s="1" t="s">
        <v>645</v>
      </c>
      <c r="R305" s="1" t="s">
        <v>642</v>
      </c>
      <c r="S305" s="1" t="s">
        <v>645</v>
      </c>
      <c r="T305" s="1" t="s">
        <v>645</v>
      </c>
      <c r="U305" s="1" t="s">
        <v>645</v>
      </c>
    </row>
    <row r="306" spans="1:21" x14ac:dyDescent="0.25">
      <c r="A306" s="1" t="s">
        <v>483</v>
      </c>
      <c r="B306" s="1" t="s">
        <v>22</v>
      </c>
      <c r="C306" s="1" t="s">
        <v>292</v>
      </c>
      <c r="D306">
        <v>21</v>
      </c>
      <c r="E306">
        <v>0.8</v>
      </c>
      <c r="F306">
        <v>13</v>
      </c>
      <c r="G306">
        <v>0.9285714285714286</v>
      </c>
      <c r="H306">
        <v>0.13732394366197184</v>
      </c>
      <c r="I306">
        <v>0.23926380368098163</v>
      </c>
      <c r="J306">
        <v>0.93333333333333335</v>
      </c>
      <c r="K306">
        <v>0.13592233009708737</v>
      </c>
      <c r="L306">
        <v>0.23728813559322035</v>
      </c>
      <c r="M306" s="1" t="s">
        <v>642</v>
      </c>
      <c r="N306" s="1" t="s">
        <v>643</v>
      </c>
      <c r="O306" s="1" t="s">
        <v>644</v>
      </c>
      <c r="P306" s="1" t="s">
        <v>642</v>
      </c>
      <c r="Q306" s="1" t="s">
        <v>645</v>
      </c>
      <c r="R306" s="1" t="s">
        <v>642</v>
      </c>
      <c r="S306" s="1" t="s">
        <v>645</v>
      </c>
      <c r="T306" s="1" t="s">
        <v>645</v>
      </c>
      <c r="U306" s="1" t="s">
        <v>645</v>
      </c>
    </row>
    <row r="307" spans="1:21" x14ac:dyDescent="0.25">
      <c r="A307" s="1" t="s">
        <v>498</v>
      </c>
      <c r="B307" s="1" t="s">
        <v>22</v>
      </c>
      <c r="C307" s="1" t="s">
        <v>292</v>
      </c>
      <c r="D307">
        <v>21</v>
      </c>
      <c r="E307">
        <v>0.8</v>
      </c>
      <c r="F307">
        <v>12</v>
      </c>
      <c r="G307">
        <v>0.95857988165680474</v>
      </c>
      <c r="H307">
        <v>0.57042253521126762</v>
      </c>
      <c r="I307">
        <v>0.7152317880794703</v>
      </c>
      <c r="J307">
        <v>1</v>
      </c>
      <c r="K307">
        <v>0.62135922330097082</v>
      </c>
      <c r="L307">
        <v>0.76646706586826341</v>
      </c>
      <c r="M307" s="1" t="s">
        <v>642</v>
      </c>
      <c r="N307" s="1" t="s">
        <v>643</v>
      </c>
      <c r="O307" s="1" t="s">
        <v>644</v>
      </c>
      <c r="P307" s="1" t="s">
        <v>642</v>
      </c>
      <c r="Q307" s="1" t="s">
        <v>645</v>
      </c>
      <c r="R307" s="1" t="s">
        <v>642</v>
      </c>
      <c r="S307" s="1" t="s">
        <v>645</v>
      </c>
      <c r="T307" s="1" t="s">
        <v>645</v>
      </c>
      <c r="U307" s="1" t="s">
        <v>645</v>
      </c>
    </row>
    <row r="308" spans="1:21" x14ac:dyDescent="0.25">
      <c r="A308" s="1" t="s">
        <v>449</v>
      </c>
      <c r="B308" s="1" t="s">
        <v>22</v>
      </c>
      <c r="C308" s="1" t="s">
        <v>292</v>
      </c>
      <c r="D308">
        <v>10</v>
      </c>
      <c r="E308">
        <v>0.9</v>
      </c>
      <c r="F308">
        <v>10</v>
      </c>
      <c r="G308">
        <v>1</v>
      </c>
      <c r="H308">
        <v>0.4119718309859155</v>
      </c>
      <c r="I308">
        <v>0.58354114713216954</v>
      </c>
      <c r="J308">
        <v>1</v>
      </c>
      <c r="K308">
        <v>0.47572815533980584</v>
      </c>
      <c r="L308">
        <v>0.64473684210526316</v>
      </c>
      <c r="M308" s="1" t="s">
        <v>642</v>
      </c>
      <c r="N308" s="1" t="s">
        <v>643</v>
      </c>
      <c r="O308" s="1" t="s">
        <v>644</v>
      </c>
      <c r="P308" s="1" t="s">
        <v>642</v>
      </c>
      <c r="Q308" s="1" t="s">
        <v>645</v>
      </c>
      <c r="R308" s="1" t="s">
        <v>642</v>
      </c>
      <c r="S308" s="1" t="s">
        <v>645</v>
      </c>
      <c r="T308" s="1" t="s">
        <v>645</v>
      </c>
      <c r="U308" s="1" t="s">
        <v>645</v>
      </c>
    </row>
    <row r="309" spans="1:21" x14ac:dyDescent="0.25">
      <c r="A309" s="1" t="s">
        <v>387</v>
      </c>
      <c r="B309" s="1" t="s">
        <v>147</v>
      </c>
      <c r="C309" s="1" t="s">
        <v>292</v>
      </c>
      <c r="D309">
        <v>27</v>
      </c>
      <c r="E309">
        <v>0.875</v>
      </c>
      <c r="F309">
        <v>10</v>
      </c>
      <c r="G309">
        <v>0.97247706422018354</v>
      </c>
      <c r="H309">
        <v>0.49302325581395351</v>
      </c>
      <c r="I309">
        <v>0.65432098765432101</v>
      </c>
      <c r="J309">
        <v>1</v>
      </c>
      <c r="K309">
        <v>0.42857142857142855</v>
      </c>
      <c r="L309">
        <v>0.6</v>
      </c>
      <c r="M309" s="1" t="s">
        <v>642</v>
      </c>
      <c r="N309" s="1" t="s">
        <v>643</v>
      </c>
      <c r="O309" s="1" t="s">
        <v>644</v>
      </c>
      <c r="P309" s="1" t="s">
        <v>642</v>
      </c>
      <c r="Q309" s="1" t="s">
        <v>645</v>
      </c>
      <c r="R309" s="1" t="s">
        <v>642</v>
      </c>
      <c r="S309" s="1" t="s">
        <v>645</v>
      </c>
      <c r="T309" s="1" t="s">
        <v>645</v>
      </c>
      <c r="U309" s="1" t="s">
        <v>645</v>
      </c>
    </row>
    <row r="310" spans="1:21" x14ac:dyDescent="0.25">
      <c r="A310" s="1" t="s">
        <v>359</v>
      </c>
      <c r="B310" s="1" t="s">
        <v>147</v>
      </c>
      <c r="C310" s="1" t="s">
        <v>292</v>
      </c>
      <c r="D310">
        <v>6</v>
      </c>
      <c r="E310">
        <v>0.7</v>
      </c>
      <c r="F310">
        <v>10</v>
      </c>
      <c r="G310">
        <v>0.97297297297297303</v>
      </c>
      <c r="H310">
        <v>0.50232558139534889</v>
      </c>
      <c r="I310">
        <v>0.66257668711656448</v>
      </c>
      <c r="J310">
        <v>0.96875</v>
      </c>
      <c r="K310">
        <v>0.44285714285714284</v>
      </c>
      <c r="L310">
        <v>0.60784313725490191</v>
      </c>
      <c r="M310" s="1" t="s">
        <v>642</v>
      </c>
      <c r="N310" s="1" t="s">
        <v>643</v>
      </c>
      <c r="O310" s="1" t="s">
        <v>644</v>
      </c>
      <c r="P310" s="1" t="s">
        <v>642</v>
      </c>
      <c r="Q310" s="1" t="s">
        <v>645</v>
      </c>
      <c r="R310" s="1" t="s">
        <v>642</v>
      </c>
      <c r="S310" s="1" t="s">
        <v>645</v>
      </c>
      <c r="T310" s="1" t="s">
        <v>645</v>
      </c>
      <c r="U310" s="1" t="s">
        <v>645</v>
      </c>
    </row>
    <row r="311" spans="1:21" x14ac:dyDescent="0.25">
      <c r="A311" s="1" t="s">
        <v>293</v>
      </c>
      <c r="B311" s="1" t="s">
        <v>22</v>
      </c>
      <c r="C311" s="1" t="s">
        <v>292</v>
      </c>
      <c r="D311">
        <v>1</v>
      </c>
      <c r="E311">
        <v>0.7</v>
      </c>
      <c r="F311">
        <v>10</v>
      </c>
      <c r="G311">
        <v>0.94117647058823528</v>
      </c>
      <c r="H311">
        <v>0.50704225352112675</v>
      </c>
      <c r="I311">
        <v>0.65903890160183065</v>
      </c>
      <c r="J311">
        <v>0.984375</v>
      </c>
      <c r="K311">
        <v>0.61165048543689315</v>
      </c>
      <c r="L311">
        <v>0.75449101796407192</v>
      </c>
      <c r="M311" s="1" t="s">
        <v>642</v>
      </c>
      <c r="N311" s="1" t="s">
        <v>643</v>
      </c>
      <c r="O311" s="1" t="s">
        <v>644</v>
      </c>
      <c r="P311" s="1" t="s">
        <v>642</v>
      </c>
      <c r="Q311" s="1" t="s">
        <v>645</v>
      </c>
      <c r="R311" s="1" t="s">
        <v>642</v>
      </c>
      <c r="S311" s="1" t="s">
        <v>645</v>
      </c>
      <c r="T311" s="1" t="s">
        <v>645</v>
      </c>
      <c r="U311" s="1" t="s">
        <v>645</v>
      </c>
    </row>
    <row r="312" spans="1:21" x14ac:dyDescent="0.25">
      <c r="A312" s="1" t="s">
        <v>343</v>
      </c>
      <c r="B312" s="1" t="s">
        <v>22</v>
      </c>
      <c r="C312" s="1" t="s">
        <v>292</v>
      </c>
      <c r="D312">
        <v>23</v>
      </c>
      <c r="E312">
        <v>0.8</v>
      </c>
      <c r="F312">
        <v>10</v>
      </c>
      <c r="G312">
        <v>0.97633136094674555</v>
      </c>
      <c r="H312">
        <v>0.58098591549295775</v>
      </c>
      <c r="I312">
        <v>0.72847682119205293</v>
      </c>
      <c r="J312">
        <v>1</v>
      </c>
      <c r="K312">
        <v>0.64077669902912626</v>
      </c>
      <c r="L312">
        <v>0.78106508875739644</v>
      </c>
      <c r="M312" s="1" t="s">
        <v>642</v>
      </c>
      <c r="N312" s="1" t="s">
        <v>643</v>
      </c>
      <c r="O312" s="1" t="s">
        <v>644</v>
      </c>
      <c r="P312" s="1" t="s">
        <v>642</v>
      </c>
      <c r="Q312" s="1" t="s">
        <v>645</v>
      </c>
      <c r="R312" s="1" t="s">
        <v>642</v>
      </c>
      <c r="S312" s="1" t="s">
        <v>645</v>
      </c>
      <c r="T312" s="1" t="s">
        <v>645</v>
      </c>
      <c r="U312" s="1" t="s">
        <v>645</v>
      </c>
    </row>
    <row r="313" spans="1:21" x14ac:dyDescent="0.25">
      <c r="A313" s="1" t="s">
        <v>309</v>
      </c>
      <c r="B313" s="1" t="s">
        <v>22</v>
      </c>
      <c r="C313" s="1" t="s">
        <v>292</v>
      </c>
      <c r="D313">
        <v>2</v>
      </c>
      <c r="E313">
        <v>0.8</v>
      </c>
      <c r="F313">
        <v>10</v>
      </c>
      <c r="G313">
        <v>0.965034965034965</v>
      </c>
      <c r="H313">
        <v>0.4859154929577465</v>
      </c>
      <c r="I313">
        <v>0.6463700234192038</v>
      </c>
      <c r="J313">
        <v>0.97959183673469385</v>
      </c>
      <c r="K313">
        <v>0.46601941747572817</v>
      </c>
      <c r="L313">
        <v>0.63157894736842102</v>
      </c>
      <c r="M313" s="1" t="s">
        <v>642</v>
      </c>
      <c r="N313" s="1" t="s">
        <v>643</v>
      </c>
      <c r="O313" s="1" t="s">
        <v>644</v>
      </c>
      <c r="P313" s="1" t="s">
        <v>642</v>
      </c>
      <c r="Q313" s="1" t="s">
        <v>645</v>
      </c>
      <c r="R313" s="1" t="s">
        <v>642</v>
      </c>
      <c r="S313" s="1" t="s">
        <v>645</v>
      </c>
      <c r="T313" s="1" t="s">
        <v>645</v>
      </c>
      <c r="U313" s="1" t="s">
        <v>645</v>
      </c>
    </row>
    <row r="314" spans="1:21" x14ac:dyDescent="0.25">
      <c r="A314" s="1" t="s">
        <v>429</v>
      </c>
      <c r="B314" s="1" t="s">
        <v>23</v>
      </c>
      <c r="C314" s="1" t="s">
        <v>292</v>
      </c>
      <c r="D314">
        <v>10</v>
      </c>
      <c r="E314">
        <v>0.85</v>
      </c>
      <c r="F314">
        <v>10</v>
      </c>
      <c r="G314">
        <v>1</v>
      </c>
      <c r="H314">
        <v>0.26315789473684209</v>
      </c>
      <c r="I314">
        <v>0.41666666666666669</v>
      </c>
      <c r="J314">
        <v>1</v>
      </c>
      <c r="K314">
        <v>0.22222222222222221</v>
      </c>
      <c r="L314">
        <v>0.36363636363636359</v>
      </c>
      <c r="M314" s="1" t="s">
        <v>642</v>
      </c>
      <c r="N314" s="1" t="s">
        <v>643</v>
      </c>
      <c r="O314" s="1" t="s">
        <v>644</v>
      </c>
      <c r="P314" s="1" t="s">
        <v>642</v>
      </c>
      <c r="Q314" s="1" t="s">
        <v>645</v>
      </c>
      <c r="R314" s="1" t="s">
        <v>642</v>
      </c>
      <c r="S314" s="1" t="s">
        <v>645</v>
      </c>
      <c r="T314" s="1" t="s">
        <v>645</v>
      </c>
      <c r="U314" s="1" t="s">
        <v>645</v>
      </c>
    </row>
    <row r="315" spans="1:21" x14ac:dyDescent="0.25">
      <c r="A315" s="1" t="s">
        <v>329</v>
      </c>
      <c r="B315" s="1" t="s">
        <v>22</v>
      </c>
      <c r="C315" s="1" t="s">
        <v>292</v>
      </c>
      <c r="D315">
        <v>9</v>
      </c>
      <c r="E315">
        <v>0.9</v>
      </c>
      <c r="F315">
        <v>10</v>
      </c>
      <c r="G315">
        <v>1</v>
      </c>
      <c r="H315">
        <v>0.41549295774647887</v>
      </c>
      <c r="I315">
        <v>0.58706467661691542</v>
      </c>
      <c r="J315">
        <v>1</v>
      </c>
      <c r="K315">
        <v>0.47572815533980584</v>
      </c>
      <c r="L315">
        <v>0.64473684210526316</v>
      </c>
      <c r="M315" s="1" t="s">
        <v>642</v>
      </c>
      <c r="N315" s="1" t="s">
        <v>643</v>
      </c>
      <c r="O315" s="1" t="s">
        <v>644</v>
      </c>
      <c r="P315" s="1" t="s">
        <v>642</v>
      </c>
      <c r="Q315" s="1" t="s">
        <v>645</v>
      </c>
      <c r="R315" s="1" t="s">
        <v>642</v>
      </c>
      <c r="S315" s="1" t="s">
        <v>645</v>
      </c>
      <c r="T315" s="1" t="s">
        <v>645</v>
      </c>
      <c r="U315" s="1" t="s">
        <v>645</v>
      </c>
    </row>
    <row r="316" spans="1:21" x14ac:dyDescent="0.25">
      <c r="A316" s="1" t="s">
        <v>356</v>
      </c>
      <c r="B316" s="1" t="s">
        <v>147</v>
      </c>
      <c r="C316" s="1" t="s">
        <v>292</v>
      </c>
      <c r="D316">
        <v>5</v>
      </c>
      <c r="E316">
        <v>0.85</v>
      </c>
      <c r="F316">
        <v>10</v>
      </c>
      <c r="G316">
        <v>0.96330275229357798</v>
      </c>
      <c r="H316">
        <v>0.48837209302325579</v>
      </c>
      <c r="I316">
        <v>0.64814814814814814</v>
      </c>
      <c r="J316">
        <v>0.93939393939393945</v>
      </c>
      <c r="K316">
        <v>0.44285714285714284</v>
      </c>
      <c r="L316">
        <v>0.60194174757281549</v>
      </c>
      <c r="M316" s="1" t="s">
        <v>642</v>
      </c>
      <c r="N316" s="1" t="s">
        <v>643</v>
      </c>
      <c r="O316" s="1" t="s">
        <v>644</v>
      </c>
      <c r="P316" s="1" t="s">
        <v>642</v>
      </c>
      <c r="Q316" s="1" t="s">
        <v>645</v>
      </c>
      <c r="R316" s="1" t="s">
        <v>642</v>
      </c>
      <c r="S316" s="1" t="s">
        <v>645</v>
      </c>
      <c r="T316" s="1" t="s">
        <v>645</v>
      </c>
      <c r="U316" s="1" t="s">
        <v>645</v>
      </c>
    </row>
    <row r="317" spans="1:21" x14ac:dyDescent="0.25">
      <c r="A317" s="1" t="s">
        <v>664</v>
      </c>
      <c r="B317" s="1" t="s">
        <v>147</v>
      </c>
      <c r="C317" s="1" t="s">
        <v>292</v>
      </c>
      <c r="D317">
        <v>25</v>
      </c>
      <c r="E317">
        <v>0.875</v>
      </c>
      <c r="F317">
        <v>10</v>
      </c>
      <c r="G317">
        <v>0.98113207547169812</v>
      </c>
      <c r="H317">
        <v>0.24186046511627907</v>
      </c>
      <c r="I317">
        <v>0.38805970149253732</v>
      </c>
      <c r="J317">
        <v>1</v>
      </c>
      <c r="K317">
        <v>0.22857142857142856</v>
      </c>
      <c r="L317">
        <v>0.37209302325581389</v>
      </c>
      <c r="M317" s="1" t="s">
        <v>642</v>
      </c>
      <c r="N317" s="1" t="s">
        <v>643</v>
      </c>
      <c r="O317" s="1" t="s">
        <v>644</v>
      </c>
      <c r="P317" s="1" t="s">
        <v>642</v>
      </c>
      <c r="Q317" s="1" t="s">
        <v>645</v>
      </c>
      <c r="R317" s="1" t="s">
        <v>642</v>
      </c>
      <c r="S317" s="1" t="s">
        <v>645</v>
      </c>
      <c r="T317" s="1" t="s">
        <v>645</v>
      </c>
      <c r="U317" s="1" t="s">
        <v>645</v>
      </c>
    </row>
    <row r="318" spans="1:21" x14ac:dyDescent="0.25">
      <c r="A318" s="1" t="s">
        <v>625</v>
      </c>
      <c r="B318" s="1" t="s">
        <v>147</v>
      </c>
      <c r="C318" s="1" t="s">
        <v>292</v>
      </c>
      <c r="D318">
        <v>12</v>
      </c>
      <c r="E318">
        <v>0.9</v>
      </c>
      <c r="F318">
        <v>10</v>
      </c>
      <c r="G318">
        <v>0.95833333333333337</v>
      </c>
      <c r="H318">
        <v>0.10697674418604651</v>
      </c>
      <c r="I318">
        <v>0.19246861924686195</v>
      </c>
      <c r="J318">
        <v>1</v>
      </c>
      <c r="K318">
        <v>0.11428571428571428</v>
      </c>
      <c r="L318">
        <v>0.20512820512820512</v>
      </c>
      <c r="M318" s="1" t="s">
        <v>642</v>
      </c>
      <c r="N318" s="1" t="s">
        <v>643</v>
      </c>
      <c r="O318" s="1" t="s">
        <v>644</v>
      </c>
      <c r="P318" s="1" t="s">
        <v>642</v>
      </c>
      <c r="Q318" s="1" t="s">
        <v>645</v>
      </c>
      <c r="R318" s="1" t="s">
        <v>642</v>
      </c>
      <c r="S318" s="1" t="s">
        <v>645</v>
      </c>
      <c r="T318" s="1" t="s">
        <v>645</v>
      </c>
      <c r="U318" s="1" t="s">
        <v>645</v>
      </c>
    </row>
    <row r="319" spans="1:21" x14ac:dyDescent="0.25">
      <c r="A319" s="1" t="s">
        <v>597</v>
      </c>
      <c r="B319" s="1" t="s">
        <v>147</v>
      </c>
      <c r="C319" s="1" t="s">
        <v>292</v>
      </c>
      <c r="D319">
        <v>16</v>
      </c>
      <c r="E319">
        <v>0.85</v>
      </c>
      <c r="F319">
        <v>10</v>
      </c>
      <c r="G319">
        <v>0.98039215686274506</v>
      </c>
      <c r="H319">
        <v>0.23255813953488372</v>
      </c>
      <c r="I319">
        <v>0.37593984962406013</v>
      </c>
      <c r="J319">
        <v>1</v>
      </c>
      <c r="K319">
        <v>0.21428571428571427</v>
      </c>
      <c r="L319">
        <v>0.35294117647058826</v>
      </c>
      <c r="M319" s="1" t="s">
        <v>642</v>
      </c>
      <c r="N319" s="1" t="s">
        <v>643</v>
      </c>
      <c r="O319" s="1" t="s">
        <v>644</v>
      </c>
      <c r="P319" s="1" t="s">
        <v>642</v>
      </c>
      <c r="Q319" s="1" t="s">
        <v>645</v>
      </c>
      <c r="R319" s="1" t="s">
        <v>642</v>
      </c>
      <c r="S319" s="1" t="s">
        <v>645</v>
      </c>
      <c r="T319" s="1" t="s">
        <v>645</v>
      </c>
      <c r="U319" s="1" t="s">
        <v>645</v>
      </c>
    </row>
    <row r="320" spans="1:21" x14ac:dyDescent="0.25">
      <c r="A320" s="1" t="s">
        <v>618</v>
      </c>
      <c r="B320" s="1" t="s">
        <v>147</v>
      </c>
      <c r="C320" s="1" t="s">
        <v>292</v>
      </c>
      <c r="D320">
        <v>7</v>
      </c>
      <c r="E320">
        <v>0.8</v>
      </c>
      <c r="F320">
        <v>10</v>
      </c>
      <c r="G320">
        <v>0.97674418604651159</v>
      </c>
      <c r="H320">
        <v>0.39069767441860465</v>
      </c>
      <c r="I320">
        <v>0.55813953488372092</v>
      </c>
      <c r="J320">
        <v>1</v>
      </c>
      <c r="K320">
        <v>0.35714285714285715</v>
      </c>
      <c r="L320">
        <v>0.52631578947368418</v>
      </c>
      <c r="M320" s="1" t="s">
        <v>642</v>
      </c>
      <c r="N320" s="1" t="s">
        <v>643</v>
      </c>
      <c r="O320" s="1" t="s">
        <v>644</v>
      </c>
      <c r="P320" s="1" t="s">
        <v>642</v>
      </c>
      <c r="Q320" s="1" t="s">
        <v>645</v>
      </c>
      <c r="R320" s="1" t="s">
        <v>642</v>
      </c>
      <c r="S320" s="1" t="s">
        <v>645</v>
      </c>
      <c r="T320" s="1" t="s">
        <v>645</v>
      </c>
      <c r="U320" s="1" t="s">
        <v>645</v>
      </c>
    </row>
    <row r="321" spans="1:21" x14ac:dyDescent="0.25">
      <c r="A321" s="1" t="s">
        <v>335</v>
      </c>
      <c r="B321" s="1" t="s">
        <v>22</v>
      </c>
      <c r="C321" s="1" t="s">
        <v>292</v>
      </c>
      <c r="D321">
        <v>20</v>
      </c>
      <c r="E321">
        <v>0.85</v>
      </c>
      <c r="F321">
        <v>10</v>
      </c>
      <c r="G321">
        <v>0.99319727891156462</v>
      </c>
      <c r="H321">
        <v>0.5140845070422535</v>
      </c>
      <c r="I321">
        <v>0.67749419953596279</v>
      </c>
      <c r="J321">
        <v>1</v>
      </c>
      <c r="K321">
        <v>0.59223300970873782</v>
      </c>
      <c r="L321">
        <v>0.74390243902439024</v>
      </c>
      <c r="M321" s="1" t="s">
        <v>642</v>
      </c>
      <c r="N321" s="1" t="s">
        <v>643</v>
      </c>
      <c r="O321" s="1" t="s">
        <v>644</v>
      </c>
      <c r="P321" s="1" t="s">
        <v>642</v>
      </c>
      <c r="Q321" s="1" t="s">
        <v>645</v>
      </c>
      <c r="R321" s="1" t="s">
        <v>642</v>
      </c>
      <c r="S321" s="1" t="s">
        <v>645</v>
      </c>
      <c r="T321" s="1" t="s">
        <v>645</v>
      </c>
      <c r="U321" s="1" t="s">
        <v>645</v>
      </c>
    </row>
    <row r="322" spans="1:21" x14ac:dyDescent="0.25">
      <c r="A322" s="1" t="s">
        <v>459</v>
      </c>
      <c r="B322" s="1" t="s">
        <v>22</v>
      </c>
      <c r="C322" s="1" t="s">
        <v>292</v>
      </c>
      <c r="D322">
        <v>15</v>
      </c>
      <c r="E322">
        <v>0.85</v>
      </c>
      <c r="F322">
        <v>10</v>
      </c>
      <c r="G322">
        <v>1</v>
      </c>
      <c r="H322">
        <v>0.43309859154929575</v>
      </c>
      <c r="I322">
        <v>0.60442260442260443</v>
      </c>
      <c r="J322">
        <v>1</v>
      </c>
      <c r="K322">
        <v>0.4854368932038835</v>
      </c>
      <c r="L322">
        <v>0.65359477124183007</v>
      </c>
      <c r="M322" s="1" t="s">
        <v>642</v>
      </c>
      <c r="N322" s="1" t="s">
        <v>643</v>
      </c>
      <c r="O322" s="1" t="s">
        <v>644</v>
      </c>
      <c r="P322" s="1" t="s">
        <v>642</v>
      </c>
      <c r="Q322" s="1" t="s">
        <v>645</v>
      </c>
      <c r="R322" s="1" t="s">
        <v>642</v>
      </c>
      <c r="S322" s="1" t="s">
        <v>645</v>
      </c>
      <c r="T322" s="1" t="s">
        <v>645</v>
      </c>
      <c r="U322" s="1" t="s">
        <v>645</v>
      </c>
    </row>
    <row r="323" spans="1:21" x14ac:dyDescent="0.25">
      <c r="A323" s="1" t="s">
        <v>477</v>
      </c>
      <c r="B323" s="1" t="s">
        <v>147</v>
      </c>
      <c r="C323" s="1" t="s">
        <v>292</v>
      </c>
      <c r="D323">
        <v>10</v>
      </c>
      <c r="E323">
        <v>0.9</v>
      </c>
      <c r="F323">
        <v>10</v>
      </c>
      <c r="G323">
        <v>0.875</v>
      </c>
      <c r="H323">
        <v>3.255813953488372E-2</v>
      </c>
      <c r="I323">
        <v>6.2780269058295965E-2</v>
      </c>
      <c r="J323">
        <v>1</v>
      </c>
      <c r="K323">
        <v>1.4285714285714285E-2</v>
      </c>
      <c r="L323">
        <v>2.8169014084507043E-2</v>
      </c>
      <c r="M323" s="1" t="s">
        <v>642</v>
      </c>
      <c r="N323" s="1" t="s">
        <v>643</v>
      </c>
      <c r="O323" s="1" t="s">
        <v>644</v>
      </c>
      <c r="P323" s="1" t="s">
        <v>642</v>
      </c>
      <c r="Q323" s="1" t="s">
        <v>645</v>
      </c>
      <c r="R323" s="1" t="s">
        <v>642</v>
      </c>
      <c r="S323" s="1" t="s">
        <v>645</v>
      </c>
      <c r="T323" s="1" t="s">
        <v>645</v>
      </c>
      <c r="U323" s="1" t="s">
        <v>645</v>
      </c>
    </row>
    <row r="324" spans="1:21" x14ac:dyDescent="0.25">
      <c r="A324" s="1" t="s">
        <v>340</v>
      </c>
      <c r="B324" s="1" t="s">
        <v>22</v>
      </c>
      <c r="C324" s="1" t="s">
        <v>292</v>
      </c>
      <c r="D324">
        <v>21</v>
      </c>
      <c r="E324">
        <v>0.9</v>
      </c>
      <c r="F324">
        <v>10</v>
      </c>
      <c r="G324">
        <v>0.98717948717948723</v>
      </c>
      <c r="H324">
        <v>0.54225352112676062</v>
      </c>
      <c r="I324">
        <v>0.70000000000000018</v>
      </c>
      <c r="J324">
        <v>1</v>
      </c>
      <c r="K324">
        <v>0.60194174757281549</v>
      </c>
      <c r="L324">
        <v>0.75151515151515147</v>
      </c>
      <c r="M324" s="1" t="s">
        <v>642</v>
      </c>
      <c r="N324" s="1" t="s">
        <v>643</v>
      </c>
      <c r="O324" s="1" t="s">
        <v>644</v>
      </c>
      <c r="P324" s="1" t="s">
        <v>642</v>
      </c>
      <c r="Q324" s="1" t="s">
        <v>645</v>
      </c>
      <c r="R324" s="1" t="s">
        <v>642</v>
      </c>
      <c r="S324" s="1" t="s">
        <v>645</v>
      </c>
      <c r="T324" s="1" t="s">
        <v>645</v>
      </c>
      <c r="U324" s="1" t="s">
        <v>645</v>
      </c>
    </row>
    <row r="325" spans="1:21" x14ac:dyDescent="0.25">
      <c r="A325" s="1" t="s">
        <v>463</v>
      </c>
      <c r="B325" s="1" t="s">
        <v>147</v>
      </c>
      <c r="C325" s="1" t="s">
        <v>292</v>
      </c>
      <c r="D325">
        <v>15</v>
      </c>
      <c r="E325">
        <v>0.8</v>
      </c>
      <c r="F325">
        <v>10</v>
      </c>
      <c r="G325">
        <v>0.9885057471264368</v>
      </c>
      <c r="H325">
        <v>0.4</v>
      </c>
      <c r="I325">
        <v>0.56953642384105962</v>
      </c>
      <c r="J325">
        <v>1</v>
      </c>
      <c r="K325">
        <v>0.34285714285714286</v>
      </c>
      <c r="L325">
        <v>0.51063829787234039</v>
      </c>
      <c r="M325" s="1" t="s">
        <v>642</v>
      </c>
      <c r="N325" s="1" t="s">
        <v>643</v>
      </c>
      <c r="O325" s="1" t="s">
        <v>644</v>
      </c>
      <c r="P325" s="1" t="s">
        <v>642</v>
      </c>
      <c r="Q325" s="1" t="s">
        <v>645</v>
      </c>
      <c r="R325" s="1" t="s">
        <v>642</v>
      </c>
      <c r="S325" s="1" t="s">
        <v>645</v>
      </c>
      <c r="T325" s="1" t="s">
        <v>645</v>
      </c>
      <c r="U325" s="1" t="s">
        <v>645</v>
      </c>
    </row>
    <row r="326" spans="1:21" x14ac:dyDescent="0.25">
      <c r="A326" s="1" t="s">
        <v>337</v>
      </c>
      <c r="B326" s="1" t="s">
        <v>22</v>
      </c>
      <c r="C326" s="1" t="s">
        <v>292</v>
      </c>
      <c r="D326">
        <v>21</v>
      </c>
      <c r="E326">
        <v>0.8</v>
      </c>
      <c r="F326">
        <v>10</v>
      </c>
      <c r="G326">
        <v>0.95953757225433522</v>
      </c>
      <c r="H326">
        <v>0.58450704225352113</v>
      </c>
      <c r="I326">
        <v>0.72647702407002179</v>
      </c>
      <c r="J326">
        <v>1</v>
      </c>
      <c r="K326">
        <v>0.64077669902912626</v>
      </c>
      <c r="L326">
        <v>0.78106508875739644</v>
      </c>
      <c r="M326" s="1" t="s">
        <v>642</v>
      </c>
      <c r="N326" s="1" t="s">
        <v>643</v>
      </c>
      <c r="O326" s="1" t="s">
        <v>644</v>
      </c>
      <c r="P326" s="1" t="s">
        <v>642</v>
      </c>
      <c r="Q326" s="1" t="s">
        <v>645</v>
      </c>
      <c r="R326" s="1" t="s">
        <v>642</v>
      </c>
      <c r="S326" s="1" t="s">
        <v>645</v>
      </c>
      <c r="T326" s="1" t="s">
        <v>645</v>
      </c>
      <c r="U326" s="1" t="s">
        <v>645</v>
      </c>
    </row>
    <row r="327" spans="1:21" x14ac:dyDescent="0.25">
      <c r="A327" s="1" t="s">
        <v>450</v>
      </c>
      <c r="B327" s="1" t="s">
        <v>22</v>
      </c>
      <c r="C327" s="1" t="s">
        <v>292</v>
      </c>
      <c r="D327">
        <v>11</v>
      </c>
      <c r="E327">
        <v>0.8</v>
      </c>
      <c r="F327">
        <v>10</v>
      </c>
      <c r="G327">
        <v>0.98684210526315785</v>
      </c>
      <c r="H327">
        <v>0.528169014084507</v>
      </c>
      <c r="I327">
        <v>0.68807339449541272</v>
      </c>
      <c r="J327">
        <v>1</v>
      </c>
      <c r="K327">
        <v>0.57281553398058249</v>
      </c>
      <c r="L327">
        <v>0.72839506172839508</v>
      </c>
      <c r="M327" s="1" t="s">
        <v>642</v>
      </c>
      <c r="N327" s="1" t="s">
        <v>643</v>
      </c>
      <c r="O327" s="1" t="s">
        <v>644</v>
      </c>
      <c r="P327" s="1" t="s">
        <v>642</v>
      </c>
      <c r="Q327" s="1" t="s">
        <v>645</v>
      </c>
      <c r="R327" s="1" t="s">
        <v>642</v>
      </c>
      <c r="S327" s="1" t="s">
        <v>645</v>
      </c>
      <c r="T327" s="1" t="s">
        <v>645</v>
      </c>
      <c r="U327" s="1" t="s">
        <v>645</v>
      </c>
    </row>
    <row r="328" spans="1:21" x14ac:dyDescent="0.25">
      <c r="A328" s="1" t="s">
        <v>341</v>
      </c>
      <c r="B328" s="1" t="s">
        <v>22</v>
      </c>
      <c r="C328" s="1" t="s">
        <v>292</v>
      </c>
      <c r="D328">
        <v>22</v>
      </c>
      <c r="E328">
        <v>0.85</v>
      </c>
      <c r="F328">
        <v>10</v>
      </c>
      <c r="G328">
        <v>0.99290780141843971</v>
      </c>
      <c r="H328">
        <v>0.49295774647887325</v>
      </c>
      <c r="I328">
        <v>0.65882352941176481</v>
      </c>
      <c r="J328">
        <v>1</v>
      </c>
      <c r="K328">
        <v>0.57281553398058249</v>
      </c>
      <c r="L328">
        <v>0.72839506172839508</v>
      </c>
      <c r="M328" s="1" t="s">
        <v>642</v>
      </c>
      <c r="N328" s="1" t="s">
        <v>643</v>
      </c>
      <c r="O328" s="1" t="s">
        <v>644</v>
      </c>
      <c r="P328" s="1" t="s">
        <v>642</v>
      </c>
      <c r="Q328" s="1" t="s">
        <v>645</v>
      </c>
      <c r="R328" s="1" t="s">
        <v>642</v>
      </c>
      <c r="S328" s="1" t="s">
        <v>645</v>
      </c>
      <c r="T328" s="1" t="s">
        <v>645</v>
      </c>
      <c r="U328" s="1" t="s">
        <v>645</v>
      </c>
    </row>
    <row r="329" spans="1:21" x14ac:dyDescent="0.25">
      <c r="A329" s="1" t="s">
        <v>677</v>
      </c>
      <c r="B329" s="1" t="s">
        <v>23</v>
      </c>
      <c r="C329" s="1" t="s">
        <v>292</v>
      </c>
      <c r="D329">
        <v>22</v>
      </c>
      <c r="E329">
        <v>0.8</v>
      </c>
      <c r="F329">
        <v>10</v>
      </c>
      <c r="G329">
        <v>0.98245614035087714</v>
      </c>
      <c r="H329">
        <v>0.39298245614035088</v>
      </c>
      <c r="I329">
        <v>0.56140350877192979</v>
      </c>
      <c r="J329">
        <v>1</v>
      </c>
      <c r="K329">
        <v>0.28888888888888886</v>
      </c>
      <c r="L329">
        <v>0.44827586206896552</v>
      </c>
      <c r="M329" s="1" t="s">
        <v>642</v>
      </c>
      <c r="N329" s="1" t="s">
        <v>643</v>
      </c>
      <c r="O329" s="1" t="s">
        <v>644</v>
      </c>
      <c r="P329" s="1" t="s">
        <v>642</v>
      </c>
      <c r="Q329" s="1" t="s">
        <v>645</v>
      </c>
      <c r="R329" s="1" t="s">
        <v>642</v>
      </c>
      <c r="S329" s="1" t="s">
        <v>645</v>
      </c>
      <c r="T329" s="1" t="s">
        <v>645</v>
      </c>
      <c r="U329" s="1" t="s">
        <v>645</v>
      </c>
    </row>
    <row r="330" spans="1:21" x14ac:dyDescent="0.25">
      <c r="A330" s="1" t="s">
        <v>408</v>
      </c>
      <c r="B330" s="1" t="s">
        <v>23</v>
      </c>
      <c r="C330" s="1" t="s">
        <v>292</v>
      </c>
      <c r="D330">
        <v>21</v>
      </c>
      <c r="E330">
        <v>0.875</v>
      </c>
      <c r="F330">
        <v>10</v>
      </c>
      <c r="G330">
        <v>0.97972972972972971</v>
      </c>
      <c r="H330">
        <v>0.50877192982456143</v>
      </c>
      <c r="I330">
        <v>0.66974595842956119</v>
      </c>
      <c r="J330">
        <v>0.93023255813953487</v>
      </c>
      <c r="K330">
        <v>0.44444444444444442</v>
      </c>
      <c r="L330">
        <v>0.60150375939849621</v>
      </c>
      <c r="M330" s="1" t="s">
        <v>642</v>
      </c>
      <c r="N330" s="1" t="s">
        <v>643</v>
      </c>
      <c r="O330" s="1" t="s">
        <v>644</v>
      </c>
      <c r="P330" s="1" t="s">
        <v>642</v>
      </c>
      <c r="Q330" s="1" t="s">
        <v>645</v>
      </c>
      <c r="R330" s="1" t="s">
        <v>642</v>
      </c>
      <c r="S330" s="1" t="s">
        <v>645</v>
      </c>
      <c r="T330" s="1" t="s">
        <v>645</v>
      </c>
      <c r="U330" s="1" t="s">
        <v>645</v>
      </c>
    </row>
    <row r="331" spans="1:21" x14ac:dyDescent="0.25">
      <c r="A331" s="1" t="s">
        <v>298</v>
      </c>
      <c r="B331" s="1" t="s">
        <v>22</v>
      </c>
      <c r="C331" s="1" t="s">
        <v>292</v>
      </c>
      <c r="D331">
        <v>27</v>
      </c>
      <c r="E331">
        <v>0.7</v>
      </c>
      <c r="F331">
        <v>10</v>
      </c>
      <c r="G331">
        <v>0.95</v>
      </c>
      <c r="H331">
        <v>0.602112676056338</v>
      </c>
      <c r="I331">
        <v>0.73706896551724133</v>
      </c>
      <c r="J331">
        <v>1</v>
      </c>
      <c r="K331">
        <v>0.62135922330097082</v>
      </c>
      <c r="L331">
        <v>0.76646706586826341</v>
      </c>
      <c r="M331" s="1" t="s">
        <v>642</v>
      </c>
      <c r="N331" s="1" t="s">
        <v>643</v>
      </c>
      <c r="O331" s="1" t="s">
        <v>644</v>
      </c>
      <c r="P331" s="1" t="s">
        <v>642</v>
      </c>
      <c r="Q331" s="1" t="s">
        <v>645</v>
      </c>
      <c r="R331" s="1" t="s">
        <v>642</v>
      </c>
      <c r="S331" s="1" t="s">
        <v>645</v>
      </c>
      <c r="T331" s="1" t="s">
        <v>645</v>
      </c>
      <c r="U331" s="1" t="s">
        <v>645</v>
      </c>
    </row>
    <row r="332" spans="1:21" x14ac:dyDescent="0.25">
      <c r="A332" s="1" t="s">
        <v>336</v>
      </c>
      <c r="B332" s="1" t="s">
        <v>22</v>
      </c>
      <c r="C332" s="1" t="s">
        <v>292</v>
      </c>
      <c r="D332">
        <v>21</v>
      </c>
      <c r="E332">
        <v>0.7</v>
      </c>
      <c r="F332">
        <v>10</v>
      </c>
      <c r="G332">
        <v>0.94972067039106145</v>
      </c>
      <c r="H332">
        <v>0.59859154929577463</v>
      </c>
      <c r="I332">
        <v>0.73434125269978401</v>
      </c>
      <c r="J332">
        <v>1</v>
      </c>
      <c r="K332">
        <v>0.62135922330097082</v>
      </c>
      <c r="L332">
        <v>0.76646706586826341</v>
      </c>
      <c r="M332" s="1" t="s">
        <v>642</v>
      </c>
      <c r="N332" s="1" t="s">
        <v>643</v>
      </c>
      <c r="O332" s="1" t="s">
        <v>644</v>
      </c>
      <c r="P332" s="1" t="s">
        <v>642</v>
      </c>
      <c r="Q332" s="1" t="s">
        <v>645</v>
      </c>
      <c r="R332" s="1" t="s">
        <v>642</v>
      </c>
      <c r="S332" s="1" t="s">
        <v>645</v>
      </c>
      <c r="T332" s="1" t="s">
        <v>645</v>
      </c>
      <c r="U332" s="1" t="s">
        <v>645</v>
      </c>
    </row>
    <row r="333" spans="1:21" x14ac:dyDescent="0.25">
      <c r="A333" s="1" t="s">
        <v>295</v>
      </c>
      <c r="B333" s="1" t="s">
        <v>22</v>
      </c>
      <c r="C333" s="1" t="s">
        <v>292</v>
      </c>
      <c r="D333">
        <v>1</v>
      </c>
      <c r="E333">
        <v>0.8</v>
      </c>
      <c r="F333">
        <v>10</v>
      </c>
      <c r="G333">
        <v>0.97163120567375882</v>
      </c>
      <c r="H333">
        <v>0.48239436619718312</v>
      </c>
      <c r="I333">
        <v>0.64470588235294124</v>
      </c>
      <c r="J333">
        <v>1</v>
      </c>
      <c r="K333">
        <v>0.61165048543689315</v>
      </c>
      <c r="L333">
        <v>0.75903614457831325</v>
      </c>
      <c r="M333" s="1" t="s">
        <v>642</v>
      </c>
      <c r="N333" s="1" t="s">
        <v>643</v>
      </c>
      <c r="O333" s="1" t="s">
        <v>644</v>
      </c>
      <c r="P333" s="1" t="s">
        <v>642</v>
      </c>
      <c r="Q333" s="1" t="s">
        <v>645</v>
      </c>
      <c r="R333" s="1" t="s">
        <v>642</v>
      </c>
      <c r="S333" s="1" t="s">
        <v>645</v>
      </c>
      <c r="T333" s="1" t="s">
        <v>645</v>
      </c>
      <c r="U333" s="1" t="s">
        <v>645</v>
      </c>
    </row>
    <row r="334" spans="1:21" x14ac:dyDescent="0.25">
      <c r="A334" s="1" t="s">
        <v>720</v>
      </c>
      <c r="B334" s="1" t="s">
        <v>22</v>
      </c>
      <c r="C334" s="1" t="s">
        <v>292</v>
      </c>
      <c r="D334">
        <v>29</v>
      </c>
      <c r="E334">
        <v>0.875</v>
      </c>
      <c r="F334">
        <v>10</v>
      </c>
      <c r="G334">
        <v>0.97041420118343191</v>
      </c>
      <c r="H334">
        <v>0.57746478873239437</v>
      </c>
      <c r="I334">
        <v>0.72406181015452531</v>
      </c>
      <c r="J334">
        <v>1</v>
      </c>
      <c r="K334">
        <v>0.64077669902912626</v>
      </c>
      <c r="L334">
        <v>0.78106508875739644</v>
      </c>
      <c r="M334" s="1" t="s">
        <v>642</v>
      </c>
      <c r="N334" s="1" t="s">
        <v>643</v>
      </c>
      <c r="O334" s="1" t="s">
        <v>644</v>
      </c>
      <c r="P334" s="1" t="s">
        <v>642</v>
      </c>
      <c r="Q334" s="1" t="s">
        <v>645</v>
      </c>
      <c r="R334" s="1" t="s">
        <v>642</v>
      </c>
      <c r="S334" s="1" t="s">
        <v>645</v>
      </c>
      <c r="T334" s="1" t="s">
        <v>645</v>
      </c>
      <c r="U334" s="1" t="s">
        <v>645</v>
      </c>
    </row>
    <row r="335" spans="1:21" x14ac:dyDescent="0.25">
      <c r="A335" s="1" t="s">
        <v>452</v>
      </c>
      <c r="B335" s="1" t="s">
        <v>22</v>
      </c>
      <c r="C335" s="1" t="s">
        <v>292</v>
      </c>
      <c r="D335">
        <v>28</v>
      </c>
      <c r="E335">
        <v>0.7</v>
      </c>
      <c r="F335">
        <v>10</v>
      </c>
      <c r="G335">
        <v>0.95705521472392641</v>
      </c>
      <c r="H335">
        <v>0.54929577464788737</v>
      </c>
      <c r="I335">
        <v>0.69798657718120816</v>
      </c>
      <c r="J335">
        <v>1</v>
      </c>
      <c r="K335">
        <v>0.61165048543689315</v>
      </c>
      <c r="L335">
        <v>0.75903614457831325</v>
      </c>
      <c r="M335" s="1" t="s">
        <v>642</v>
      </c>
      <c r="N335" s="1" t="s">
        <v>643</v>
      </c>
      <c r="O335" s="1" t="s">
        <v>644</v>
      </c>
      <c r="P335" s="1" t="s">
        <v>642</v>
      </c>
      <c r="Q335" s="1" t="s">
        <v>645</v>
      </c>
      <c r="R335" s="1" t="s">
        <v>642</v>
      </c>
      <c r="S335" s="1" t="s">
        <v>645</v>
      </c>
      <c r="T335" s="1" t="s">
        <v>645</v>
      </c>
      <c r="U335" s="1" t="s">
        <v>645</v>
      </c>
    </row>
    <row r="336" spans="1:21" x14ac:dyDescent="0.25">
      <c r="A336" s="1" t="s">
        <v>673</v>
      </c>
      <c r="B336" s="1" t="s">
        <v>23</v>
      </c>
      <c r="C336" s="1" t="s">
        <v>292</v>
      </c>
      <c r="D336">
        <v>25</v>
      </c>
      <c r="E336">
        <v>0.8</v>
      </c>
      <c r="F336">
        <v>10</v>
      </c>
      <c r="G336">
        <v>0.99137931034482762</v>
      </c>
      <c r="H336">
        <v>0.40350877192982454</v>
      </c>
      <c r="I336">
        <v>0.57356608478802995</v>
      </c>
      <c r="J336">
        <v>1</v>
      </c>
      <c r="K336">
        <v>0.28888888888888886</v>
      </c>
      <c r="L336">
        <v>0.44827586206896552</v>
      </c>
      <c r="M336" s="1" t="s">
        <v>642</v>
      </c>
      <c r="N336" s="1" t="s">
        <v>643</v>
      </c>
      <c r="O336" s="1" t="s">
        <v>644</v>
      </c>
      <c r="P336" s="1" t="s">
        <v>642</v>
      </c>
      <c r="Q336" s="1" t="s">
        <v>645</v>
      </c>
      <c r="R336" s="1" t="s">
        <v>642</v>
      </c>
      <c r="S336" s="1" t="s">
        <v>645</v>
      </c>
      <c r="T336" s="1" t="s">
        <v>645</v>
      </c>
      <c r="U336" s="1" t="s">
        <v>645</v>
      </c>
    </row>
    <row r="337" spans="1:21" x14ac:dyDescent="0.25">
      <c r="A337" s="1" t="s">
        <v>383</v>
      </c>
      <c r="B337" s="1" t="s">
        <v>147</v>
      </c>
      <c r="C337" s="1" t="s">
        <v>292</v>
      </c>
      <c r="D337">
        <v>26</v>
      </c>
      <c r="E337">
        <v>0.85</v>
      </c>
      <c r="F337">
        <v>10</v>
      </c>
      <c r="G337">
        <v>0.96666666666666667</v>
      </c>
      <c r="H337">
        <v>0.53953488372093028</v>
      </c>
      <c r="I337">
        <v>0.69253731343283587</v>
      </c>
      <c r="J337">
        <v>0.94736842105263153</v>
      </c>
      <c r="K337">
        <v>0.51428571428571423</v>
      </c>
      <c r="L337">
        <v>0.66666666666666663</v>
      </c>
      <c r="M337" s="1" t="s">
        <v>642</v>
      </c>
      <c r="N337" s="1" t="s">
        <v>643</v>
      </c>
      <c r="O337" s="1" t="s">
        <v>644</v>
      </c>
      <c r="P337" s="1" t="s">
        <v>642</v>
      </c>
      <c r="Q337" s="1" t="s">
        <v>645</v>
      </c>
      <c r="R337" s="1" t="s">
        <v>642</v>
      </c>
      <c r="S337" s="1" t="s">
        <v>645</v>
      </c>
      <c r="T337" s="1" t="s">
        <v>645</v>
      </c>
      <c r="U337" s="1" t="s">
        <v>645</v>
      </c>
    </row>
    <row r="338" spans="1:21" x14ac:dyDescent="0.25">
      <c r="A338" s="1" t="s">
        <v>330</v>
      </c>
      <c r="B338" s="1" t="s">
        <v>22</v>
      </c>
      <c r="C338" s="1" t="s">
        <v>292</v>
      </c>
      <c r="D338">
        <v>19</v>
      </c>
      <c r="E338">
        <v>0.7</v>
      </c>
      <c r="F338">
        <v>10</v>
      </c>
      <c r="G338">
        <v>0.95321637426900585</v>
      </c>
      <c r="H338">
        <v>0.573943661971831</v>
      </c>
      <c r="I338">
        <v>0.71648351648351649</v>
      </c>
      <c r="J338">
        <v>1</v>
      </c>
      <c r="K338">
        <v>0.62135922330097082</v>
      </c>
      <c r="L338">
        <v>0.76646706586826341</v>
      </c>
      <c r="M338" s="1" t="s">
        <v>642</v>
      </c>
      <c r="N338" s="1" t="s">
        <v>643</v>
      </c>
      <c r="O338" s="1" t="s">
        <v>644</v>
      </c>
      <c r="P338" s="1" t="s">
        <v>642</v>
      </c>
      <c r="Q338" s="1" t="s">
        <v>645</v>
      </c>
      <c r="R338" s="1" t="s">
        <v>642</v>
      </c>
      <c r="S338" s="1" t="s">
        <v>645</v>
      </c>
      <c r="T338" s="1" t="s">
        <v>645</v>
      </c>
      <c r="U338" s="1" t="s">
        <v>645</v>
      </c>
    </row>
    <row r="339" spans="1:21" x14ac:dyDescent="0.25">
      <c r="A339" s="1" t="s">
        <v>332</v>
      </c>
      <c r="B339" s="1" t="s">
        <v>22</v>
      </c>
      <c r="C339" s="1" t="s">
        <v>292</v>
      </c>
      <c r="D339">
        <v>19</v>
      </c>
      <c r="E339">
        <v>0.85</v>
      </c>
      <c r="F339">
        <v>10</v>
      </c>
      <c r="G339">
        <v>0.9928057553956835</v>
      </c>
      <c r="H339">
        <v>0.4859154929577465</v>
      </c>
      <c r="I339">
        <v>0.65248226950354615</v>
      </c>
      <c r="J339">
        <v>1</v>
      </c>
      <c r="K339">
        <v>0.57281553398058249</v>
      </c>
      <c r="L339">
        <v>0.72839506172839508</v>
      </c>
      <c r="M339" s="1" t="s">
        <v>642</v>
      </c>
      <c r="N339" s="1" t="s">
        <v>643</v>
      </c>
      <c r="O339" s="1" t="s">
        <v>644</v>
      </c>
      <c r="P339" s="1" t="s">
        <v>642</v>
      </c>
      <c r="Q339" s="1" t="s">
        <v>645</v>
      </c>
      <c r="R339" s="1" t="s">
        <v>642</v>
      </c>
      <c r="S339" s="1" t="s">
        <v>645</v>
      </c>
      <c r="T339" s="1" t="s">
        <v>645</v>
      </c>
      <c r="U339" s="1" t="s">
        <v>645</v>
      </c>
    </row>
    <row r="340" spans="1:21" x14ac:dyDescent="0.25">
      <c r="A340" s="1" t="s">
        <v>708</v>
      </c>
      <c r="B340" s="1" t="s">
        <v>147</v>
      </c>
      <c r="C340" s="1" t="s">
        <v>292</v>
      </c>
      <c r="D340">
        <v>29</v>
      </c>
      <c r="E340">
        <v>0.8</v>
      </c>
      <c r="F340">
        <v>10</v>
      </c>
      <c r="G340">
        <v>0.97297297297297303</v>
      </c>
      <c r="H340">
        <v>0.50232558139534889</v>
      </c>
      <c r="I340">
        <v>0.66257668711656448</v>
      </c>
      <c r="J340">
        <v>1</v>
      </c>
      <c r="K340">
        <v>0.47142857142857142</v>
      </c>
      <c r="L340">
        <v>0.64077669902912615</v>
      </c>
      <c r="M340" s="1" t="s">
        <v>642</v>
      </c>
      <c r="N340" s="1" t="s">
        <v>643</v>
      </c>
      <c r="O340" s="1" t="s">
        <v>644</v>
      </c>
      <c r="P340" s="1" t="s">
        <v>642</v>
      </c>
      <c r="Q340" s="1" t="s">
        <v>645</v>
      </c>
      <c r="R340" s="1" t="s">
        <v>642</v>
      </c>
      <c r="S340" s="1" t="s">
        <v>645</v>
      </c>
      <c r="T340" s="1" t="s">
        <v>645</v>
      </c>
      <c r="U340" s="1" t="s">
        <v>645</v>
      </c>
    </row>
    <row r="341" spans="1:21" x14ac:dyDescent="0.25">
      <c r="A341" s="1" t="s">
        <v>311</v>
      </c>
      <c r="B341" s="1" t="s">
        <v>22</v>
      </c>
      <c r="C341" s="1" t="s">
        <v>292</v>
      </c>
      <c r="D341">
        <v>2</v>
      </c>
      <c r="E341">
        <v>0.875</v>
      </c>
      <c r="F341">
        <v>10</v>
      </c>
      <c r="G341">
        <v>0.98130841121495327</v>
      </c>
      <c r="H341">
        <v>0.36971830985915494</v>
      </c>
      <c r="I341">
        <v>0.53708439897698212</v>
      </c>
      <c r="J341">
        <v>1</v>
      </c>
      <c r="K341">
        <v>0.36893203883495146</v>
      </c>
      <c r="L341">
        <v>0.53900709219858156</v>
      </c>
      <c r="M341" s="1" t="s">
        <v>642</v>
      </c>
      <c r="N341" s="1" t="s">
        <v>643</v>
      </c>
      <c r="O341" s="1" t="s">
        <v>644</v>
      </c>
      <c r="P341" s="1" t="s">
        <v>642</v>
      </c>
      <c r="Q341" s="1" t="s">
        <v>645</v>
      </c>
      <c r="R341" s="1" t="s">
        <v>642</v>
      </c>
      <c r="S341" s="1" t="s">
        <v>645</v>
      </c>
      <c r="T341" s="1" t="s">
        <v>645</v>
      </c>
      <c r="U341" s="1" t="s">
        <v>645</v>
      </c>
    </row>
    <row r="342" spans="1:21" x14ac:dyDescent="0.25">
      <c r="A342" s="1" t="s">
        <v>591</v>
      </c>
      <c r="B342" s="1" t="s">
        <v>147</v>
      </c>
      <c r="C342" s="1" t="s">
        <v>292</v>
      </c>
      <c r="D342">
        <v>7</v>
      </c>
      <c r="E342">
        <v>0.85</v>
      </c>
      <c r="F342">
        <v>10</v>
      </c>
      <c r="G342">
        <v>0.5</v>
      </c>
      <c r="H342">
        <v>4.6511627906976744E-3</v>
      </c>
      <c r="I342">
        <v>9.2165898617511521E-3</v>
      </c>
      <c r="J342">
        <v>1</v>
      </c>
      <c r="K342">
        <v>1.4285714285714285E-2</v>
      </c>
      <c r="L342">
        <v>2.8169014084507043E-2</v>
      </c>
      <c r="M342" s="1" t="s">
        <v>642</v>
      </c>
      <c r="N342" s="1" t="s">
        <v>643</v>
      </c>
      <c r="O342" s="1" t="s">
        <v>644</v>
      </c>
      <c r="P342" s="1" t="s">
        <v>642</v>
      </c>
      <c r="Q342" s="1" t="s">
        <v>645</v>
      </c>
      <c r="R342" s="1" t="s">
        <v>642</v>
      </c>
      <c r="S342" s="1" t="s">
        <v>645</v>
      </c>
      <c r="T342" s="1" t="s">
        <v>645</v>
      </c>
      <c r="U342" s="1" t="s">
        <v>645</v>
      </c>
    </row>
    <row r="343" spans="1:21" x14ac:dyDescent="0.25">
      <c r="A343" s="1" t="s">
        <v>312</v>
      </c>
      <c r="B343" s="1" t="s">
        <v>22</v>
      </c>
      <c r="C343" s="1" t="s">
        <v>292</v>
      </c>
      <c r="D343">
        <v>2</v>
      </c>
      <c r="E343">
        <v>0.9</v>
      </c>
      <c r="F343">
        <v>10</v>
      </c>
      <c r="G343">
        <v>0.98979591836734693</v>
      </c>
      <c r="H343">
        <v>0.34154929577464788</v>
      </c>
      <c r="I343">
        <v>0.50785340314136118</v>
      </c>
      <c r="J343">
        <v>1</v>
      </c>
      <c r="K343">
        <v>0.35922330097087379</v>
      </c>
      <c r="L343">
        <v>0.52857142857142858</v>
      </c>
      <c r="M343" s="1" t="s">
        <v>642</v>
      </c>
      <c r="N343" s="1" t="s">
        <v>643</v>
      </c>
      <c r="O343" s="1" t="s">
        <v>644</v>
      </c>
      <c r="P343" s="1" t="s">
        <v>642</v>
      </c>
      <c r="Q343" s="1" t="s">
        <v>645</v>
      </c>
      <c r="R343" s="1" t="s">
        <v>642</v>
      </c>
      <c r="S343" s="1" t="s">
        <v>645</v>
      </c>
      <c r="T343" s="1" t="s">
        <v>645</v>
      </c>
      <c r="U343" s="1" t="s">
        <v>645</v>
      </c>
    </row>
    <row r="344" spans="1:21" x14ac:dyDescent="0.25">
      <c r="A344" s="1" t="s">
        <v>354</v>
      </c>
      <c r="B344" s="1" t="s">
        <v>147</v>
      </c>
      <c r="C344" s="1" t="s">
        <v>292</v>
      </c>
      <c r="D344">
        <v>5</v>
      </c>
      <c r="E344">
        <v>0.7</v>
      </c>
      <c r="F344">
        <v>10</v>
      </c>
      <c r="G344">
        <v>0.93805309734513276</v>
      </c>
      <c r="H344">
        <v>0.49302325581395351</v>
      </c>
      <c r="I344">
        <v>0.64634146341463428</v>
      </c>
      <c r="J344">
        <v>0.90909090909090906</v>
      </c>
      <c r="K344">
        <v>0.42857142857142855</v>
      </c>
      <c r="L344">
        <v>0.58252427184466016</v>
      </c>
      <c r="M344" s="1" t="s">
        <v>642</v>
      </c>
      <c r="N344" s="1" t="s">
        <v>643</v>
      </c>
      <c r="O344" s="1" t="s">
        <v>644</v>
      </c>
      <c r="P344" s="1" t="s">
        <v>642</v>
      </c>
      <c r="Q344" s="1" t="s">
        <v>645</v>
      </c>
      <c r="R344" s="1" t="s">
        <v>642</v>
      </c>
      <c r="S344" s="1" t="s">
        <v>645</v>
      </c>
      <c r="T344" s="1" t="s">
        <v>645</v>
      </c>
      <c r="U344" s="1" t="s">
        <v>645</v>
      </c>
    </row>
    <row r="345" spans="1:21" x14ac:dyDescent="0.25">
      <c r="A345" s="1" t="s">
        <v>638</v>
      </c>
      <c r="B345" s="1" t="s">
        <v>147</v>
      </c>
      <c r="C345" s="1" t="s">
        <v>292</v>
      </c>
      <c r="D345">
        <v>25</v>
      </c>
      <c r="E345">
        <v>0.8</v>
      </c>
      <c r="F345">
        <v>10</v>
      </c>
      <c r="G345">
        <v>0.97560975609756095</v>
      </c>
      <c r="H345">
        <v>0.37209302325581395</v>
      </c>
      <c r="I345">
        <v>0.53872053872053871</v>
      </c>
      <c r="J345">
        <v>1</v>
      </c>
      <c r="K345">
        <v>0.32857142857142857</v>
      </c>
      <c r="L345">
        <v>0.4946236559139785</v>
      </c>
      <c r="M345" s="1" t="s">
        <v>642</v>
      </c>
      <c r="N345" s="1" t="s">
        <v>643</v>
      </c>
      <c r="O345" s="1" t="s">
        <v>644</v>
      </c>
      <c r="P345" s="1" t="s">
        <v>642</v>
      </c>
      <c r="Q345" s="1" t="s">
        <v>645</v>
      </c>
      <c r="R345" s="1" t="s">
        <v>642</v>
      </c>
      <c r="S345" s="1" t="s">
        <v>645</v>
      </c>
      <c r="T345" s="1" t="s">
        <v>645</v>
      </c>
      <c r="U345" s="1" t="s">
        <v>645</v>
      </c>
    </row>
    <row r="346" spans="1:21" x14ac:dyDescent="0.25">
      <c r="A346" s="1" t="s">
        <v>413</v>
      </c>
      <c r="B346" s="1" t="s">
        <v>23</v>
      </c>
      <c r="C346" s="1" t="s">
        <v>292</v>
      </c>
      <c r="D346">
        <v>23</v>
      </c>
      <c r="E346">
        <v>0.85</v>
      </c>
      <c r="F346">
        <v>10</v>
      </c>
      <c r="G346">
        <v>0.9928057553956835</v>
      </c>
      <c r="H346">
        <v>0.48421052631578948</v>
      </c>
      <c r="I346">
        <v>0.65094339622641517</v>
      </c>
      <c r="J346">
        <v>1</v>
      </c>
      <c r="K346">
        <v>0.43333333333333335</v>
      </c>
      <c r="L346">
        <v>0.60465116279069764</v>
      </c>
      <c r="M346" s="1" t="s">
        <v>642</v>
      </c>
      <c r="N346" s="1" t="s">
        <v>643</v>
      </c>
      <c r="O346" s="1" t="s">
        <v>644</v>
      </c>
      <c r="P346" s="1" t="s">
        <v>642</v>
      </c>
      <c r="Q346" s="1" t="s">
        <v>645</v>
      </c>
      <c r="R346" s="1" t="s">
        <v>642</v>
      </c>
      <c r="S346" s="1" t="s">
        <v>645</v>
      </c>
      <c r="T346" s="1" t="s">
        <v>645</v>
      </c>
      <c r="U346" s="1" t="s">
        <v>645</v>
      </c>
    </row>
    <row r="347" spans="1:21" x14ac:dyDescent="0.25">
      <c r="A347" s="1" t="s">
        <v>317</v>
      </c>
      <c r="B347" s="1" t="s">
        <v>22</v>
      </c>
      <c r="C347" s="1" t="s">
        <v>292</v>
      </c>
      <c r="D347">
        <v>5</v>
      </c>
      <c r="E347">
        <v>0.9</v>
      </c>
      <c r="F347">
        <v>10</v>
      </c>
      <c r="G347">
        <v>0.97142857142857142</v>
      </c>
      <c r="H347">
        <v>0.47887323943661969</v>
      </c>
      <c r="I347">
        <v>0.64150943396226412</v>
      </c>
      <c r="J347">
        <v>1</v>
      </c>
      <c r="K347">
        <v>0.62135922330097082</v>
      </c>
      <c r="L347">
        <v>0.76646706586826341</v>
      </c>
      <c r="M347" s="1" t="s">
        <v>642</v>
      </c>
      <c r="N347" s="1" t="s">
        <v>643</v>
      </c>
      <c r="O347" s="1" t="s">
        <v>644</v>
      </c>
      <c r="P347" s="1" t="s">
        <v>642</v>
      </c>
      <c r="Q347" s="1" t="s">
        <v>645</v>
      </c>
      <c r="R347" s="1" t="s">
        <v>642</v>
      </c>
      <c r="S347" s="1" t="s">
        <v>645</v>
      </c>
      <c r="T347" s="1" t="s">
        <v>645</v>
      </c>
      <c r="U347" s="1" t="s">
        <v>645</v>
      </c>
    </row>
    <row r="348" spans="1:21" x14ac:dyDescent="0.25">
      <c r="A348" s="1" t="s">
        <v>630</v>
      </c>
      <c r="B348" s="1" t="s">
        <v>147</v>
      </c>
      <c r="C348" s="1" t="s">
        <v>292</v>
      </c>
      <c r="D348">
        <v>20</v>
      </c>
      <c r="E348">
        <v>0.8</v>
      </c>
      <c r="F348">
        <v>10</v>
      </c>
      <c r="G348">
        <v>0.94444444444444442</v>
      </c>
      <c r="H348">
        <v>7.9069767441860464E-2</v>
      </c>
      <c r="I348">
        <v>0.14592274678111586</v>
      </c>
      <c r="J348">
        <v>1</v>
      </c>
      <c r="K348">
        <v>0.1</v>
      </c>
      <c r="L348">
        <v>0.18181818181818182</v>
      </c>
      <c r="M348" s="1" t="s">
        <v>642</v>
      </c>
      <c r="N348" s="1" t="s">
        <v>643</v>
      </c>
      <c r="O348" s="1" t="s">
        <v>644</v>
      </c>
      <c r="P348" s="1" t="s">
        <v>642</v>
      </c>
      <c r="Q348" s="1" t="s">
        <v>645</v>
      </c>
      <c r="R348" s="1" t="s">
        <v>642</v>
      </c>
      <c r="S348" s="1" t="s">
        <v>645</v>
      </c>
      <c r="T348" s="1" t="s">
        <v>645</v>
      </c>
      <c r="U348" s="1" t="s">
        <v>645</v>
      </c>
    </row>
    <row r="349" spans="1:21" x14ac:dyDescent="0.25">
      <c r="A349" s="1" t="s">
        <v>651</v>
      </c>
      <c r="B349" s="1" t="s">
        <v>23</v>
      </c>
      <c r="C349" s="1" t="s">
        <v>292</v>
      </c>
      <c r="D349">
        <v>2</v>
      </c>
      <c r="E349">
        <v>0.11</v>
      </c>
      <c r="F349">
        <v>10</v>
      </c>
      <c r="G349">
        <v>0.94805194805194803</v>
      </c>
      <c r="H349">
        <v>0.512280701754386</v>
      </c>
      <c r="I349">
        <v>0.66514806378132119</v>
      </c>
      <c r="J349">
        <v>0.94594594594594594</v>
      </c>
      <c r="K349">
        <v>0.3888888888888889</v>
      </c>
      <c r="L349">
        <v>0.55118110236220463</v>
      </c>
      <c r="M349" s="1" t="s">
        <v>642</v>
      </c>
      <c r="N349" s="1" t="s">
        <v>643</v>
      </c>
      <c r="O349" s="1" t="s">
        <v>644</v>
      </c>
      <c r="P349" s="1" t="s">
        <v>642</v>
      </c>
      <c r="Q349" s="1" t="s">
        <v>645</v>
      </c>
      <c r="R349" s="1" t="s">
        <v>642</v>
      </c>
      <c r="S349" s="1" t="s">
        <v>645</v>
      </c>
      <c r="T349" s="1" t="s">
        <v>645</v>
      </c>
      <c r="U349" s="1" t="s">
        <v>645</v>
      </c>
    </row>
    <row r="350" spans="1:21" x14ac:dyDescent="0.25">
      <c r="A350" s="1" t="s">
        <v>457</v>
      </c>
      <c r="B350" s="1" t="s">
        <v>22</v>
      </c>
      <c r="C350" s="1" t="s">
        <v>292</v>
      </c>
      <c r="D350">
        <v>15</v>
      </c>
      <c r="E350">
        <v>0.7</v>
      </c>
      <c r="F350">
        <v>10</v>
      </c>
      <c r="G350">
        <v>0.97005988023952094</v>
      </c>
      <c r="H350">
        <v>0.57042253521126762</v>
      </c>
      <c r="I350">
        <v>0.71840354767184034</v>
      </c>
      <c r="J350">
        <v>1</v>
      </c>
      <c r="K350">
        <v>0.62135922330097082</v>
      </c>
      <c r="L350">
        <v>0.76646706586826341</v>
      </c>
      <c r="M350" s="1" t="s">
        <v>642</v>
      </c>
      <c r="N350" s="1" t="s">
        <v>643</v>
      </c>
      <c r="O350" s="1" t="s">
        <v>644</v>
      </c>
      <c r="P350" s="1" t="s">
        <v>642</v>
      </c>
      <c r="Q350" s="1" t="s">
        <v>645</v>
      </c>
      <c r="R350" s="1" t="s">
        <v>642</v>
      </c>
      <c r="S350" s="1" t="s">
        <v>645</v>
      </c>
      <c r="T350" s="1" t="s">
        <v>645</v>
      </c>
      <c r="U350" s="1" t="s">
        <v>645</v>
      </c>
    </row>
    <row r="351" spans="1:21" x14ac:dyDescent="0.25">
      <c r="A351" s="1" t="s">
        <v>339</v>
      </c>
      <c r="B351" s="1" t="s">
        <v>22</v>
      </c>
      <c r="C351" s="1" t="s">
        <v>292</v>
      </c>
      <c r="D351">
        <v>21</v>
      </c>
      <c r="E351">
        <v>0.875</v>
      </c>
      <c r="F351">
        <v>10</v>
      </c>
      <c r="G351">
        <v>0.98136645962732916</v>
      </c>
      <c r="H351">
        <v>0.55633802816901412</v>
      </c>
      <c r="I351">
        <v>0.71011235955056184</v>
      </c>
      <c r="J351">
        <v>1</v>
      </c>
      <c r="K351">
        <v>0.62135922330097082</v>
      </c>
      <c r="L351">
        <v>0.76646706586826341</v>
      </c>
      <c r="M351" s="1" t="s">
        <v>642</v>
      </c>
      <c r="N351" s="1" t="s">
        <v>643</v>
      </c>
      <c r="O351" s="1" t="s">
        <v>644</v>
      </c>
      <c r="P351" s="1" t="s">
        <v>642</v>
      </c>
      <c r="Q351" s="1" t="s">
        <v>645</v>
      </c>
      <c r="R351" s="1" t="s">
        <v>642</v>
      </c>
      <c r="S351" s="1" t="s">
        <v>645</v>
      </c>
      <c r="T351" s="1" t="s">
        <v>645</v>
      </c>
      <c r="U351" s="1" t="s">
        <v>645</v>
      </c>
    </row>
    <row r="352" spans="1:21" x14ac:dyDescent="0.25">
      <c r="A352" s="1" t="s">
        <v>458</v>
      </c>
      <c r="B352" s="1" t="s">
        <v>22</v>
      </c>
      <c r="C352" s="1" t="s">
        <v>292</v>
      </c>
      <c r="D352">
        <v>15</v>
      </c>
      <c r="E352">
        <v>0.8</v>
      </c>
      <c r="F352">
        <v>10</v>
      </c>
      <c r="G352">
        <v>0.98089171974522293</v>
      </c>
      <c r="H352">
        <v>0.54225352112676062</v>
      </c>
      <c r="I352">
        <v>0.69841269841269837</v>
      </c>
      <c r="J352">
        <v>1</v>
      </c>
      <c r="K352">
        <v>0.57281553398058249</v>
      </c>
      <c r="L352">
        <v>0.72839506172839508</v>
      </c>
      <c r="M352" s="1" t="s">
        <v>642</v>
      </c>
      <c r="N352" s="1" t="s">
        <v>643</v>
      </c>
      <c r="O352" s="1" t="s">
        <v>644</v>
      </c>
      <c r="P352" s="1" t="s">
        <v>642</v>
      </c>
      <c r="Q352" s="1" t="s">
        <v>645</v>
      </c>
      <c r="R352" s="1" t="s">
        <v>642</v>
      </c>
      <c r="S352" s="1" t="s">
        <v>645</v>
      </c>
      <c r="T352" s="1" t="s">
        <v>645</v>
      </c>
      <c r="U352" s="1" t="s">
        <v>645</v>
      </c>
    </row>
    <row r="353" spans="1:21" x14ac:dyDescent="0.25">
      <c r="A353" s="1" t="s">
        <v>604</v>
      </c>
      <c r="B353" s="1" t="s">
        <v>147</v>
      </c>
      <c r="C353" s="1" t="s">
        <v>292</v>
      </c>
      <c r="D353">
        <v>14</v>
      </c>
      <c r="E353">
        <v>0.8</v>
      </c>
      <c r="F353">
        <v>10</v>
      </c>
      <c r="G353">
        <v>0.98148148148148151</v>
      </c>
      <c r="H353">
        <v>0.49302325581395351</v>
      </c>
      <c r="I353">
        <v>0.65634674922600622</v>
      </c>
      <c r="J353">
        <v>0.96666666666666667</v>
      </c>
      <c r="K353">
        <v>0.41428571428571431</v>
      </c>
      <c r="L353">
        <v>0.58000000000000007</v>
      </c>
      <c r="M353" s="1" t="s">
        <v>642</v>
      </c>
      <c r="N353" s="1" t="s">
        <v>643</v>
      </c>
      <c r="O353" s="1" t="s">
        <v>644</v>
      </c>
      <c r="P353" s="1" t="s">
        <v>642</v>
      </c>
      <c r="Q353" s="1" t="s">
        <v>645</v>
      </c>
      <c r="R353" s="1" t="s">
        <v>642</v>
      </c>
      <c r="S353" s="1" t="s">
        <v>645</v>
      </c>
      <c r="T353" s="1" t="s">
        <v>645</v>
      </c>
      <c r="U353" s="1" t="s">
        <v>645</v>
      </c>
    </row>
    <row r="354" spans="1:21" x14ac:dyDescent="0.25">
      <c r="A354" s="1" t="s">
        <v>385</v>
      </c>
      <c r="B354" s="1" t="s">
        <v>147</v>
      </c>
      <c r="C354" s="1" t="s">
        <v>292</v>
      </c>
      <c r="D354">
        <v>27</v>
      </c>
      <c r="E354">
        <v>0.8</v>
      </c>
      <c r="F354">
        <v>10</v>
      </c>
      <c r="G354">
        <v>0.9642857142857143</v>
      </c>
      <c r="H354">
        <v>0.50232558139534889</v>
      </c>
      <c r="I354">
        <v>0.66055045871559637</v>
      </c>
      <c r="J354">
        <v>1</v>
      </c>
      <c r="K354">
        <v>0.44285714285714284</v>
      </c>
      <c r="L354">
        <v>0.61386138613861385</v>
      </c>
      <c r="M354" s="1" t="s">
        <v>642</v>
      </c>
      <c r="N354" s="1" t="s">
        <v>643</v>
      </c>
      <c r="O354" s="1" t="s">
        <v>644</v>
      </c>
      <c r="P354" s="1" t="s">
        <v>642</v>
      </c>
      <c r="Q354" s="1" t="s">
        <v>645</v>
      </c>
      <c r="R354" s="1" t="s">
        <v>642</v>
      </c>
      <c r="S354" s="1" t="s">
        <v>645</v>
      </c>
      <c r="T354" s="1" t="s">
        <v>645</v>
      </c>
      <c r="U354" s="1" t="s">
        <v>645</v>
      </c>
    </row>
    <row r="355" spans="1:21" x14ac:dyDescent="0.25">
      <c r="A355" s="1" t="s">
        <v>316</v>
      </c>
      <c r="B355" s="1" t="s">
        <v>22</v>
      </c>
      <c r="C355" s="1" t="s">
        <v>292</v>
      </c>
      <c r="D355">
        <v>5</v>
      </c>
      <c r="E355">
        <v>0.875</v>
      </c>
      <c r="F355">
        <v>10</v>
      </c>
      <c r="G355">
        <v>0.95890410958904104</v>
      </c>
      <c r="H355">
        <v>0.49295774647887325</v>
      </c>
      <c r="I355">
        <v>0.65116279069767435</v>
      </c>
      <c r="J355">
        <v>1</v>
      </c>
      <c r="K355">
        <v>0.62135922330097082</v>
      </c>
      <c r="L355">
        <v>0.76646706586826341</v>
      </c>
      <c r="M355" s="1" t="s">
        <v>642</v>
      </c>
      <c r="N355" s="1" t="s">
        <v>643</v>
      </c>
      <c r="O355" s="1" t="s">
        <v>644</v>
      </c>
      <c r="P355" s="1" t="s">
        <v>642</v>
      </c>
      <c r="Q355" s="1" t="s">
        <v>645</v>
      </c>
      <c r="R355" s="1" t="s">
        <v>642</v>
      </c>
      <c r="S355" s="1" t="s">
        <v>645</v>
      </c>
      <c r="T355" s="1" t="s">
        <v>645</v>
      </c>
      <c r="U355" s="1" t="s">
        <v>645</v>
      </c>
    </row>
    <row r="356" spans="1:21" x14ac:dyDescent="0.25">
      <c r="A356" s="1" t="s">
        <v>405</v>
      </c>
      <c r="B356" s="1" t="s">
        <v>23</v>
      </c>
      <c r="C356" s="1" t="s">
        <v>292</v>
      </c>
      <c r="D356">
        <v>21</v>
      </c>
      <c r="E356">
        <v>0.7</v>
      </c>
      <c r="F356">
        <v>10</v>
      </c>
      <c r="G356">
        <v>0.96202531645569622</v>
      </c>
      <c r="H356">
        <v>0.53333333333333333</v>
      </c>
      <c r="I356">
        <v>0.68623024830699764</v>
      </c>
      <c r="J356">
        <v>0.91111111111111109</v>
      </c>
      <c r="K356">
        <v>0.45555555555555555</v>
      </c>
      <c r="L356">
        <v>0.6074074074074074</v>
      </c>
      <c r="M356" s="1" t="s">
        <v>642</v>
      </c>
      <c r="N356" s="1" t="s">
        <v>643</v>
      </c>
      <c r="O356" s="1" t="s">
        <v>644</v>
      </c>
      <c r="P356" s="1" t="s">
        <v>642</v>
      </c>
      <c r="Q356" s="1" t="s">
        <v>645</v>
      </c>
      <c r="R356" s="1" t="s">
        <v>642</v>
      </c>
      <c r="S356" s="1" t="s">
        <v>645</v>
      </c>
      <c r="T356" s="1" t="s">
        <v>645</v>
      </c>
      <c r="U356" s="1" t="s">
        <v>645</v>
      </c>
    </row>
    <row r="357" spans="1:21" x14ac:dyDescent="0.25">
      <c r="A357" s="1" t="s">
        <v>483</v>
      </c>
      <c r="B357" s="1" t="s">
        <v>22</v>
      </c>
      <c r="C357" s="1" t="s">
        <v>292</v>
      </c>
      <c r="D357">
        <v>21</v>
      </c>
      <c r="E357">
        <v>0.8</v>
      </c>
      <c r="F357">
        <v>13</v>
      </c>
      <c r="G357">
        <v>0.9285714285714286</v>
      </c>
      <c r="H357">
        <v>0.13732394366197184</v>
      </c>
      <c r="I357">
        <v>0.23926380368098163</v>
      </c>
      <c r="J357">
        <v>0.93333333333333335</v>
      </c>
      <c r="K357">
        <v>0.13592233009708737</v>
      </c>
      <c r="L357">
        <v>0.23728813559322035</v>
      </c>
      <c r="M357" s="1" t="s">
        <v>642</v>
      </c>
      <c r="N357" s="1" t="s">
        <v>643</v>
      </c>
      <c r="O357" s="1" t="s">
        <v>644</v>
      </c>
      <c r="P357" s="1" t="s">
        <v>642</v>
      </c>
      <c r="Q357" s="1" t="s">
        <v>645</v>
      </c>
      <c r="R357" s="1" t="s">
        <v>642</v>
      </c>
      <c r="S357" s="1" t="s">
        <v>645</v>
      </c>
      <c r="T357" s="1" t="s">
        <v>645</v>
      </c>
      <c r="U357" s="1" t="s">
        <v>645</v>
      </c>
    </row>
    <row r="358" spans="1:21" x14ac:dyDescent="0.25">
      <c r="A358" s="1" t="s">
        <v>490</v>
      </c>
      <c r="B358" s="1" t="s">
        <v>22</v>
      </c>
      <c r="C358" s="1" t="s">
        <v>292</v>
      </c>
      <c r="D358">
        <v>21</v>
      </c>
      <c r="E358">
        <v>0.85</v>
      </c>
      <c r="F358">
        <v>16</v>
      </c>
      <c r="G358">
        <v>0.98913043478260865</v>
      </c>
      <c r="H358">
        <v>0.32042253521126762</v>
      </c>
      <c r="I358">
        <v>0.48404255319148937</v>
      </c>
      <c r="J358">
        <v>1</v>
      </c>
      <c r="K358">
        <v>0.34951456310679613</v>
      </c>
      <c r="L358">
        <v>0.51798561151079137</v>
      </c>
      <c r="M358" s="1" t="s">
        <v>642</v>
      </c>
      <c r="N358" s="1" t="s">
        <v>643</v>
      </c>
      <c r="O358" s="1" t="s">
        <v>644</v>
      </c>
      <c r="P358" s="1" t="s">
        <v>642</v>
      </c>
      <c r="Q358" s="1" t="s">
        <v>645</v>
      </c>
      <c r="R358" s="1" t="s">
        <v>642</v>
      </c>
      <c r="S358" s="1" t="s">
        <v>645</v>
      </c>
      <c r="T358" s="1" t="s">
        <v>645</v>
      </c>
      <c r="U358" s="1" t="s">
        <v>645</v>
      </c>
    </row>
    <row r="359" spans="1:21" x14ac:dyDescent="0.25">
      <c r="A359" s="1" t="s">
        <v>439</v>
      </c>
      <c r="B359" s="1" t="s">
        <v>23</v>
      </c>
      <c r="C359" s="1" t="s">
        <v>292</v>
      </c>
      <c r="D359">
        <v>15</v>
      </c>
      <c r="E359">
        <v>0.85</v>
      </c>
      <c r="F359">
        <v>10</v>
      </c>
      <c r="G359">
        <v>1</v>
      </c>
      <c r="H359">
        <v>0.26315789473684209</v>
      </c>
      <c r="I359">
        <v>0.41666666666666669</v>
      </c>
      <c r="J359">
        <v>1</v>
      </c>
      <c r="K359">
        <v>0.22222222222222221</v>
      </c>
      <c r="L359">
        <v>0.36363636363636359</v>
      </c>
      <c r="M359" s="1" t="s">
        <v>642</v>
      </c>
      <c r="N359" s="1" t="s">
        <v>643</v>
      </c>
      <c r="O359" s="1" t="s">
        <v>644</v>
      </c>
      <c r="P359" s="1" t="s">
        <v>642</v>
      </c>
      <c r="Q359" s="1" t="s">
        <v>645</v>
      </c>
      <c r="R359" s="1" t="s">
        <v>642</v>
      </c>
      <c r="S359" s="1" t="s">
        <v>645</v>
      </c>
      <c r="T359" s="1" t="s">
        <v>645</v>
      </c>
      <c r="U359" s="1" t="s">
        <v>645</v>
      </c>
    </row>
    <row r="360" spans="1:21" x14ac:dyDescent="0.25">
      <c r="A360" s="1" t="s">
        <v>319</v>
      </c>
      <c r="B360" s="1" t="s">
        <v>22</v>
      </c>
      <c r="C360" s="1" t="s">
        <v>292</v>
      </c>
      <c r="D360">
        <v>6</v>
      </c>
      <c r="E360">
        <v>0.8</v>
      </c>
      <c r="F360">
        <v>10</v>
      </c>
      <c r="G360">
        <v>0.98159509202453987</v>
      </c>
      <c r="H360">
        <v>0.56338028169014087</v>
      </c>
      <c r="I360">
        <v>0.71588366890380317</v>
      </c>
      <c r="J360">
        <v>1</v>
      </c>
      <c r="K360">
        <v>0.60194174757281549</v>
      </c>
      <c r="L360">
        <v>0.75151515151515147</v>
      </c>
      <c r="M360" s="1" t="s">
        <v>642</v>
      </c>
      <c r="N360" s="1" t="s">
        <v>643</v>
      </c>
      <c r="O360" s="1" t="s">
        <v>644</v>
      </c>
      <c r="P360" s="1" t="s">
        <v>642</v>
      </c>
      <c r="Q360" s="1" t="s">
        <v>645</v>
      </c>
      <c r="R360" s="1" t="s">
        <v>642</v>
      </c>
      <c r="S360" s="1" t="s">
        <v>645</v>
      </c>
      <c r="T360" s="1" t="s">
        <v>645</v>
      </c>
      <c r="U360" s="1" t="s">
        <v>645</v>
      </c>
    </row>
    <row r="361" spans="1:21" x14ac:dyDescent="0.25">
      <c r="A361" s="1" t="s">
        <v>491</v>
      </c>
      <c r="B361" s="1" t="s">
        <v>22</v>
      </c>
      <c r="C361" s="1" t="s">
        <v>292</v>
      </c>
      <c r="D361">
        <v>21</v>
      </c>
      <c r="E361">
        <v>0.875</v>
      </c>
      <c r="F361">
        <v>16</v>
      </c>
      <c r="G361">
        <v>0.97701149425287359</v>
      </c>
      <c r="H361">
        <v>0.29929577464788731</v>
      </c>
      <c r="I361">
        <v>0.4582210242587601</v>
      </c>
      <c r="J361">
        <v>1</v>
      </c>
      <c r="K361">
        <v>0.33980582524271846</v>
      </c>
      <c r="L361">
        <v>0.50724637681159424</v>
      </c>
      <c r="M361" s="1" t="s">
        <v>642</v>
      </c>
      <c r="N361" s="1" t="s">
        <v>643</v>
      </c>
      <c r="O361" s="1" t="s">
        <v>644</v>
      </c>
      <c r="P361" s="1" t="s">
        <v>642</v>
      </c>
      <c r="Q361" s="1" t="s">
        <v>645</v>
      </c>
      <c r="R361" s="1" t="s">
        <v>642</v>
      </c>
      <c r="S361" s="1" t="s">
        <v>645</v>
      </c>
      <c r="T361" s="1" t="s">
        <v>645</v>
      </c>
      <c r="U361" s="1" t="s">
        <v>645</v>
      </c>
    </row>
    <row r="362" spans="1:21" x14ac:dyDescent="0.25">
      <c r="A362" s="1" t="s">
        <v>369</v>
      </c>
      <c r="B362" s="1" t="s">
        <v>147</v>
      </c>
      <c r="C362" s="1" t="s">
        <v>292</v>
      </c>
      <c r="D362">
        <v>20</v>
      </c>
      <c r="E362">
        <v>0.85</v>
      </c>
      <c r="F362">
        <v>10</v>
      </c>
      <c r="G362">
        <v>0.98</v>
      </c>
      <c r="H362">
        <v>0.22790697674418606</v>
      </c>
      <c r="I362">
        <v>0.36981132075471695</v>
      </c>
      <c r="J362">
        <v>1</v>
      </c>
      <c r="K362">
        <v>0.22857142857142856</v>
      </c>
      <c r="L362">
        <v>0.37209302325581389</v>
      </c>
      <c r="M362" s="1" t="s">
        <v>642</v>
      </c>
      <c r="N362" s="1" t="s">
        <v>643</v>
      </c>
      <c r="O362" s="1" t="s">
        <v>644</v>
      </c>
      <c r="P362" s="1" t="s">
        <v>642</v>
      </c>
      <c r="Q362" s="1" t="s">
        <v>645</v>
      </c>
      <c r="R362" s="1" t="s">
        <v>642</v>
      </c>
      <c r="S362" s="1" t="s">
        <v>645</v>
      </c>
      <c r="T362" s="1" t="s">
        <v>645</v>
      </c>
      <c r="U362" s="1" t="s">
        <v>645</v>
      </c>
    </row>
    <row r="363" spans="1:21" x14ac:dyDescent="0.25">
      <c r="A363" s="1" t="s">
        <v>432</v>
      </c>
      <c r="B363" s="1" t="s">
        <v>23</v>
      </c>
      <c r="C363" s="1" t="s">
        <v>292</v>
      </c>
      <c r="D363">
        <v>14</v>
      </c>
      <c r="E363">
        <v>0.7</v>
      </c>
      <c r="F363">
        <v>10</v>
      </c>
      <c r="G363">
        <v>0.97484276729559749</v>
      </c>
      <c r="H363">
        <v>0.54385964912280704</v>
      </c>
      <c r="I363">
        <v>0.69819819819819828</v>
      </c>
      <c r="J363">
        <v>0.88888888888888884</v>
      </c>
      <c r="K363">
        <v>0.44444444444444442</v>
      </c>
      <c r="L363">
        <v>0.59259259259259256</v>
      </c>
      <c r="M363" s="1" t="s">
        <v>642</v>
      </c>
      <c r="N363" s="1" t="s">
        <v>643</v>
      </c>
      <c r="O363" s="1" t="s">
        <v>644</v>
      </c>
      <c r="P363" s="1" t="s">
        <v>642</v>
      </c>
      <c r="Q363" s="1" t="s">
        <v>645</v>
      </c>
      <c r="R363" s="1" t="s">
        <v>642</v>
      </c>
      <c r="S363" s="1" t="s">
        <v>645</v>
      </c>
      <c r="T363" s="1" t="s">
        <v>645</v>
      </c>
      <c r="U363" s="1" t="s">
        <v>645</v>
      </c>
    </row>
    <row r="364" spans="1:21" x14ac:dyDescent="0.25">
      <c r="A364" s="1" t="s">
        <v>310</v>
      </c>
      <c r="B364" s="1" t="s">
        <v>22</v>
      </c>
      <c r="C364" s="1" t="s">
        <v>292</v>
      </c>
      <c r="D364">
        <v>2</v>
      </c>
      <c r="E364">
        <v>0.85</v>
      </c>
      <c r="F364">
        <v>10</v>
      </c>
      <c r="G364">
        <v>0.98319327731092432</v>
      </c>
      <c r="H364">
        <v>0.4119718309859155</v>
      </c>
      <c r="I364">
        <v>0.58064516129032251</v>
      </c>
      <c r="J364">
        <v>1</v>
      </c>
      <c r="K364">
        <v>0.38834951456310679</v>
      </c>
      <c r="L364">
        <v>0.55944055944055937</v>
      </c>
      <c r="M364" s="1" t="s">
        <v>642</v>
      </c>
      <c r="N364" s="1" t="s">
        <v>643</v>
      </c>
      <c r="O364" s="1" t="s">
        <v>644</v>
      </c>
      <c r="P364" s="1" t="s">
        <v>642</v>
      </c>
      <c r="Q364" s="1" t="s">
        <v>645</v>
      </c>
      <c r="R364" s="1" t="s">
        <v>642</v>
      </c>
      <c r="S364" s="1" t="s">
        <v>645</v>
      </c>
      <c r="T364" s="1" t="s">
        <v>645</v>
      </c>
      <c r="U364" s="1" t="s">
        <v>645</v>
      </c>
    </row>
    <row r="365" spans="1:21" x14ac:dyDescent="0.25">
      <c r="A365" s="1" t="s">
        <v>653</v>
      </c>
      <c r="B365" s="1" t="s">
        <v>23</v>
      </c>
      <c r="C365" s="1" t="s">
        <v>292</v>
      </c>
      <c r="D365">
        <v>11</v>
      </c>
      <c r="E365">
        <v>0.85</v>
      </c>
      <c r="F365">
        <v>10</v>
      </c>
      <c r="G365">
        <v>1</v>
      </c>
      <c r="H365">
        <v>0.256140350877193</v>
      </c>
      <c r="I365">
        <v>0.4078212290502794</v>
      </c>
      <c r="J365">
        <v>1</v>
      </c>
      <c r="K365">
        <v>0.22222222222222221</v>
      </c>
      <c r="L365">
        <v>0.36363636363636359</v>
      </c>
      <c r="M365" s="1" t="s">
        <v>642</v>
      </c>
      <c r="N365" s="1" t="s">
        <v>643</v>
      </c>
      <c r="O365" s="1" t="s">
        <v>644</v>
      </c>
      <c r="P365" s="1" t="s">
        <v>642</v>
      </c>
      <c r="Q365" s="1" t="s">
        <v>645</v>
      </c>
      <c r="R365" s="1" t="s">
        <v>642</v>
      </c>
      <c r="S365" s="1" t="s">
        <v>645</v>
      </c>
      <c r="T365" s="1" t="s">
        <v>645</v>
      </c>
      <c r="U365" s="1" t="s">
        <v>645</v>
      </c>
    </row>
    <row r="366" spans="1:21" x14ac:dyDescent="0.25">
      <c r="A366" s="1" t="s">
        <v>484</v>
      </c>
      <c r="B366" s="1" t="s">
        <v>22</v>
      </c>
      <c r="C366" s="1" t="s">
        <v>292</v>
      </c>
      <c r="D366">
        <v>21</v>
      </c>
      <c r="E366">
        <v>0.85</v>
      </c>
      <c r="F366">
        <v>13</v>
      </c>
      <c r="G366">
        <v>0.94871794871794868</v>
      </c>
      <c r="H366">
        <v>0.13028169014084506</v>
      </c>
      <c r="I366">
        <v>0.22910216718266255</v>
      </c>
      <c r="J366">
        <v>1</v>
      </c>
      <c r="K366">
        <v>0.13592233009708737</v>
      </c>
      <c r="L366">
        <v>0.23931623931623933</v>
      </c>
      <c r="M366" s="1" t="s">
        <v>642</v>
      </c>
      <c r="N366" s="1" t="s">
        <v>643</v>
      </c>
      <c r="O366" s="1" t="s">
        <v>644</v>
      </c>
      <c r="P366" s="1" t="s">
        <v>642</v>
      </c>
      <c r="Q366" s="1" t="s">
        <v>645</v>
      </c>
      <c r="R366" s="1" t="s">
        <v>642</v>
      </c>
      <c r="S366" s="1" t="s">
        <v>645</v>
      </c>
      <c r="T366" s="1" t="s">
        <v>645</v>
      </c>
      <c r="U366" s="1" t="s">
        <v>645</v>
      </c>
    </row>
    <row r="367" spans="1:21" x14ac:dyDescent="0.25">
      <c r="A367" s="1" t="s">
        <v>329</v>
      </c>
      <c r="B367" s="1" t="s">
        <v>22</v>
      </c>
      <c r="C367" s="1" t="s">
        <v>292</v>
      </c>
      <c r="D367">
        <v>9</v>
      </c>
      <c r="E367">
        <v>0.9</v>
      </c>
      <c r="F367">
        <v>10</v>
      </c>
      <c r="G367">
        <v>1</v>
      </c>
      <c r="H367">
        <v>0.41549295774647887</v>
      </c>
      <c r="I367">
        <v>0.58706467661691542</v>
      </c>
      <c r="J367">
        <v>1</v>
      </c>
      <c r="K367">
        <v>0.47572815533980584</v>
      </c>
      <c r="L367">
        <v>0.64473684210526316</v>
      </c>
      <c r="M367" s="1" t="s">
        <v>642</v>
      </c>
      <c r="N367" s="1" t="s">
        <v>643</v>
      </c>
      <c r="O367" s="1" t="s">
        <v>644</v>
      </c>
      <c r="P367" s="1" t="s">
        <v>642</v>
      </c>
      <c r="Q367" s="1" t="s">
        <v>645</v>
      </c>
      <c r="R367" s="1" t="s">
        <v>642</v>
      </c>
      <c r="S367" s="1" t="s">
        <v>645</v>
      </c>
      <c r="T367" s="1" t="s">
        <v>645</v>
      </c>
      <c r="U367" s="1" t="s">
        <v>645</v>
      </c>
    </row>
    <row r="368" spans="1:21" x14ac:dyDescent="0.25">
      <c r="A368" s="1" t="s">
        <v>477</v>
      </c>
      <c r="B368" s="1" t="s">
        <v>147</v>
      </c>
      <c r="C368" s="1" t="s">
        <v>292</v>
      </c>
      <c r="D368">
        <v>10</v>
      </c>
      <c r="E368">
        <v>0.9</v>
      </c>
      <c r="F368">
        <v>10</v>
      </c>
      <c r="G368">
        <v>0.875</v>
      </c>
      <c r="H368">
        <v>3.255813953488372E-2</v>
      </c>
      <c r="I368">
        <v>6.2780269058295965E-2</v>
      </c>
      <c r="J368">
        <v>1</v>
      </c>
      <c r="K368">
        <v>1.4285714285714285E-2</v>
      </c>
      <c r="L368">
        <v>2.8169014084507043E-2</v>
      </c>
      <c r="M368" s="1" t="s">
        <v>642</v>
      </c>
      <c r="N368" s="1" t="s">
        <v>643</v>
      </c>
      <c r="O368" s="1" t="s">
        <v>644</v>
      </c>
      <c r="P368" s="1" t="s">
        <v>642</v>
      </c>
      <c r="Q368" s="1" t="s">
        <v>645</v>
      </c>
      <c r="R368" s="1" t="s">
        <v>642</v>
      </c>
      <c r="S368" s="1" t="s">
        <v>645</v>
      </c>
      <c r="T368" s="1" t="s">
        <v>645</v>
      </c>
      <c r="U368" s="1" t="s">
        <v>645</v>
      </c>
    </row>
    <row r="369" spans="1:21" x14ac:dyDescent="0.25">
      <c r="A369" s="1" t="s">
        <v>498</v>
      </c>
      <c r="B369" s="1" t="s">
        <v>22</v>
      </c>
      <c r="C369" s="1" t="s">
        <v>292</v>
      </c>
      <c r="D369">
        <v>21</v>
      </c>
      <c r="E369">
        <v>0.8</v>
      </c>
      <c r="F369">
        <v>12</v>
      </c>
      <c r="G369">
        <v>0.95857988165680474</v>
      </c>
      <c r="H369">
        <v>0.57042253521126762</v>
      </c>
      <c r="I369">
        <v>0.7152317880794703</v>
      </c>
      <c r="J369">
        <v>1</v>
      </c>
      <c r="K369">
        <v>0.62135922330097082</v>
      </c>
      <c r="L369">
        <v>0.76646706586826341</v>
      </c>
      <c r="M369" s="1" t="s">
        <v>642</v>
      </c>
      <c r="N369" s="1" t="s">
        <v>643</v>
      </c>
      <c r="O369" s="1" t="s">
        <v>644</v>
      </c>
      <c r="P369" s="1" t="s">
        <v>642</v>
      </c>
      <c r="Q369" s="1" t="s">
        <v>645</v>
      </c>
      <c r="R369" s="1" t="s">
        <v>642</v>
      </c>
      <c r="S369" s="1" t="s">
        <v>645</v>
      </c>
      <c r="T369" s="1" t="s">
        <v>645</v>
      </c>
      <c r="U369" s="1" t="s">
        <v>645</v>
      </c>
    </row>
    <row r="370" spans="1:21" x14ac:dyDescent="0.25">
      <c r="A370" s="1" t="s">
        <v>340</v>
      </c>
      <c r="B370" s="1" t="s">
        <v>22</v>
      </c>
      <c r="C370" s="1" t="s">
        <v>292</v>
      </c>
      <c r="D370">
        <v>21</v>
      </c>
      <c r="E370">
        <v>0.9</v>
      </c>
      <c r="F370">
        <v>10</v>
      </c>
      <c r="G370">
        <v>0.98717948717948723</v>
      </c>
      <c r="H370">
        <v>0.54225352112676062</v>
      </c>
      <c r="I370">
        <v>0.70000000000000018</v>
      </c>
      <c r="J370">
        <v>1</v>
      </c>
      <c r="K370">
        <v>0.60194174757281549</v>
      </c>
      <c r="L370">
        <v>0.75151515151515147</v>
      </c>
      <c r="M370" s="1" t="s">
        <v>642</v>
      </c>
      <c r="N370" s="1" t="s">
        <v>643</v>
      </c>
      <c r="O370" s="1" t="s">
        <v>644</v>
      </c>
      <c r="P370" s="1" t="s">
        <v>642</v>
      </c>
      <c r="Q370" s="1" t="s">
        <v>645</v>
      </c>
      <c r="R370" s="1" t="s">
        <v>642</v>
      </c>
      <c r="S370" s="1" t="s">
        <v>645</v>
      </c>
      <c r="T370" s="1" t="s">
        <v>645</v>
      </c>
      <c r="U370" s="1" t="s">
        <v>645</v>
      </c>
    </row>
    <row r="371" spans="1:21" x14ac:dyDescent="0.25">
      <c r="A371" s="1" t="s">
        <v>390</v>
      </c>
      <c r="B371" s="1" t="s">
        <v>23</v>
      </c>
      <c r="C371" s="1" t="s">
        <v>292</v>
      </c>
      <c r="D371">
        <v>5</v>
      </c>
      <c r="E371">
        <v>0.8</v>
      </c>
      <c r="F371">
        <v>10</v>
      </c>
      <c r="G371">
        <v>0.95833333333333337</v>
      </c>
      <c r="H371">
        <v>0.48421052631578948</v>
      </c>
      <c r="I371">
        <v>0.64335664335664333</v>
      </c>
      <c r="J371">
        <v>0.83333333333333337</v>
      </c>
      <c r="K371">
        <v>0.33333333333333331</v>
      </c>
      <c r="L371">
        <v>0.47619047619047616</v>
      </c>
      <c r="M371" s="1" t="s">
        <v>642</v>
      </c>
      <c r="N371" s="1" t="s">
        <v>643</v>
      </c>
      <c r="O371" s="1" t="s">
        <v>644</v>
      </c>
      <c r="P371" s="1" t="s">
        <v>642</v>
      </c>
      <c r="Q371" s="1" t="s">
        <v>645</v>
      </c>
      <c r="R371" s="1" t="s">
        <v>642</v>
      </c>
      <c r="S371" s="1" t="s">
        <v>645</v>
      </c>
      <c r="T371" s="1" t="s">
        <v>645</v>
      </c>
      <c r="U371" s="1" t="s">
        <v>645</v>
      </c>
    </row>
    <row r="372" spans="1:21" x14ac:dyDescent="0.25">
      <c r="A372" s="1" t="s">
        <v>454</v>
      </c>
      <c r="B372" s="1" t="s">
        <v>22</v>
      </c>
      <c r="C372" s="1" t="s">
        <v>292</v>
      </c>
      <c r="D372">
        <v>28</v>
      </c>
      <c r="E372">
        <v>0.85</v>
      </c>
      <c r="F372">
        <v>10</v>
      </c>
      <c r="G372">
        <v>0.98425196850393704</v>
      </c>
      <c r="H372">
        <v>0.44014084507042256</v>
      </c>
      <c r="I372">
        <v>0.6082725060827251</v>
      </c>
      <c r="J372">
        <v>1</v>
      </c>
      <c r="K372">
        <v>0.53398058252427183</v>
      </c>
      <c r="L372">
        <v>0.69620253164556956</v>
      </c>
      <c r="M372" s="1" t="s">
        <v>642</v>
      </c>
      <c r="N372" s="1" t="s">
        <v>643</v>
      </c>
      <c r="O372" s="1" t="s">
        <v>644</v>
      </c>
      <c r="P372" s="1" t="s">
        <v>642</v>
      </c>
      <c r="Q372" s="1" t="s">
        <v>645</v>
      </c>
      <c r="R372" s="1" t="s">
        <v>642</v>
      </c>
      <c r="S372" s="1" t="s">
        <v>645</v>
      </c>
      <c r="T372" s="1" t="s">
        <v>645</v>
      </c>
      <c r="U372" s="1" t="s">
        <v>645</v>
      </c>
    </row>
    <row r="373" spans="1:21" x14ac:dyDescent="0.25">
      <c r="A373" s="1" t="s">
        <v>336</v>
      </c>
      <c r="B373" s="1" t="s">
        <v>22</v>
      </c>
      <c r="C373" s="1" t="s">
        <v>292</v>
      </c>
      <c r="D373">
        <v>21</v>
      </c>
      <c r="E373">
        <v>0.7</v>
      </c>
      <c r="F373">
        <v>10</v>
      </c>
      <c r="G373">
        <v>0.94972067039106145</v>
      </c>
      <c r="H373">
        <v>0.59859154929577463</v>
      </c>
      <c r="I373">
        <v>0.73434125269978401</v>
      </c>
      <c r="J373">
        <v>1</v>
      </c>
      <c r="K373">
        <v>0.62135922330097082</v>
      </c>
      <c r="L373">
        <v>0.76646706586826341</v>
      </c>
      <c r="M373" s="1" t="s">
        <v>642</v>
      </c>
      <c r="N373" s="1" t="s">
        <v>643</v>
      </c>
      <c r="O373" s="1" t="s">
        <v>644</v>
      </c>
      <c r="P373" s="1" t="s">
        <v>642</v>
      </c>
      <c r="Q373" s="1" t="s">
        <v>645</v>
      </c>
      <c r="R373" s="1" t="s">
        <v>642</v>
      </c>
      <c r="S373" s="1" t="s">
        <v>645</v>
      </c>
      <c r="T373" s="1" t="s">
        <v>645</v>
      </c>
      <c r="U373" s="1" t="s">
        <v>645</v>
      </c>
    </row>
    <row r="374" spans="1:21" x14ac:dyDescent="0.25">
      <c r="A374" s="1" t="s">
        <v>360</v>
      </c>
      <c r="B374" s="1" t="s">
        <v>147</v>
      </c>
      <c r="C374" s="1" t="s">
        <v>292</v>
      </c>
      <c r="D374">
        <v>6</v>
      </c>
      <c r="E374">
        <v>0.8</v>
      </c>
      <c r="F374">
        <v>10</v>
      </c>
      <c r="G374">
        <v>0.98148148148148151</v>
      </c>
      <c r="H374">
        <v>0.49302325581395351</v>
      </c>
      <c r="I374">
        <v>0.65634674922600622</v>
      </c>
      <c r="J374">
        <v>0.96666666666666667</v>
      </c>
      <c r="K374">
        <v>0.41428571428571431</v>
      </c>
      <c r="L374">
        <v>0.58000000000000007</v>
      </c>
      <c r="M374" s="1" t="s">
        <v>642</v>
      </c>
      <c r="N374" s="1" t="s">
        <v>643</v>
      </c>
      <c r="O374" s="1" t="s">
        <v>644</v>
      </c>
      <c r="P374" s="1" t="s">
        <v>642</v>
      </c>
      <c r="Q374" s="1" t="s">
        <v>645</v>
      </c>
      <c r="R374" s="1" t="s">
        <v>642</v>
      </c>
      <c r="S374" s="1" t="s">
        <v>645</v>
      </c>
      <c r="T374" s="1" t="s">
        <v>645</v>
      </c>
      <c r="U374" s="1" t="s">
        <v>645</v>
      </c>
    </row>
    <row r="375" spans="1:21" x14ac:dyDescent="0.25">
      <c r="A375" s="1" t="s">
        <v>342</v>
      </c>
      <c r="B375" s="1" t="s">
        <v>22</v>
      </c>
      <c r="C375" s="1" t="s">
        <v>292</v>
      </c>
      <c r="D375">
        <v>23</v>
      </c>
      <c r="E375">
        <v>0.7</v>
      </c>
      <c r="F375">
        <v>10</v>
      </c>
      <c r="G375">
        <v>0.95454545454545459</v>
      </c>
      <c r="H375">
        <v>0.59154929577464788</v>
      </c>
      <c r="I375">
        <v>0.73043478260869565</v>
      </c>
      <c r="J375">
        <v>1</v>
      </c>
      <c r="K375">
        <v>0.6310679611650486</v>
      </c>
      <c r="L375">
        <v>0.77380952380952384</v>
      </c>
      <c r="M375" s="1" t="s">
        <v>642</v>
      </c>
      <c r="N375" s="1" t="s">
        <v>643</v>
      </c>
      <c r="O375" s="1" t="s">
        <v>644</v>
      </c>
      <c r="P375" s="1" t="s">
        <v>642</v>
      </c>
      <c r="Q375" s="1" t="s">
        <v>645</v>
      </c>
      <c r="R375" s="1" t="s">
        <v>642</v>
      </c>
      <c r="S375" s="1" t="s">
        <v>645</v>
      </c>
      <c r="T375" s="1" t="s">
        <v>645</v>
      </c>
      <c r="U375" s="1" t="s">
        <v>645</v>
      </c>
    </row>
    <row r="376" spans="1:21" x14ac:dyDescent="0.25">
      <c r="A376" s="1" t="s">
        <v>299</v>
      </c>
      <c r="B376" s="1" t="s">
        <v>22</v>
      </c>
      <c r="C376" s="1" t="s">
        <v>292</v>
      </c>
      <c r="D376">
        <v>27</v>
      </c>
      <c r="E376">
        <v>0.8</v>
      </c>
      <c r="F376">
        <v>10</v>
      </c>
      <c r="G376">
        <v>0.95428571428571429</v>
      </c>
      <c r="H376">
        <v>0.5880281690140845</v>
      </c>
      <c r="I376">
        <v>0.72766884531590426</v>
      </c>
      <c r="J376">
        <v>1</v>
      </c>
      <c r="K376">
        <v>0.61165048543689315</v>
      </c>
      <c r="L376">
        <v>0.75903614457831325</v>
      </c>
      <c r="M376" s="1" t="s">
        <v>642</v>
      </c>
      <c r="N376" s="1" t="s">
        <v>643</v>
      </c>
      <c r="O376" s="1" t="s">
        <v>644</v>
      </c>
      <c r="P376" s="1" t="s">
        <v>642</v>
      </c>
      <c r="Q376" s="1" t="s">
        <v>645</v>
      </c>
      <c r="R376" s="1" t="s">
        <v>642</v>
      </c>
      <c r="S376" s="1" t="s">
        <v>645</v>
      </c>
      <c r="T376" s="1" t="s">
        <v>645</v>
      </c>
      <c r="U376" s="1" t="s">
        <v>645</v>
      </c>
    </row>
    <row r="377" spans="1:21" x14ac:dyDescent="0.25">
      <c r="A377" s="1" t="s">
        <v>298</v>
      </c>
      <c r="B377" s="1" t="s">
        <v>22</v>
      </c>
      <c r="C377" s="1" t="s">
        <v>292</v>
      </c>
      <c r="D377">
        <v>27</v>
      </c>
      <c r="E377">
        <v>0.7</v>
      </c>
      <c r="F377">
        <v>10</v>
      </c>
      <c r="G377">
        <v>0.95</v>
      </c>
      <c r="H377">
        <v>0.602112676056338</v>
      </c>
      <c r="I377">
        <v>0.73706896551724133</v>
      </c>
      <c r="J377">
        <v>1</v>
      </c>
      <c r="K377">
        <v>0.62135922330097082</v>
      </c>
      <c r="L377">
        <v>0.76646706586826341</v>
      </c>
      <c r="M377" s="1" t="s">
        <v>642</v>
      </c>
      <c r="N377" s="1" t="s">
        <v>643</v>
      </c>
      <c r="O377" s="1" t="s">
        <v>644</v>
      </c>
      <c r="P377" s="1" t="s">
        <v>642</v>
      </c>
      <c r="Q377" s="1" t="s">
        <v>645</v>
      </c>
      <c r="R377" s="1" t="s">
        <v>642</v>
      </c>
      <c r="S377" s="1" t="s">
        <v>645</v>
      </c>
      <c r="T377" s="1" t="s">
        <v>645</v>
      </c>
      <c r="U377" s="1" t="s">
        <v>645</v>
      </c>
    </row>
    <row r="378" spans="1:21" x14ac:dyDescent="0.25">
      <c r="A378" s="1" t="s">
        <v>603</v>
      </c>
      <c r="B378" s="1" t="s">
        <v>147</v>
      </c>
      <c r="C378" s="1" t="s">
        <v>292</v>
      </c>
      <c r="D378">
        <v>14</v>
      </c>
      <c r="E378">
        <v>0.7</v>
      </c>
      <c r="F378">
        <v>10</v>
      </c>
      <c r="G378">
        <v>0.9732142857142857</v>
      </c>
      <c r="H378">
        <v>0.50697674418604655</v>
      </c>
      <c r="I378">
        <v>0.66666666666666674</v>
      </c>
      <c r="J378">
        <v>0.96969696969696972</v>
      </c>
      <c r="K378">
        <v>0.45714285714285713</v>
      </c>
      <c r="L378">
        <v>0.62135922330097093</v>
      </c>
      <c r="M378" s="1" t="s">
        <v>642</v>
      </c>
      <c r="N378" s="1" t="s">
        <v>643</v>
      </c>
      <c r="O378" s="1" t="s">
        <v>644</v>
      </c>
      <c r="P378" s="1" t="s">
        <v>642</v>
      </c>
      <c r="Q378" s="1" t="s">
        <v>645</v>
      </c>
      <c r="R378" s="1" t="s">
        <v>642</v>
      </c>
      <c r="S378" s="1" t="s">
        <v>645</v>
      </c>
      <c r="T378" s="1" t="s">
        <v>645</v>
      </c>
      <c r="U378" s="1" t="s">
        <v>645</v>
      </c>
    </row>
    <row r="379" spans="1:21" x14ac:dyDescent="0.25">
      <c r="A379" s="1" t="s">
        <v>610</v>
      </c>
      <c r="B379" s="1" t="s">
        <v>147</v>
      </c>
      <c r="C379" s="1" t="s">
        <v>292</v>
      </c>
      <c r="D379">
        <v>17</v>
      </c>
      <c r="E379">
        <v>0.85</v>
      </c>
      <c r="F379">
        <v>10</v>
      </c>
      <c r="G379">
        <v>0.98130841121495327</v>
      </c>
      <c r="H379">
        <v>0.48837209302325579</v>
      </c>
      <c r="I379">
        <v>0.65217391304347816</v>
      </c>
      <c r="J379">
        <v>0.96666666666666667</v>
      </c>
      <c r="K379">
        <v>0.41428571428571431</v>
      </c>
      <c r="L379">
        <v>0.58000000000000007</v>
      </c>
      <c r="M379" s="1" t="s">
        <v>642</v>
      </c>
      <c r="N379" s="1" t="s">
        <v>643</v>
      </c>
      <c r="O379" s="1" t="s">
        <v>644</v>
      </c>
      <c r="P379" s="1" t="s">
        <v>642</v>
      </c>
      <c r="Q379" s="1" t="s">
        <v>645</v>
      </c>
      <c r="R379" s="1" t="s">
        <v>642</v>
      </c>
      <c r="S379" s="1" t="s">
        <v>645</v>
      </c>
      <c r="T379" s="1" t="s">
        <v>645</v>
      </c>
      <c r="U379" s="1" t="s">
        <v>645</v>
      </c>
    </row>
    <row r="380" spans="1:21" x14ac:dyDescent="0.25">
      <c r="A380" s="1" t="s">
        <v>499</v>
      </c>
      <c r="B380" s="1" t="s">
        <v>22</v>
      </c>
      <c r="C380" s="1" t="s">
        <v>292</v>
      </c>
      <c r="D380">
        <v>21</v>
      </c>
      <c r="E380">
        <v>0.85</v>
      </c>
      <c r="F380">
        <v>12</v>
      </c>
      <c r="G380">
        <v>0.98159509202453987</v>
      </c>
      <c r="H380">
        <v>0.56338028169014087</v>
      </c>
      <c r="I380">
        <v>0.71588366890380317</v>
      </c>
      <c r="J380">
        <v>1</v>
      </c>
      <c r="K380">
        <v>0.6310679611650486</v>
      </c>
      <c r="L380">
        <v>0.77380952380952384</v>
      </c>
      <c r="M380" s="1" t="s">
        <v>642</v>
      </c>
      <c r="N380" s="1" t="s">
        <v>643</v>
      </c>
      <c r="O380" s="1" t="s">
        <v>644</v>
      </c>
      <c r="P380" s="1" t="s">
        <v>642</v>
      </c>
      <c r="Q380" s="1" t="s">
        <v>645</v>
      </c>
      <c r="R380" s="1" t="s">
        <v>642</v>
      </c>
      <c r="S380" s="1" t="s">
        <v>645</v>
      </c>
      <c r="T380" s="1" t="s">
        <v>645</v>
      </c>
      <c r="U380" s="1" t="s">
        <v>645</v>
      </c>
    </row>
    <row r="381" spans="1:21" x14ac:dyDescent="0.25">
      <c r="A381" s="1" t="s">
        <v>373</v>
      </c>
      <c r="B381" s="1" t="s">
        <v>147</v>
      </c>
      <c r="C381" s="1" t="s">
        <v>292</v>
      </c>
      <c r="D381">
        <v>21</v>
      </c>
      <c r="E381">
        <v>0.875</v>
      </c>
      <c r="F381">
        <v>10</v>
      </c>
      <c r="G381">
        <v>0.97297297297297303</v>
      </c>
      <c r="H381">
        <v>0.50232558139534889</v>
      </c>
      <c r="I381">
        <v>0.66257668711656448</v>
      </c>
      <c r="J381">
        <v>1</v>
      </c>
      <c r="K381">
        <v>0.42857142857142855</v>
      </c>
      <c r="L381">
        <v>0.6</v>
      </c>
      <c r="M381" s="1" t="s">
        <v>642</v>
      </c>
      <c r="N381" s="1" t="s">
        <v>643</v>
      </c>
      <c r="O381" s="1" t="s">
        <v>644</v>
      </c>
      <c r="P381" s="1" t="s">
        <v>642</v>
      </c>
      <c r="Q381" s="1" t="s">
        <v>645</v>
      </c>
      <c r="R381" s="1" t="s">
        <v>642</v>
      </c>
      <c r="S381" s="1" t="s">
        <v>645</v>
      </c>
      <c r="T381" s="1" t="s">
        <v>645</v>
      </c>
      <c r="U381" s="1" t="s">
        <v>645</v>
      </c>
    </row>
    <row r="382" spans="1:21" x14ac:dyDescent="0.25">
      <c r="A382" s="1" t="s">
        <v>325</v>
      </c>
      <c r="B382" s="1" t="s">
        <v>22</v>
      </c>
      <c r="C382" s="1" t="s">
        <v>292</v>
      </c>
      <c r="D382">
        <v>9</v>
      </c>
      <c r="E382">
        <v>0.7</v>
      </c>
      <c r="F382">
        <v>10</v>
      </c>
      <c r="G382">
        <v>0.95375722543352603</v>
      </c>
      <c r="H382">
        <v>0.58098591549295775</v>
      </c>
      <c r="I382">
        <v>0.72210065645514232</v>
      </c>
      <c r="J382">
        <v>1</v>
      </c>
      <c r="K382">
        <v>0.64077669902912626</v>
      </c>
      <c r="L382">
        <v>0.78106508875739644</v>
      </c>
      <c r="M382" s="1" t="s">
        <v>642</v>
      </c>
      <c r="N382" s="1" t="s">
        <v>643</v>
      </c>
      <c r="O382" s="1" t="s">
        <v>644</v>
      </c>
      <c r="P382" s="1" t="s">
        <v>642</v>
      </c>
      <c r="Q382" s="1" t="s">
        <v>645</v>
      </c>
      <c r="R382" s="1" t="s">
        <v>642</v>
      </c>
      <c r="S382" s="1" t="s">
        <v>645</v>
      </c>
      <c r="T382" s="1" t="s">
        <v>645</v>
      </c>
      <c r="U382" s="1" t="s">
        <v>645</v>
      </c>
    </row>
    <row r="383" spans="1:21" x14ac:dyDescent="0.25">
      <c r="A383" s="1" t="s">
        <v>455</v>
      </c>
      <c r="B383" s="1" t="s">
        <v>22</v>
      </c>
      <c r="C383" s="1" t="s">
        <v>292</v>
      </c>
      <c r="D383">
        <v>28</v>
      </c>
      <c r="E383">
        <v>0.875</v>
      </c>
      <c r="F383">
        <v>10</v>
      </c>
      <c r="G383">
        <v>0.99038461538461542</v>
      </c>
      <c r="H383">
        <v>0.36267605633802819</v>
      </c>
      <c r="I383">
        <v>0.53092783505154639</v>
      </c>
      <c r="J383">
        <v>1</v>
      </c>
      <c r="K383">
        <v>0.41747572815533979</v>
      </c>
      <c r="L383">
        <v>0.58904109589041087</v>
      </c>
      <c r="M383" s="1" t="s">
        <v>642</v>
      </c>
      <c r="N383" s="1" t="s">
        <v>643</v>
      </c>
      <c r="O383" s="1" t="s">
        <v>644</v>
      </c>
      <c r="P383" s="1" t="s">
        <v>642</v>
      </c>
      <c r="Q383" s="1" t="s">
        <v>645</v>
      </c>
      <c r="R383" s="1" t="s">
        <v>642</v>
      </c>
      <c r="S383" s="1" t="s">
        <v>645</v>
      </c>
      <c r="T383" s="1" t="s">
        <v>645</v>
      </c>
      <c r="U383" s="1" t="s">
        <v>645</v>
      </c>
    </row>
    <row r="384" spans="1:21" x14ac:dyDescent="0.25">
      <c r="A384" s="1" t="s">
        <v>651</v>
      </c>
      <c r="B384" s="1" t="s">
        <v>23</v>
      </c>
      <c r="C384" s="1" t="s">
        <v>292</v>
      </c>
      <c r="D384">
        <v>2</v>
      </c>
      <c r="E384">
        <v>0.11</v>
      </c>
      <c r="F384">
        <v>10</v>
      </c>
      <c r="G384">
        <v>0.94805194805194803</v>
      </c>
      <c r="H384">
        <v>0.512280701754386</v>
      </c>
      <c r="I384">
        <v>0.66514806378132119</v>
      </c>
      <c r="J384">
        <v>0.94594594594594594</v>
      </c>
      <c r="K384">
        <v>0.3888888888888889</v>
      </c>
      <c r="L384">
        <v>0.55118110236220463</v>
      </c>
      <c r="M384" s="1" t="s">
        <v>642</v>
      </c>
      <c r="N384" s="1" t="s">
        <v>643</v>
      </c>
      <c r="O384" s="1" t="s">
        <v>644</v>
      </c>
      <c r="P384" s="1" t="s">
        <v>642</v>
      </c>
      <c r="Q384" s="1" t="s">
        <v>645</v>
      </c>
      <c r="R384" s="1" t="s">
        <v>642</v>
      </c>
      <c r="S384" s="1" t="s">
        <v>645</v>
      </c>
      <c r="T384" s="1" t="s">
        <v>645</v>
      </c>
      <c r="U384" s="1" t="s">
        <v>645</v>
      </c>
    </row>
    <row r="385" spans="1:21" x14ac:dyDescent="0.25">
      <c r="A385" s="1" t="s">
        <v>465</v>
      </c>
      <c r="B385" s="1" t="s">
        <v>147</v>
      </c>
      <c r="C385" s="1" t="s">
        <v>292</v>
      </c>
      <c r="D385">
        <v>15</v>
      </c>
      <c r="E385">
        <v>0.875</v>
      </c>
      <c r="F385">
        <v>10</v>
      </c>
      <c r="G385">
        <v>0.95833333333333337</v>
      </c>
      <c r="H385">
        <v>0.10697674418604651</v>
      </c>
      <c r="I385">
        <v>0.19246861924686195</v>
      </c>
      <c r="J385">
        <v>1</v>
      </c>
      <c r="K385">
        <v>0.11428571428571428</v>
      </c>
      <c r="L385">
        <v>0.20512820512820512</v>
      </c>
      <c r="M385" s="1" t="s">
        <v>642</v>
      </c>
      <c r="N385" s="1" t="s">
        <v>643</v>
      </c>
      <c r="O385" s="1" t="s">
        <v>644</v>
      </c>
      <c r="P385" s="1" t="s">
        <v>642</v>
      </c>
      <c r="Q385" s="1" t="s">
        <v>645</v>
      </c>
      <c r="R385" s="1" t="s">
        <v>642</v>
      </c>
      <c r="S385" s="1" t="s">
        <v>645</v>
      </c>
      <c r="T385" s="1" t="s">
        <v>645</v>
      </c>
      <c r="U385" s="1" t="s">
        <v>645</v>
      </c>
    </row>
    <row r="386" spans="1:21" x14ac:dyDescent="0.25">
      <c r="A386" s="1" t="s">
        <v>689</v>
      </c>
      <c r="B386" s="1" t="s">
        <v>22</v>
      </c>
      <c r="C386" s="1" t="s">
        <v>292</v>
      </c>
      <c r="D386">
        <v>26</v>
      </c>
      <c r="E386">
        <v>0.8</v>
      </c>
      <c r="F386">
        <v>10</v>
      </c>
      <c r="G386">
        <v>0.98076923076923073</v>
      </c>
      <c r="H386">
        <v>0.53873239436619713</v>
      </c>
      <c r="I386">
        <v>0.69545454545454544</v>
      </c>
      <c r="J386">
        <v>1</v>
      </c>
      <c r="K386">
        <v>0.61165048543689315</v>
      </c>
      <c r="L386">
        <v>0.75903614457831325</v>
      </c>
      <c r="M386" s="1" t="s">
        <v>642</v>
      </c>
      <c r="N386" s="1" t="s">
        <v>643</v>
      </c>
      <c r="O386" s="1" t="s">
        <v>644</v>
      </c>
      <c r="P386" s="1" t="s">
        <v>642</v>
      </c>
      <c r="Q386" s="1" t="s">
        <v>645</v>
      </c>
      <c r="R386" s="1" t="s">
        <v>642</v>
      </c>
      <c r="S386" s="1" t="s">
        <v>645</v>
      </c>
      <c r="T386" s="1" t="s">
        <v>645</v>
      </c>
      <c r="U386" s="1" t="s">
        <v>645</v>
      </c>
    </row>
    <row r="387" spans="1:21" x14ac:dyDescent="0.25">
      <c r="A387" s="1" t="s">
        <v>352</v>
      </c>
      <c r="B387" s="1" t="s">
        <v>22</v>
      </c>
      <c r="C387" s="1" t="s">
        <v>292</v>
      </c>
      <c r="D387">
        <v>7</v>
      </c>
      <c r="E387">
        <v>0.8</v>
      </c>
      <c r="F387">
        <v>10</v>
      </c>
      <c r="G387">
        <v>0.98064516129032253</v>
      </c>
      <c r="H387">
        <v>0.53521126760563376</v>
      </c>
      <c r="I387">
        <v>0.69248291571753984</v>
      </c>
      <c r="J387">
        <v>1</v>
      </c>
      <c r="K387">
        <v>0.57281553398058249</v>
      </c>
      <c r="L387">
        <v>0.72839506172839508</v>
      </c>
      <c r="M387" s="1" t="s">
        <v>642</v>
      </c>
      <c r="N387" s="1" t="s">
        <v>643</v>
      </c>
      <c r="O387" s="1" t="s">
        <v>644</v>
      </c>
      <c r="P387" s="1" t="s">
        <v>642</v>
      </c>
      <c r="Q387" s="1" t="s">
        <v>645</v>
      </c>
      <c r="R387" s="1" t="s">
        <v>642</v>
      </c>
      <c r="S387" s="1" t="s">
        <v>645</v>
      </c>
      <c r="T387" s="1" t="s">
        <v>645</v>
      </c>
      <c r="U387" s="1" t="s">
        <v>645</v>
      </c>
    </row>
    <row r="388" spans="1:21" x14ac:dyDescent="0.25">
      <c r="A388" s="1" t="s">
        <v>465</v>
      </c>
      <c r="B388" s="1" t="s">
        <v>147</v>
      </c>
      <c r="C388" s="1" t="s">
        <v>292</v>
      </c>
      <c r="D388">
        <v>15</v>
      </c>
      <c r="E388">
        <v>0.875</v>
      </c>
      <c r="F388">
        <v>10</v>
      </c>
      <c r="G388">
        <v>0.95833333333333337</v>
      </c>
      <c r="H388">
        <v>0.10697674418604651</v>
      </c>
      <c r="I388">
        <v>0.19246861924686195</v>
      </c>
      <c r="J388">
        <v>1</v>
      </c>
      <c r="K388">
        <v>0.11428571428571428</v>
      </c>
      <c r="L388">
        <v>0.20512820512820512</v>
      </c>
      <c r="M388" s="1" t="s">
        <v>642</v>
      </c>
      <c r="N388" s="1" t="s">
        <v>643</v>
      </c>
      <c r="O388" s="1" t="s">
        <v>644</v>
      </c>
      <c r="P388" s="1" t="s">
        <v>642</v>
      </c>
      <c r="Q388" s="1" t="s">
        <v>645</v>
      </c>
      <c r="R388" s="1" t="s">
        <v>642</v>
      </c>
      <c r="S388" s="1" t="s">
        <v>645</v>
      </c>
      <c r="T388" s="1" t="s">
        <v>645</v>
      </c>
      <c r="U388" s="1" t="s">
        <v>645</v>
      </c>
    </row>
    <row r="389" spans="1:21" x14ac:dyDescent="0.25">
      <c r="A389" s="1" t="s">
        <v>299</v>
      </c>
      <c r="B389" s="1" t="s">
        <v>22</v>
      </c>
      <c r="C389" s="1" t="s">
        <v>292</v>
      </c>
      <c r="D389">
        <v>27</v>
      </c>
      <c r="E389">
        <v>0.8</v>
      </c>
      <c r="F389">
        <v>10</v>
      </c>
      <c r="G389">
        <v>0.95428571428571429</v>
      </c>
      <c r="H389">
        <v>0.5880281690140845</v>
      </c>
      <c r="I389">
        <v>0.72766884531590426</v>
      </c>
      <c r="J389">
        <v>1</v>
      </c>
      <c r="K389">
        <v>0.61165048543689315</v>
      </c>
      <c r="L389">
        <v>0.75903614457831325</v>
      </c>
      <c r="M389" s="1" t="s">
        <v>642</v>
      </c>
      <c r="N389" s="1" t="s">
        <v>643</v>
      </c>
      <c r="O389" s="1" t="s">
        <v>644</v>
      </c>
      <c r="P389" s="1" t="s">
        <v>642</v>
      </c>
      <c r="Q389" s="1" t="s">
        <v>645</v>
      </c>
      <c r="R389" s="1" t="s">
        <v>642</v>
      </c>
      <c r="S389" s="1" t="s">
        <v>645</v>
      </c>
      <c r="T389" s="1" t="s">
        <v>645</v>
      </c>
      <c r="U389" s="1" t="s">
        <v>645</v>
      </c>
    </row>
    <row r="390" spans="1:21" x14ac:dyDescent="0.25">
      <c r="A390" s="1" t="s">
        <v>478</v>
      </c>
      <c r="B390" s="1" t="s">
        <v>22</v>
      </c>
      <c r="C390" s="1" t="s">
        <v>292</v>
      </c>
      <c r="D390">
        <v>11</v>
      </c>
      <c r="E390">
        <v>0.9</v>
      </c>
      <c r="F390">
        <v>10</v>
      </c>
      <c r="G390">
        <v>1</v>
      </c>
      <c r="H390">
        <v>0.4119718309859155</v>
      </c>
      <c r="I390">
        <v>0.58354114713216954</v>
      </c>
      <c r="J390">
        <v>1</v>
      </c>
      <c r="K390">
        <v>0.47572815533980584</v>
      </c>
      <c r="L390">
        <v>0.64473684210526316</v>
      </c>
      <c r="M390" s="1" t="s">
        <v>642</v>
      </c>
      <c r="N390" s="1" t="s">
        <v>643</v>
      </c>
      <c r="O390" s="1" t="s">
        <v>644</v>
      </c>
      <c r="P390" s="1" t="s">
        <v>642</v>
      </c>
      <c r="Q390" s="1" t="s">
        <v>645</v>
      </c>
      <c r="R390" s="1" t="s">
        <v>642</v>
      </c>
      <c r="S390" s="1" t="s">
        <v>645</v>
      </c>
      <c r="T390" s="1" t="s">
        <v>645</v>
      </c>
      <c r="U390" s="1" t="s">
        <v>645</v>
      </c>
    </row>
    <row r="391" spans="1:21" x14ac:dyDescent="0.25">
      <c r="A391" s="1" t="s">
        <v>703</v>
      </c>
      <c r="B391" s="1" t="s">
        <v>23</v>
      </c>
      <c r="C391" s="1" t="s">
        <v>292</v>
      </c>
      <c r="D391">
        <v>30</v>
      </c>
      <c r="E391">
        <v>0.8</v>
      </c>
      <c r="F391">
        <v>10</v>
      </c>
      <c r="G391">
        <v>0.97727272727272729</v>
      </c>
      <c r="H391">
        <v>0.45263157894736844</v>
      </c>
      <c r="I391">
        <v>0.61870503597122306</v>
      </c>
      <c r="J391">
        <v>0.93548387096774188</v>
      </c>
      <c r="K391">
        <v>0.32222222222222224</v>
      </c>
      <c r="L391">
        <v>0.47933884297520657</v>
      </c>
      <c r="M391" s="1" t="s">
        <v>642</v>
      </c>
      <c r="N391" s="1" t="s">
        <v>643</v>
      </c>
      <c r="O391" s="1" t="s">
        <v>644</v>
      </c>
      <c r="P391" s="1" t="s">
        <v>642</v>
      </c>
      <c r="Q391" s="1" t="s">
        <v>645</v>
      </c>
      <c r="R391" s="1" t="s">
        <v>642</v>
      </c>
      <c r="S391" s="1" t="s">
        <v>645</v>
      </c>
      <c r="T391" s="1" t="s">
        <v>645</v>
      </c>
      <c r="U391" s="1" t="s">
        <v>645</v>
      </c>
    </row>
    <row r="392" spans="1:21" x14ac:dyDescent="0.25">
      <c r="A392" s="1" t="s">
        <v>394</v>
      </c>
      <c r="B392" s="1" t="s">
        <v>23</v>
      </c>
      <c r="C392" s="1" t="s">
        <v>292</v>
      </c>
      <c r="D392">
        <v>6</v>
      </c>
      <c r="E392">
        <v>0.7</v>
      </c>
      <c r="F392">
        <v>10</v>
      </c>
      <c r="G392">
        <v>0.97484276729559749</v>
      </c>
      <c r="H392">
        <v>0.54385964912280704</v>
      </c>
      <c r="I392">
        <v>0.69819819819819828</v>
      </c>
      <c r="J392">
        <v>0.88888888888888884</v>
      </c>
      <c r="K392">
        <v>0.44444444444444442</v>
      </c>
      <c r="L392">
        <v>0.59259259259259256</v>
      </c>
      <c r="M392" s="1" t="s">
        <v>642</v>
      </c>
      <c r="N392" s="1" t="s">
        <v>643</v>
      </c>
      <c r="O392" s="1" t="s">
        <v>644</v>
      </c>
      <c r="P392" s="1" t="s">
        <v>642</v>
      </c>
      <c r="Q392" s="1" t="s">
        <v>645</v>
      </c>
      <c r="R392" s="1" t="s">
        <v>642</v>
      </c>
      <c r="S392" s="1" t="s">
        <v>645</v>
      </c>
      <c r="T392" s="1" t="s">
        <v>645</v>
      </c>
      <c r="U392" s="1" t="s">
        <v>645</v>
      </c>
    </row>
    <row r="393" spans="1:21" x14ac:dyDescent="0.25">
      <c r="A393" s="1" t="s">
        <v>297</v>
      </c>
      <c r="B393" s="1" t="s">
        <v>22</v>
      </c>
      <c r="C393" s="1" t="s">
        <v>292</v>
      </c>
      <c r="D393">
        <v>1</v>
      </c>
      <c r="E393">
        <v>0.9</v>
      </c>
      <c r="F393">
        <v>10</v>
      </c>
      <c r="G393">
        <v>0.96799999999999997</v>
      </c>
      <c r="H393">
        <v>0.426056338028169</v>
      </c>
      <c r="I393">
        <v>0.59168704156479213</v>
      </c>
      <c r="J393">
        <v>1</v>
      </c>
      <c r="K393">
        <v>0.58252427184466016</v>
      </c>
      <c r="L393">
        <v>0.73619631901840488</v>
      </c>
      <c r="M393" s="1" t="s">
        <v>642</v>
      </c>
      <c r="N393" s="1" t="s">
        <v>643</v>
      </c>
      <c r="O393" s="1" t="s">
        <v>644</v>
      </c>
      <c r="P393" s="1" t="s">
        <v>642</v>
      </c>
      <c r="Q393" s="1" t="s">
        <v>645</v>
      </c>
      <c r="R393" s="1" t="s">
        <v>642</v>
      </c>
      <c r="S393" s="1" t="s">
        <v>645</v>
      </c>
      <c r="T393" s="1" t="s">
        <v>645</v>
      </c>
      <c r="U393" s="1" t="s">
        <v>645</v>
      </c>
    </row>
    <row r="394" spans="1:21" x14ac:dyDescent="0.25">
      <c r="A394" s="1" t="s">
        <v>309</v>
      </c>
      <c r="B394" s="1" t="s">
        <v>22</v>
      </c>
      <c r="C394" s="1" t="s">
        <v>292</v>
      </c>
      <c r="D394">
        <v>2</v>
      </c>
      <c r="E394">
        <v>0.8</v>
      </c>
      <c r="F394">
        <v>10</v>
      </c>
      <c r="G394">
        <v>0.965034965034965</v>
      </c>
      <c r="H394">
        <v>0.4859154929577465</v>
      </c>
      <c r="I394">
        <v>0.6463700234192038</v>
      </c>
      <c r="J394">
        <v>0.97959183673469385</v>
      </c>
      <c r="K394">
        <v>0.46601941747572817</v>
      </c>
      <c r="L394">
        <v>0.63157894736842102</v>
      </c>
      <c r="M394" s="1" t="s">
        <v>642</v>
      </c>
      <c r="N394" s="1" t="s">
        <v>643</v>
      </c>
      <c r="O394" s="1" t="s">
        <v>644</v>
      </c>
      <c r="P394" s="1" t="s">
        <v>642</v>
      </c>
      <c r="Q394" s="1" t="s">
        <v>645</v>
      </c>
      <c r="R394" s="1" t="s">
        <v>642</v>
      </c>
      <c r="S394" s="1" t="s">
        <v>645</v>
      </c>
      <c r="T394" s="1" t="s">
        <v>645</v>
      </c>
      <c r="U394" s="1" t="s">
        <v>645</v>
      </c>
    </row>
    <row r="395" spans="1:21" x14ac:dyDescent="0.25">
      <c r="A395" s="1" t="s">
        <v>698</v>
      </c>
      <c r="B395" s="1" t="s">
        <v>23</v>
      </c>
      <c r="C395" s="1" t="s">
        <v>292</v>
      </c>
      <c r="D395">
        <v>29</v>
      </c>
      <c r="E395">
        <v>0.8</v>
      </c>
      <c r="F395">
        <v>10</v>
      </c>
      <c r="G395">
        <v>0.95679012345679015</v>
      </c>
      <c r="H395">
        <v>0.54385964912280704</v>
      </c>
      <c r="I395">
        <v>0.69351230425055921</v>
      </c>
      <c r="J395">
        <v>0.9285714285714286</v>
      </c>
      <c r="K395">
        <v>0.43333333333333335</v>
      </c>
      <c r="L395">
        <v>0.59090909090909094</v>
      </c>
      <c r="M395" s="1" t="s">
        <v>642</v>
      </c>
      <c r="N395" s="1" t="s">
        <v>643</v>
      </c>
      <c r="O395" s="1" t="s">
        <v>644</v>
      </c>
      <c r="P395" s="1" t="s">
        <v>642</v>
      </c>
      <c r="Q395" s="1" t="s">
        <v>645</v>
      </c>
      <c r="R395" s="1" t="s">
        <v>642</v>
      </c>
      <c r="S395" s="1" t="s">
        <v>645</v>
      </c>
      <c r="T395" s="1" t="s">
        <v>645</v>
      </c>
      <c r="U395" s="1" t="s">
        <v>645</v>
      </c>
    </row>
    <row r="396" spans="1:21" x14ac:dyDescent="0.25">
      <c r="A396" s="1" t="s">
        <v>635</v>
      </c>
      <c r="B396" s="1" t="s">
        <v>147</v>
      </c>
      <c r="C396" s="1" t="s">
        <v>292</v>
      </c>
      <c r="D396">
        <v>22</v>
      </c>
      <c r="E396">
        <v>0.9</v>
      </c>
      <c r="F396">
        <v>10</v>
      </c>
      <c r="G396">
        <v>0.97872340425531912</v>
      </c>
      <c r="H396">
        <v>0.21395348837209302</v>
      </c>
      <c r="I396">
        <v>0.35114503816793891</v>
      </c>
      <c r="J396">
        <v>1</v>
      </c>
      <c r="K396">
        <v>0.15714285714285714</v>
      </c>
      <c r="L396">
        <v>0.27160493827160498</v>
      </c>
      <c r="M396" s="1" t="s">
        <v>642</v>
      </c>
      <c r="N396" s="1" t="s">
        <v>643</v>
      </c>
      <c r="O396" s="1" t="s">
        <v>644</v>
      </c>
      <c r="P396" s="1" t="s">
        <v>642</v>
      </c>
      <c r="Q396" s="1" t="s">
        <v>645</v>
      </c>
      <c r="R396" s="1" t="s">
        <v>642</v>
      </c>
      <c r="S396" s="1" t="s">
        <v>645</v>
      </c>
      <c r="T396" s="1" t="s">
        <v>645</v>
      </c>
      <c r="U396" s="1" t="s">
        <v>645</v>
      </c>
    </row>
    <row r="397" spans="1:21" x14ac:dyDescent="0.25">
      <c r="A397" s="1" t="s">
        <v>459</v>
      </c>
      <c r="B397" s="1" t="s">
        <v>22</v>
      </c>
      <c r="C397" s="1" t="s">
        <v>292</v>
      </c>
      <c r="D397">
        <v>15</v>
      </c>
      <c r="E397">
        <v>0.85</v>
      </c>
      <c r="F397">
        <v>10</v>
      </c>
      <c r="G397">
        <v>1</v>
      </c>
      <c r="H397">
        <v>0.43309859154929575</v>
      </c>
      <c r="I397">
        <v>0.60442260442260443</v>
      </c>
      <c r="J397">
        <v>1</v>
      </c>
      <c r="K397">
        <v>0.4854368932038835</v>
      </c>
      <c r="L397">
        <v>0.65359477124183007</v>
      </c>
      <c r="M397" s="1" t="s">
        <v>642</v>
      </c>
      <c r="N397" s="1" t="s">
        <v>643</v>
      </c>
      <c r="O397" s="1" t="s">
        <v>644</v>
      </c>
      <c r="P397" s="1" t="s">
        <v>642</v>
      </c>
      <c r="Q397" s="1" t="s">
        <v>645</v>
      </c>
      <c r="R397" s="1" t="s">
        <v>642</v>
      </c>
      <c r="S397" s="1" t="s">
        <v>645</v>
      </c>
      <c r="T397" s="1" t="s">
        <v>645</v>
      </c>
      <c r="U397" s="1" t="s">
        <v>645</v>
      </c>
    </row>
    <row r="398" spans="1:21" x14ac:dyDescent="0.25">
      <c r="A398" s="1" t="s">
        <v>408</v>
      </c>
      <c r="B398" s="1" t="s">
        <v>23</v>
      </c>
      <c r="C398" s="1" t="s">
        <v>292</v>
      </c>
      <c r="D398">
        <v>21</v>
      </c>
      <c r="E398">
        <v>0.875</v>
      </c>
      <c r="F398">
        <v>10</v>
      </c>
      <c r="G398">
        <v>0.97972972972972971</v>
      </c>
      <c r="H398">
        <v>0.50877192982456143</v>
      </c>
      <c r="I398">
        <v>0.66974595842956119</v>
      </c>
      <c r="J398">
        <v>0.93023255813953487</v>
      </c>
      <c r="K398">
        <v>0.44444444444444442</v>
      </c>
      <c r="L398">
        <v>0.60150375939849621</v>
      </c>
      <c r="M398" s="1" t="s">
        <v>642</v>
      </c>
      <c r="N398" s="1" t="s">
        <v>643</v>
      </c>
      <c r="O398" s="1" t="s">
        <v>644</v>
      </c>
      <c r="P398" s="1" t="s">
        <v>642</v>
      </c>
      <c r="Q398" s="1" t="s">
        <v>645</v>
      </c>
      <c r="R398" s="1" t="s">
        <v>642</v>
      </c>
      <c r="S398" s="1" t="s">
        <v>645</v>
      </c>
      <c r="T398" s="1" t="s">
        <v>645</v>
      </c>
      <c r="U398" s="1" t="s">
        <v>645</v>
      </c>
    </row>
    <row r="399" spans="1:21" x14ac:dyDescent="0.25">
      <c r="A399" s="1" t="s">
        <v>647</v>
      </c>
      <c r="B399" s="1" t="s">
        <v>22</v>
      </c>
      <c r="C399" s="1" t="s">
        <v>292</v>
      </c>
      <c r="D399">
        <v>1</v>
      </c>
      <c r="E399">
        <v>0.11</v>
      </c>
      <c r="F399">
        <v>10</v>
      </c>
      <c r="G399">
        <v>0.91139240506329111</v>
      </c>
      <c r="H399">
        <v>0.50704225352112675</v>
      </c>
      <c r="I399">
        <v>0.65158371040723984</v>
      </c>
      <c r="J399">
        <v>1</v>
      </c>
      <c r="K399">
        <v>0.59223300970873782</v>
      </c>
      <c r="L399">
        <v>0.74390243902439024</v>
      </c>
      <c r="M399" s="1" t="s">
        <v>642</v>
      </c>
      <c r="N399" s="1" t="s">
        <v>643</v>
      </c>
      <c r="O399" s="1" t="s">
        <v>644</v>
      </c>
      <c r="P399" s="1" t="s">
        <v>642</v>
      </c>
      <c r="Q399" s="1" t="s">
        <v>645</v>
      </c>
      <c r="R399" s="1" t="s">
        <v>642</v>
      </c>
      <c r="S399" s="1" t="s">
        <v>645</v>
      </c>
      <c r="T399" s="1" t="s">
        <v>645</v>
      </c>
      <c r="U399" s="1" t="s">
        <v>645</v>
      </c>
    </row>
    <row r="400" spans="1:21" x14ac:dyDescent="0.25">
      <c r="A400" s="1" t="s">
        <v>461</v>
      </c>
      <c r="B400" s="1" t="s">
        <v>22</v>
      </c>
      <c r="C400" s="1" t="s">
        <v>292</v>
      </c>
      <c r="D400">
        <v>15</v>
      </c>
      <c r="E400">
        <v>0.9</v>
      </c>
      <c r="F400">
        <v>10</v>
      </c>
      <c r="G400">
        <v>1</v>
      </c>
      <c r="H400">
        <v>0.34859154929577463</v>
      </c>
      <c r="I400">
        <v>0.51697127937336818</v>
      </c>
      <c r="J400">
        <v>1</v>
      </c>
      <c r="K400">
        <v>0.36893203883495146</v>
      </c>
      <c r="L400">
        <v>0.53900709219858156</v>
      </c>
      <c r="M400" s="1" t="s">
        <v>642</v>
      </c>
      <c r="N400" s="1" t="s">
        <v>643</v>
      </c>
      <c r="O400" s="1" t="s">
        <v>644</v>
      </c>
      <c r="P400" s="1" t="s">
        <v>642</v>
      </c>
      <c r="Q400" s="1" t="s">
        <v>645</v>
      </c>
      <c r="R400" s="1" t="s">
        <v>642</v>
      </c>
      <c r="S400" s="1" t="s">
        <v>645</v>
      </c>
      <c r="T400" s="1" t="s">
        <v>645</v>
      </c>
      <c r="U400" s="1" t="s">
        <v>645</v>
      </c>
    </row>
    <row r="401" spans="1:21" x14ac:dyDescent="0.25">
      <c r="A401" s="1" t="s">
        <v>499</v>
      </c>
      <c r="B401" s="1" t="s">
        <v>22</v>
      </c>
      <c r="C401" s="1" t="s">
        <v>292</v>
      </c>
      <c r="D401">
        <v>21</v>
      </c>
      <c r="E401">
        <v>0.85</v>
      </c>
      <c r="F401">
        <v>12</v>
      </c>
      <c r="G401">
        <v>0.98159509202453987</v>
      </c>
      <c r="H401">
        <v>0.56338028169014087</v>
      </c>
      <c r="I401">
        <v>0.71588366890380317</v>
      </c>
      <c r="J401">
        <v>1</v>
      </c>
      <c r="K401">
        <v>0.6310679611650486</v>
      </c>
      <c r="L401">
        <v>0.77380952380952384</v>
      </c>
      <c r="M401" s="1" t="s">
        <v>642</v>
      </c>
      <c r="N401" s="1" t="s">
        <v>643</v>
      </c>
      <c r="O401" s="1" t="s">
        <v>644</v>
      </c>
      <c r="P401" s="1" t="s">
        <v>642</v>
      </c>
      <c r="Q401" s="1" t="s">
        <v>645</v>
      </c>
      <c r="R401" s="1" t="s">
        <v>642</v>
      </c>
      <c r="S401" s="1" t="s">
        <v>645</v>
      </c>
      <c r="T401" s="1" t="s">
        <v>645</v>
      </c>
      <c r="U401" s="1" t="s">
        <v>645</v>
      </c>
    </row>
    <row r="402" spans="1:21" x14ac:dyDescent="0.25">
      <c r="A402" s="1" t="s">
        <v>435</v>
      </c>
      <c r="B402" s="1" t="s">
        <v>23</v>
      </c>
      <c r="C402" s="1" t="s">
        <v>292</v>
      </c>
      <c r="D402">
        <v>14</v>
      </c>
      <c r="E402">
        <v>0.875</v>
      </c>
      <c r="F402">
        <v>10</v>
      </c>
      <c r="G402">
        <v>0.99285714285714288</v>
      </c>
      <c r="H402">
        <v>0.48771929824561405</v>
      </c>
      <c r="I402">
        <v>0.65411764705882358</v>
      </c>
      <c r="J402">
        <v>0.90697674418604646</v>
      </c>
      <c r="K402">
        <v>0.43333333333333335</v>
      </c>
      <c r="L402">
        <v>0.5864661654135338</v>
      </c>
      <c r="M402" s="1" t="s">
        <v>642</v>
      </c>
      <c r="N402" s="1" t="s">
        <v>643</v>
      </c>
      <c r="O402" s="1" t="s">
        <v>644</v>
      </c>
      <c r="P402" s="1" t="s">
        <v>642</v>
      </c>
      <c r="Q402" s="1" t="s">
        <v>645</v>
      </c>
      <c r="R402" s="1" t="s">
        <v>642</v>
      </c>
      <c r="S402" s="1" t="s">
        <v>645</v>
      </c>
      <c r="T402" s="1" t="s">
        <v>645</v>
      </c>
      <c r="U402" s="1" t="s">
        <v>645</v>
      </c>
    </row>
    <row r="403" spans="1:21" x14ac:dyDescent="0.25">
      <c r="A403" s="1" t="s">
        <v>663</v>
      </c>
      <c r="B403" s="1" t="s">
        <v>147</v>
      </c>
      <c r="C403" s="1" t="s">
        <v>292</v>
      </c>
      <c r="D403">
        <v>24</v>
      </c>
      <c r="E403">
        <v>0.875</v>
      </c>
      <c r="F403">
        <v>10</v>
      </c>
      <c r="G403">
        <v>0.98360655737704916</v>
      </c>
      <c r="H403">
        <v>0.55813953488372092</v>
      </c>
      <c r="I403">
        <v>0.71216617210682498</v>
      </c>
      <c r="J403">
        <v>0.91428571428571426</v>
      </c>
      <c r="K403">
        <v>0.45714285714285713</v>
      </c>
      <c r="L403">
        <v>0.60952380952380947</v>
      </c>
      <c r="M403" s="1" t="s">
        <v>642</v>
      </c>
      <c r="N403" s="1" t="s">
        <v>643</v>
      </c>
      <c r="O403" s="1" t="s">
        <v>644</v>
      </c>
      <c r="P403" s="1" t="s">
        <v>642</v>
      </c>
      <c r="Q403" s="1" t="s">
        <v>645</v>
      </c>
      <c r="R403" s="1" t="s">
        <v>642</v>
      </c>
      <c r="S403" s="1" t="s">
        <v>645</v>
      </c>
      <c r="T403" s="1" t="s">
        <v>645</v>
      </c>
      <c r="U403" s="1" t="s">
        <v>645</v>
      </c>
    </row>
    <row r="404" spans="1:21" x14ac:dyDescent="0.25">
      <c r="A404" s="1" t="s">
        <v>300</v>
      </c>
      <c r="B404" s="1" t="s">
        <v>22</v>
      </c>
      <c r="C404" s="1" t="s">
        <v>292</v>
      </c>
      <c r="D404">
        <v>27</v>
      </c>
      <c r="E404">
        <v>0.85</v>
      </c>
      <c r="F404">
        <v>10</v>
      </c>
      <c r="G404">
        <v>0.94767441860465118</v>
      </c>
      <c r="H404">
        <v>0.573943661971831</v>
      </c>
      <c r="I404">
        <v>0.7149122807017545</v>
      </c>
      <c r="J404">
        <v>0.9850746268656716</v>
      </c>
      <c r="K404">
        <v>0.64077669902912626</v>
      </c>
      <c r="L404">
        <v>0.77647058823529425</v>
      </c>
      <c r="M404" s="1" t="s">
        <v>642</v>
      </c>
      <c r="N404" s="1" t="s">
        <v>643</v>
      </c>
      <c r="O404" s="1" t="s">
        <v>644</v>
      </c>
      <c r="P404" s="1" t="s">
        <v>642</v>
      </c>
      <c r="Q404" s="1" t="s">
        <v>645</v>
      </c>
      <c r="R404" s="1" t="s">
        <v>642</v>
      </c>
      <c r="S404" s="1" t="s">
        <v>645</v>
      </c>
      <c r="T404" s="1" t="s">
        <v>645</v>
      </c>
      <c r="U404" s="1" t="s">
        <v>645</v>
      </c>
    </row>
    <row r="405" spans="1:21" x14ac:dyDescent="0.25">
      <c r="A405" s="1" t="s">
        <v>596</v>
      </c>
      <c r="B405" s="1" t="s">
        <v>147</v>
      </c>
      <c r="C405" s="1" t="s">
        <v>292</v>
      </c>
      <c r="D405">
        <v>13</v>
      </c>
      <c r="E405">
        <v>0.85</v>
      </c>
      <c r="F405">
        <v>10</v>
      </c>
      <c r="G405">
        <v>0.98319327731092432</v>
      </c>
      <c r="H405">
        <v>0.54418604651162794</v>
      </c>
      <c r="I405">
        <v>0.70059880239520966</v>
      </c>
      <c r="J405">
        <v>0.91176470588235292</v>
      </c>
      <c r="K405">
        <v>0.44285714285714284</v>
      </c>
      <c r="L405">
        <v>0.59615384615384603</v>
      </c>
      <c r="M405" s="1" t="s">
        <v>642</v>
      </c>
      <c r="N405" s="1" t="s">
        <v>643</v>
      </c>
      <c r="O405" s="1" t="s">
        <v>644</v>
      </c>
      <c r="P405" s="1" t="s">
        <v>642</v>
      </c>
      <c r="Q405" s="1" t="s">
        <v>645</v>
      </c>
      <c r="R405" s="1" t="s">
        <v>642</v>
      </c>
      <c r="S405" s="1" t="s">
        <v>645</v>
      </c>
      <c r="T405" s="1" t="s">
        <v>645</v>
      </c>
      <c r="U405" s="1" t="s">
        <v>645</v>
      </c>
    </row>
    <row r="406" spans="1:21" x14ac:dyDescent="0.25">
      <c r="A406" s="1" t="s">
        <v>608</v>
      </c>
      <c r="B406" s="1" t="s">
        <v>147</v>
      </c>
      <c r="C406" s="1" t="s">
        <v>292</v>
      </c>
      <c r="D406">
        <v>17</v>
      </c>
      <c r="E406">
        <v>0.7</v>
      </c>
      <c r="F406">
        <v>10</v>
      </c>
      <c r="G406">
        <v>0.9732142857142857</v>
      </c>
      <c r="H406">
        <v>0.50697674418604655</v>
      </c>
      <c r="I406">
        <v>0.66666666666666674</v>
      </c>
      <c r="J406">
        <v>0.96875</v>
      </c>
      <c r="K406">
        <v>0.44285714285714284</v>
      </c>
      <c r="L406">
        <v>0.60784313725490191</v>
      </c>
      <c r="M406" s="1" t="s">
        <v>642</v>
      </c>
      <c r="N406" s="1" t="s">
        <v>643</v>
      </c>
      <c r="O406" s="1" t="s">
        <v>644</v>
      </c>
      <c r="P406" s="1" t="s">
        <v>642</v>
      </c>
      <c r="Q406" s="1" t="s">
        <v>645</v>
      </c>
      <c r="R406" s="1" t="s">
        <v>642</v>
      </c>
      <c r="S406" s="1" t="s">
        <v>645</v>
      </c>
      <c r="T406" s="1" t="s">
        <v>645</v>
      </c>
      <c r="U406" s="1" t="s">
        <v>645</v>
      </c>
    </row>
    <row r="407" spans="1:21" x14ac:dyDescent="0.25">
      <c r="A407" s="1" t="s">
        <v>690</v>
      </c>
      <c r="B407" s="1" t="s">
        <v>22</v>
      </c>
      <c r="C407" s="1" t="s">
        <v>292</v>
      </c>
      <c r="D407">
        <v>25</v>
      </c>
      <c r="E407">
        <v>0.875</v>
      </c>
      <c r="F407">
        <v>10</v>
      </c>
      <c r="G407">
        <v>0.98026315789473684</v>
      </c>
      <c r="H407">
        <v>0.52464788732394363</v>
      </c>
      <c r="I407">
        <v>0.68348623853210999</v>
      </c>
      <c r="J407">
        <v>1</v>
      </c>
      <c r="K407">
        <v>0.58252427184466016</v>
      </c>
      <c r="L407">
        <v>0.73619631901840488</v>
      </c>
      <c r="M407" s="1" t="s">
        <v>642</v>
      </c>
      <c r="N407" s="1" t="s">
        <v>643</v>
      </c>
      <c r="O407" s="1" t="s">
        <v>644</v>
      </c>
      <c r="P407" s="1" t="s">
        <v>642</v>
      </c>
      <c r="Q407" s="1" t="s">
        <v>645</v>
      </c>
      <c r="R407" s="1" t="s">
        <v>642</v>
      </c>
      <c r="S407" s="1" t="s">
        <v>645</v>
      </c>
      <c r="T407" s="1" t="s">
        <v>645</v>
      </c>
      <c r="U407" s="1" t="s">
        <v>645</v>
      </c>
    </row>
    <row r="408" spans="1:21" x14ac:dyDescent="0.25">
      <c r="A408" s="1" t="s">
        <v>680</v>
      </c>
      <c r="B408" s="1" t="s">
        <v>23</v>
      </c>
      <c r="C408" s="1" t="s">
        <v>292</v>
      </c>
      <c r="D408">
        <v>16</v>
      </c>
      <c r="E408">
        <v>0.875</v>
      </c>
      <c r="F408">
        <v>10</v>
      </c>
      <c r="G408">
        <v>1</v>
      </c>
      <c r="H408">
        <v>0.29473684210526313</v>
      </c>
      <c r="I408">
        <v>0.45528455284552838</v>
      </c>
      <c r="J408">
        <v>1</v>
      </c>
      <c r="K408">
        <v>0.23333333333333334</v>
      </c>
      <c r="L408">
        <v>0.37837837837837834</v>
      </c>
      <c r="M408" s="1" t="s">
        <v>642</v>
      </c>
      <c r="N408" s="1" t="s">
        <v>643</v>
      </c>
      <c r="O408" s="1" t="s">
        <v>644</v>
      </c>
      <c r="P408" s="1" t="s">
        <v>642</v>
      </c>
      <c r="Q408" s="1" t="s">
        <v>645</v>
      </c>
      <c r="R408" s="1" t="s">
        <v>642</v>
      </c>
      <c r="S408" s="1" t="s">
        <v>645</v>
      </c>
      <c r="T408" s="1" t="s">
        <v>645</v>
      </c>
      <c r="U408" s="1" t="s">
        <v>645</v>
      </c>
    </row>
    <row r="409" spans="1:21" x14ac:dyDescent="0.25">
      <c r="A409" s="1" t="s">
        <v>599</v>
      </c>
      <c r="B409" s="1" t="s">
        <v>147</v>
      </c>
      <c r="C409" s="1" t="s">
        <v>292</v>
      </c>
      <c r="D409">
        <v>9</v>
      </c>
      <c r="E409">
        <v>0.8</v>
      </c>
      <c r="F409">
        <v>10</v>
      </c>
      <c r="G409">
        <v>0.98148148148148151</v>
      </c>
      <c r="H409">
        <v>0.49302325581395351</v>
      </c>
      <c r="I409">
        <v>0.65634674922600622</v>
      </c>
      <c r="J409">
        <v>0.96666666666666667</v>
      </c>
      <c r="K409">
        <v>0.41428571428571431</v>
      </c>
      <c r="L409">
        <v>0.58000000000000007</v>
      </c>
      <c r="M409" s="1" t="s">
        <v>642</v>
      </c>
      <c r="N409" s="1" t="s">
        <v>643</v>
      </c>
      <c r="O409" s="1" t="s">
        <v>644</v>
      </c>
      <c r="P409" s="1" t="s">
        <v>642</v>
      </c>
      <c r="Q409" s="1" t="s">
        <v>645</v>
      </c>
      <c r="R409" s="1" t="s">
        <v>642</v>
      </c>
      <c r="S409" s="1" t="s">
        <v>645</v>
      </c>
      <c r="T409" s="1" t="s">
        <v>645</v>
      </c>
      <c r="U409" s="1" t="s">
        <v>645</v>
      </c>
    </row>
    <row r="410" spans="1:21" x14ac:dyDescent="0.25">
      <c r="A410" s="1" t="s">
        <v>336</v>
      </c>
      <c r="B410" s="1" t="s">
        <v>22</v>
      </c>
      <c r="C410" s="1" t="s">
        <v>292</v>
      </c>
      <c r="D410">
        <v>21</v>
      </c>
      <c r="E410">
        <v>0.7</v>
      </c>
      <c r="F410">
        <v>10</v>
      </c>
      <c r="G410">
        <v>0.94972067039106145</v>
      </c>
      <c r="H410">
        <v>0.59859154929577463</v>
      </c>
      <c r="I410">
        <v>0.73434125269978401</v>
      </c>
      <c r="J410">
        <v>1</v>
      </c>
      <c r="K410">
        <v>0.62135922330097082</v>
      </c>
      <c r="L410">
        <v>0.76646706586826341</v>
      </c>
      <c r="M410" s="1" t="s">
        <v>642</v>
      </c>
      <c r="N410" s="1" t="s">
        <v>643</v>
      </c>
      <c r="O410" s="1" t="s">
        <v>644</v>
      </c>
      <c r="P410" s="1" t="s">
        <v>642</v>
      </c>
      <c r="Q410" s="1" t="s">
        <v>645</v>
      </c>
      <c r="R410" s="1" t="s">
        <v>642</v>
      </c>
      <c r="S410" s="1" t="s">
        <v>645</v>
      </c>
      <c r="T410" s="1" t="s">
        <v>645</v>
      </c>
      <c r="U410" s="1" t="s">
        <v>645</v>
      </c>
    </row>
    <row r="411" spans="1:21" x14ac:dyDescent="0.25">
      <c r="A411" s="1" t="s">
        <v>612</v>
      </c>
      <c r="B411" s="1" t="s">
        <v>147</v>
      </c>
      <c r="C411" s="1" t="s">
        <v>292</v>
      </c>
      <c r="D411">
        <v>17</v>
      </c>
      <c r="E411">
        <v>0.9</v>
      </c>
      <c r="F411">
        <v>10</v>
      </c>
      <c r="G411">
        <v>0.9885057471264368</v>
      </c>
      <c r="H411">
        <v>0.4</v>
      </c>
      <c r="I411">
        <v>0.56953642384105962</v>
      </c>
      <c r="J411">
        <v>1</v>
      </c>
      <c r="K411">
        <v>0.34285714285714286</v>
      </c>
      <c r="L411">
        <v>0.51063829787234039</v>
      </c>
      <c r="M411" s="1" t="s">
        <v>642</v>
      </c>
      <c r="N411" s="1" t="s">
        <v>643</v>
      </c>
      <c r="O411" s="1" t="s">
        <v>644</v>
      </c>
      <c r="P411" s="1" t="s">
        <v>642</v>
      </c>
      <c r="Q411" s="1" t="s">
        <v>645</v>
      </c>
      <c r="R411" s="1" t="s">
        <v>642</v>
      </c>
      <c r="S411" s="1" t="s">
        <v>645</v>
      </c>
      <c r="T411" s="1" t="s">
        <v>645</v>
      </c>
      <c r="U411" s="1" t="s">
        <v>645</v>
      </c>
    </row>
    <row r="412" spans="1:21" x14ac:dyDescent="0.25">
      <c r="A412" s="1" t="s">
        <v>484</v>
      </c>
      <c r="B412" s="1" t="s">
        <v>22</v>
      </c>
      <c r="C412" s="1" t="s">
        <v>292</v>
      </c>
      <c r="D412">
        <v>21</v>
      </c>
      <c r="E412">
        <v>0.85</v>
      </c>
      <c r="F412">
        <v>13</v>
      </c>
      <c r="G412">
        <v>0.94871794871794868</v>
      </c>
      <c r="H412">
        <v>0.13028169014084506</v>
      </c>
      <c r="I412">
        <v>0.22910216718266255</v>
      </c>
      <c r="J412">
        <v>1</v>
      </c>
      <c r="K412">
        <v>0.13592233009708737</v>
      </c>
      <c r="L412">
        <v>0.23931623931623933</v>
      </c>
      <c r="M412" s="1" t="s">
        <v>642</v>
      </c>
      <c r="N412" s="1" t="s">
        <v>643</v>
      </c>
      <c r="O412" s="1" t="s">
        <v>644</v>
      </c>
      <c r="P412" s="1" t="s">
        <v>642</v>
      </c>
      <c r="Q412" s="1" t="s">
        <v>645</v>
      </c>
      <c r="R412" s="1" t="s">
        <v>642</v>
      </c>
      <c r="S412" s="1" t="s">
        <v>645</v>
      </c>
      <c r="T412" s="1" t="s">
        <v>645</v>
      </c>
      <c r="U412" s="1" t="s">
        <v>645</v>
      </c>
    </row>
    <row r="413" spans="1:21" x14ac:dyDescent="0.25">
      <c r="A413" s="1" t="s">
        <v>301</v>
      </c>
      <c r="B413" s="1" t="s">
        <v>22</v>
      </c>
      <c r="C413" s="1" t="s">
        <v>292</v>
      </c>
      <c r="D413">
        <v>27</v>
      </c>
      <c r="E413">
        <v>0.875</v>
      </c>
      <c r="F413">
        <v>10</v>
      </c>
      <c r="G413">
        <v>0.97041420118343191</v>
      </c>
      <c r="H413">
        <v>0.57746478873239437</v>
      </c>
      <c r="I413">
        <v>0.72406181015452531</v>
      </c>
      <c r="J413">
        <v>1</v>
      </c>
      <c r="K413">
        <v>0.6310679611650486</v>
      </c>
      <c r="L413">
        <v>0.77380952380952384</v>
      </c>
      <c r="M413" s="1" t="s">
        <v>642</v>
      </c>
      <c r="N413" s="1" t="s">
        <v>643</v>
      </c>
      <c r="O413" s="1" t="s">
        <v>644</v>
      </c>
      <c r="P413" s="1" t="s">
        <v>642</v>
      </c>
      <c r="Q413" s="1" t="s">
        <v>645</v>
      </c>
      <c r="R413" s="1" t="s">
        <v>642</v>
      </c>
      <c r="S413" s="1" t="s">
        <v>645</v>
      </c>
      <c r="T413" s="1" t="s">
        <v>645</v>
      </c>
      <c r="U413" s="1" t="s">
        <v>645</v>
      </c>
    </row>
    <row r="414" spans="1:21" x14ac:dyDescent="0.25">
      <c r="A414" s="1" t="s">
        <v>498</v>
      </c>
      <c r="B414" s="1" t="s">
        <v>22</v>
      </c>
      <c r="C414" s="1" t="s">
        <v>292</v>
      </c>
      <c r="D414">
        <v>21</v>
      </c>
      <c r="E414">
        <v>0.8</v>
      </c>
      <c r="F414">
        <v>12</v>
      </c>
      <c r="G414">
        <v>0.95857988165680474</v>
      </c>
      <c r="H414">
        <v>0.57042253521126762</v>
      </c>
      <c r="I414">
        <v>0.7152317880794703</v>
      </c>
      <c r="J414">
        <v>1</v>
      </c>
      <c r="K414">
        <v>0.62135922330097082</v>
      </c>
      <c r="L414">
        <v>0.76646706586826341</v>
      </c>
      <c r="M414" s="1" t="s">
        <v>642</v>
      </c>
      <c r="N414" s="1" t="s">
        <v>643</v>
      </c>
      <c r="O414" s="1" t="s">
        <v>644</v>
      </c>
      <c r="P414" s="1" t="s">
        <v>642</v>
      </c>
      <c r="Q414" s="1" t="s">
        <v>645</v>
      </c>
      <c r="R414" s="1" t="s">
        <v>642</v>
      </c>
      <c r="S414" s="1" t="s">
        <v>645</v>
      </c>
      <c r="T414" s="1" t="s">
        <v>645</v>
      </c>
      <c r="U414" s="1" t="s">
        <v>645</v>
      </c>
    </row>
    <row r="415" spans="1:21" x14ac:dyDescent="0.25">
      <c r="A415" s="1" t="s">
        <v>333</v>
      </c>
      <c r="B415" s="1" t="s">
        <v>22</v>
      </c>
      <c r="C415" s="1" t="s">
        <v>292</v>
      </c>
      <c r="D415">
        <v>19</v>
      </c>
      <c r="E415">
        <v>0.875</v>
      </c>
      <c r="F415">
        <v>10</v>
      </c>
      <c r="G415">
        <v>0.99270072992700731</v>
      </c>
      <c r="H415">
        <v>0.47887323943661969</v>
      </c>
      <c r="I415">
        <v>0.64608076009501192</v>
      </c>
      <c r="J415">
        <v>1</v>
      </c>
      <c r="K415">
        <v>0.57281553398058249</v>
      </c>
      <c r="L415">
        <v>0.72839506172839508</v>
      </c>
      <c r="M415" s="1" t="s">
        <v>642</v>
      </c>
      <c r="N415" s="1" t="s">
        <v>643</v>
      </c>
      <c r="O415" s="1" t="s">
        <v>644</v>
      </c>
      <c r="P415" s="1" t="s">
        <v>642</v>
      </c>
      <c r="Q415" s="1" t="s">
        <v>645</v>
      </c>
      <c r="R415" s="1" t="s">
        <v>642</v>
      </c>
      <c r="S415" s="1" t="s">
        <v>645</v>
      </c>
      <c r="T415" s="1" t="s">
        <v>645</v>
      </c>
      <c r="U415" s="1" t="s">
        <v>645</v>
      </c>
    </row>
    <row r="416" spans="1:21" x14ac:dyDescent="0.25">
      <c r="A416" s="1" t="s">
        <v>397</v>
      </c>
      <c r="B416" s="1" t="s">
        <v>23</v>
      </c>
      <c r="C416" s="1" t="s">
        <v>292</v>
      </c>
      <c r="D416">
        <v>6</v>
      </c>
      <c r="E416">
        <v>0.875</v>
      </c>
      <c r="F416">
        <v>10</v>
      </c>
      <c r="G416">
        <v>1</v>
      </c>
      <c r="H416">
        <v>0.39649122807017545</v>
      </c>
      <c r="I416">
        <v>0.56783919597989951</v>
      </c>
      <c r="J416">
        <v>1</v>
      </c>
      <c r="K416">
        <v>0.31111111111111112</v>
      </c>
      <c r="L416">
        <v>0.47457627118644069</v>
      </c>
      <c r="M416" s="1" t="s">
        <v>642</v>
      </c>
      <c r="N416" s="1" t="s">
        <v>643</v>
      </c>
      <c r="O416" s="1" t="s">
        <v>644</v>
      </c>
      <c r="P416" s="1" t="s">
        <v>642</v>
      </c>
      <c r="Q416" s="1" t="s">
        <v>645</v>
      </c>
      <c r="R416" s="1" t="s">
        <v>642</v>
      </c>
      <c r="S416" s="1" t="s">
        <v>645</v>
      </c>
      <c r="T416" s="1" t="s">
        <v>645</v>
      </c>
      <c r="U416" s="1" t="s">
        <v>645</v>
      </c>
    </row>
    <row r="417" spans="1:21" x14ac:dyDescent="0.25">
      <c r="A417" s="1" t="s">
        <v>491</v>
      </c>
      <c r="B417" s="1" t="s">
        <v>22</v>
      </c>
      <c r="C417" s="1" t="s">
        <v>292</v>
      </c>
      <c r="D417">
        <v>21</v>
      </c>
      <c r="E417">
        <v>0.875</v>
      </c>
      <c r="F417">
        <v>16</v>
      </c>
      <c r="G417">
        <v>0.97701149425287359</v>
      </c>
      <c r="H417">
        <v>0.29929577464788731</v>
      </c>
      <c r="I417">
        <v>0.4582210242587601</v>
      </c>
      <c r="J417">
        <v>1</v>
      </c>
      <c r="K417">
        <v>0.33980582524271846</v>
      </c>
      <c r="L417">
        <v>0.50724637681159424</v>
      </c>
      <c r="M417" s="1" t="s">
        <v>642</v>
      </c>
      <c r="N417" s="1" t="s">
        <v>643</v>
      </c>
      <c r="O417" s="1" t="s">
        <v>644</v>
      </c>
      <c r="P417" s="1" t="s">
        <v>642</v>
      </c>
      <c r="Q417" s="1" t="s">
        <v>645</v>
      </c>
      <c r="R417" s="1" t="s">
        <v>642</v>
      </c>
      <c r="S417" s="1" t="s">
        <v>645</v>
      </c>
      <c r="T417" s="1" t="s">
        <v>645</v>
      </c>
      <c r="U417" s="1" t="s">
        <v>645</v>
      </c>
    </row>
    <row r="418" spans="1:21" x14ac:dyDescent="0.25">
      <c r="A418" s="1" t="s">
        <v>315</v>
      </c>
      <c r="B418" s="1" t="s">
        <v>22</v>
      </c>
      <c r="C418" s="1" t="s">
        <v>292</v>
      </c>
      <c r="D418">
        <v>5</v>
      </c>
      <c r="E418">
        <v>0.85</v>
      </c>
      <c r="F418">
        <v>10</v>
      </c>
      <c r="G418">
        <v>0.94078947368421051</v>
      </c>
      <c r="H418">
        <v>0.50352112676056338</v>
      </c>
      <c r="I418">
        <v>0.65596330275229353</v>
      </c>
      <c r="J418">
        <v>0.98461538461538467</v>
      </c>
      <c r="K418">
        <v>0.62135922330097082</v>
      </c>
      <c r="L418">
        <v>0.76190476190476186</v>
      </c>
      <c r="M418" s="1" t="s">
        <v>642</v>
      </c>
      <c r="N418" s="1" t="s">
        <v>643</v>
      </c>
      <c r="O418" s="1" t="s">
        <v>644</v>
      </c>
      <c r="P418" s="1" t="s">
        <v>642</v>
      </c>
      <c r="Q418" s="1" t="s">
        <v>645</v>
      </c>
      <c r="R418" s="1" t="s">
        <v>642</v>
      </c>
      <c r="S418" s="1" t="s">
        <v>645</v>
      </c>
      <c r="T418" s="1" t="s">
        <v>645</v>
      </c>
      <c r="U418" s="1" t="s">
        <v>645</v>
      </c>
    </row>
    <row r="419" spans="1:21" x14ac:dyDescent="0.25">
      <c r="A419" s="1" t="s">
        <v>685</v>
      </c>
      <c r="B419" s="1" t="s">
        <v>23</v>
      </c>
      <c r="C419" s="1" t="s">
        <v>292</v>
      </c>
      <c r="D419">
        <v>12</v>
      </c>
      <c r="E419">
        <v>0.8</v>
      </c>
      <c r="F419">
        <v>10</v>
      </c>
      <c r="G419">
        <v>1</v>
      </c>
      <c r="H419">
        <v>0.39298245614035088</v>
      </c>
      <c r="I419">
        <v>0.5642317380352645</v>
      </c>
      <c r="J419">
        <v>1</v>
      </c>
      <c r="K419">
        <v>0.31111111111111112</v>
      </c>
      <c r="L419">
        <v>0.47457627118644069</v>
      </c>
      <c r="M419" s="1" t="s">
        <v>642</v>
      </c>
      <c r="N419" s="1" t="s">
        <v>643</v>
      </c>
      <c r="O419" s="1" t="s">
        <v>644</v>
      </c>
      <c r="P419" s="1" t="s">
        <v>642</v>
      </c>
      <c r="Q419" s="1" t="s">
        <v>645</v>
      </c>
      <c r="R419" s="1" t="s">
        <v>642</v>
      </c>
      <c r="S419" s="1" t="s">
        <v>645</v>
      </c>
      <c r="T419" s="1" t="s">
        <v>645</v>
      </c>
      <c r="U419" s="1" t="s">
        <v>645</v>
      </c>
    </row>
    <row r="420" spans="1:21" x14ac:dyDescent="0.25">
      <c r="A420" s="1" t="s">
        <v>478</v>
      </c>
      <c r="B420" s="1" t="s">
        <v>22</v>
      </c>
      <c r="C420" s="1" t="s">
        <v>292</v>
      </c>
      <c r="D420">
        <v>11</v>
      </c>
      <c r="E420">
        <v>0.9</v>
      </c>
      <c r="F420">
        <v>10</v>
      </c>
      <c r="G420">
        <v>1</v>
      </c>
      <c r="H420">
        <v>0.4119718309859155</v>
      </c>
      <c r="I420">
        <v>0.58354114713216954</v>
      </c>
      <c r="J420">
        <v>1</v>
      </c>
      <c r="K420">
        <v>0.47572815533980584</v>
      </c>
      <c r="L420">
        <v>0.64473684210526316</v>
      </c>
      <c r="M420" s="1" t="s">
        <v>642</v>
      </c>
      <c r="N420" s="1" t="s">
        <v>643</v>
      </c>
      <c r="O420" s="1" t="s">
        <v>644</v>
      </c>
      <c r="P420" s="1" t="s">
        <v>642</v>
      </c>
      <c r="Q420" s="1" t="s">
        <v>645</v>
      </c>
      <c r="R420" s="1" t="s">
        <v>642</v>
      </c>
      <c r="S420" s="1" t="s">
        <v>645</v>
      </c>
      <c r="T420" s="1" t="s">
        <v>645</v>
      </c>
      <c r="U420" s="1" t="s">
        <v>645</v>
      </c>
    </row>
    <row r="421" spans="1:21" x14ac:dyDescent="0.25">
      <c r="A421" s="1" t="s">
        <v>295</v>
      </c>
      <c r="B421" s="1" t="s">
        <v>22</v>
      </c>
      <c r="C421" s="1" t="s">
        <v>292</v>
      </c>
      <c r="D421">
        <v>1</v>
      </c>
      <c r="E421">
        <v>0.8</v>
      </c>
      <c r="F421">
        <v>10</v>
      </c>
      <c r="G421">
        <v>0.97163120567375882</v>
      </c>
      <c r="H421">
        <v>0.48239436619718312</v>
      </c>
      <c r="I421">
        <v>0.64470588235294124</v>
      </c>
      <c r="J421">
        <v>1</v>
      </c>
      <c r="K421">
        <v>0.61165048543689315</v>
      </c>
      <c r="L421">
        <v>0.75903614457831325</v>
      </c>
      <c r="M421" s="1" t="s">
        <v>642</v>
      </c>
      <c r="N421" s="1" t="s">
        <v>643</v>
      </c>
      <c r="O421" s="1" t="s">
        <v>644</v>
      </c>
      <c r="P421" s="1" t="s">
        <v>642</v>
      </c>
      <c r="Q421" s="1" t="s">
        <v>645</v>
      </c>
      <c r="R421" s="1" t="s">
        <v>642</v>
      </c>
      <c r="S421" s="1" t="s">
        <v>645</v>
      </c>
      <c r="T421" s="1" t="s">
        <v>645</v>
      </c>
      <c r="U421" s="1" t="s">
        <v>645</v>
      </c>
    </row>
    <row r="422" spans="1:21" x14ac:dyDescent="0.25">
      <c r="A422" s="1" t="s">
        <v>640</v>
      </c>
      <c r="B422" s="1" t="s">
        <v>147</v>
      </c>
      <c r="C422" s="1" t="s">
        <v>292</v>
      </c>
      <c r="D422">
        <v>26</v>
      </c>
      <c r="E422">
        <v>0.8</v>
      </c>
      <c r="F422">
        <v>10</v>
      </c>
      <c r="G422">
        <v>0.96825396825396826</v>
      </c>
      <c r="H422">
        <v>0.56744186046511624</v>
      </c>
      <c r="I422">
        <v>0.71554252199413482</v>
      </c>
      <c r="J422">
        <v>0.94594594594594594</v>
      </c>
      <c r="K422">
        <v>0.5</v>
      </c>
      <c r="L422">
        <v>0.65420560747663548</v>
      </c>
      <c r="M422" s="1" t="s">
        <v>642</v>
      </c>
      <c r="N422" s="1" t="s">
        <v>643</v>
      </c>
      <c r="O422" s="1" t="s">
        <v>644</v>
      </c>
      <c r="P422" s="1" t="s">
        <v>642</v>
      </c>
      <c r="Q422" s="1" t="s">
        <v>645</v>
      </c>
      <c r="R422" s="1" t="s">
        <v>642</v>
      </c>
      <c r="S422" s="1" t="s">
        <v>645</v>
      </c>
      <c r="T422" s="1" t="s">
        <v>645</v>
      </c>
      <c r="U422" s="1" t="s">
        <v>645</v>
      </c>
    </row>
    <row r="423" spans="1:21" x14ac:dyDescent="0.25">
      <c r="A423" s="1" t="s">
        <v>333</v>
      </c>
      <c r="B423" s="1" t="s">
        <v>22</v>
      </c>
      <c r="C423" s="1" t="s">
        <v>292</v>
      </c>
      <c r="D423">
        <v>19</v>
      </c>
      <c r="E423">
        <v>0.875</v>
      </c>
      <c r="F423">
        <v>10</v>
      </c>
      <c r="G423">
        <v>0.99270072992700731</v>
      </c>
      <c r="H423">
        <v>0.47887323943661969</v>
      </c>
      <c r="I423">
        <v>0.64608076009501192</v>
      </c>
      <c r="J423">
        <v>1</v>
      </c>
      <c r="K423">
        <v>0.57281553398058249</v>
      </c>
      <c r="L423">
        <v>0.72839506172839508</v>
      </c>
      <c r="M423" s="1" t="s">
        <v>642</v>
      </c>
      <c r="N423" s="1" t="s">
        <v>643</v>
      </c>
      <c r="O423" s="1" t="s">
        <v>644</v>
      </c>
      <c r="P423" s="1" t="s">
        <v>642</v>
      </c>
      <c r="Q423" s="1" t="s">
        <v>645</v>
      </c>
      <c r="R423" s="1" t="s">
        <v>642</v>
      </c>
      <c r="S423" s="1" t="s">
        <v>645</v>
      </c>
      <c r="T423" s="1" t="s">
        <v>645</v>
      </c>
      <c r="U423" s="1" t="s">
        <v>645</v>
      </c>
    </row>
    <row r="424" spans="1:21" x14ac:dyDescent="0.25">
      <c r="A424" s="1" t="s">
        <v>648</v>
      </c>
      <c r="B424" s="1" t="s">
        <v>23</v>
      </c>
      <c r="C424" s="1" t="s">
        <v>292</v>
      </c>
      <c r="D424">
        <v>1</v>
      </c>
      <c r="E424">
        <v>0.11</v>
      </c>
      <c r="F424">
        <v>10</v>
      </c>
      <c r="G424">
        <v>0.95104895104895104</v>
      </c>
      <c r="H424">
        <v>0.47719298245614034</v>
      </c>
      <c r="I424">
        <v>0.63551401869158874</v>
      </c>
      <c r="J424">
        <v>0.88571428571428568</v>
      </c>
      <c r="K424">
        <v>0.34444444444444444</v>
      </c>
      <c r="L424">
        <v>0.49599999999999994</v>
      </c>
      <c r="M424" s="1" t="s">
        <v>642</v>
      </c>
      <c r="N424" s="1" t="s">
        <v>643</v>
      </c>
      <c r="O424" s="1" t="s">
        <v>644</v>
      </c>
      <c r="P424" s="1" t="s">
        <v>642</v>
      </c>
      <c r="Q424" s="1" t="s">
        <v>645</v>
      </c>
      <c r="R424" s="1" t="s">
        <v>642</v>
      </c>
      <c r="S424" s="1" t="s">
        <v>645</v>
      </c>
      <c r="T424" s="1" t="s">
        <v>645</v>
      </c>
      <c r="U424" s="1" t="s">
        <v>645</v>
      </c>
    </row>
    <row r="425" spans="1:21" x14ac:dyDescent="0.25">
      <c r="A425" s="1" t="s">
        <v>481</v>
      </c>
      <c r="B425" s="1" t="s">
        <v>22</v>
      </c>
      <c r="C425" s="1" t="s">
        <v>292</v>
      </c>
      <c r="D425">
        <v>21</v>
      </c>
      <c r="E425">
        <v>0.7</v>
      </c>
      <c r="F425">
        <v>13</v>
      </c>
      <c r="G425">
        <v>0.90243902439024393</v>
      </c>
      <c r="H425">
        <v>0.13028169014084506</v>
      </c>
      <c r="I425">
        <v>0.22769230769230767</v>
      </c>
      <c r="J425">
        <v>0.93333333333333335</v>
      </c>
      <c r="K425">
        <v>0.13592233009708737</v>
      </c>
      <c r="L425">
        <v>0.23728813559322035</v>
      </c>
      <c r="M425" s="1" t="s">
        <v>642</v>
      </c>
      <c r="N425" s="1" t="s">
        <v>643</v>
      </c>
      <c r="O425" s="1" t="s">
        <v>644</v>
      </c>
      <c r="P425" s="1" t="s">
        <v>642</v>
      </c>
      <c r="Q425" s="1" t="s">
        <v>645</v>
      </c>
      <c r="R425" s="1" t="s">
        <v>642</v>
      </c>
      <c r="S425" s="1" t="s">
        <v>645</v>
      </c>
      <c r="T425" s="1" t="s">
        <v>645</v>
      </c>
      <c r="U425" s="1" t="s">
        <v>645</v>
      </c>
    </row>
    <row r="426" spans="1:21" x14ac:dyDescent="0.25">
      <c r="A426" s="1" t="s">
        <v>481</v>
      </c>
      <c r="B426" s="1" t="s">
        <v>22</v>
      </c>
      <c r="C426" s="1" t="s">
        <v>292</v>
      </c>
      <c r="D426">
        <v>21</v>
      </c>
      <c r="E426">
        <v>0.7</v>
      </c>
      <c r="F426">
        <v>13</v>
      </c>
      <c r="G426">
        <v>0.90243902439024393</v>
      </c>
      <c r="H426">
        <v>0.13028169014084506</v>
      </c>
      <c r="I426">
        <v>0.22769230769230767</v>
      </c>
      <c r="J426">
        <v>0.93333333333333335</v>
      </c>
      <c r="K426">
        <v>0.13592233009708737</v>
      </c>
      <c r="L426">
        <v>0.23728813559322035</v>
      </c>
      <c r="M426" s="1" t="s">
        <v>642</v>
      </c>
      <c r="N426" s="1" t="s">
        <v>643</v>
      </c>
      <c r="O426" s="1" t="s">
        <v>644</v>
      </c>
      <c r="P426" s="1" t="s">
        <v>642</v>
      </c>
      <c r="Q426" s="1" t="s">
        <v>645</v>
      </c>
      <c r="R426" s="1" t="s">
        <v>642</v>
      </c>
      <c r="S426" s="1" t="s">
        <v>645</v>
      </c>
      <c r="T426" s="1" t="s">
        <v>645</v>
      </c>
      <c r="U426" s="1" t="s">
        <v>645</v>
      </c>
    </row>
    <row r="427" spans="1:21" x14ac:dyDescent="0.25">
      <c r="A427" s="1" t="s">
        <v>721</v>
      </c>
      <c r="B427" s="1" t="s">
        <v>22</v>
      </c>
      <c r="C427" s="1" t="s">
        <v>292</v>
      </c>
      <c r="D427">
        <v>29</v>
      </c>
      <c r="E427">
        <v>0.9</v>
      </c>
      <c r="F427">
        <v>10</v>
      </c>
      <c r="G427">
        <v>0.98124999999999996</v>
      </c>
      <c r="H427">
        <v>0.55281690140845074</v>
      </c>
      <c r="I427">
        <v>0.7072072072072072</v>
      </c>
      <c r="J427">
        <v>1</v>
      </c>
      <c r="K427">
        <v>0.61165048543689315</v>
      </c>
      <c r="L427">
        <v>0.75903614457831325</v>
      </c>
      <c r="M427" s="1" t="s">
        <v>642</v>
      </c>
      <c r="N427" s="1" t="s">
        <v>643</v>
      </c>
      <c r="O427" s="1" t="s">
        <v>644</v>
      </c>
      <c r="P427" s="1" t="s">
        <v>642</v>
      </c>
      <c r="Q427" s="1" t="s">
        <v>645</v>
      </c>
      <c r="R427" s="1" t="s">
        <v>642</v>
      </c>
      <c r="S427" s="1" t="s">
        <v>645</v>
      </c>
      <c r="T427" s="1" t="s">
        <v>645</v>
      </c>
      <c r="U427" s="1" t="s">
        <v>645</v>
      </c>
    </row>
    <row r="428" spans="1:21" x14ac:dyDescent="0.25">
      <c r="A428" s="1" t="s">
        <v>316</v>
      </c>
      <c r="B428" s="1" t="s">
        <v>22</v>
      </c>
      <c r="C428" s="1" t="s">
        <v>292</v>
      </c>
      <c r="D428">
        <v>5</v>
      </c>
      <c r="E428">
        <v>0.875</v>
      </c>
      <c r="F428">
        <v>10</v>
      </c>
      <c r="G428">
        <v>0.95890410958904104</v>
      </c>
      <c r="H428">
        <v>0.49295774647887325</v>
      </c>
      <c r="I428">
        <v>0.65116279069767435</v>
      </c>
      <c r="J428">
        <v>1</v>
      </c>
      <c r="K428">
        <v>0.62135922330097082</v>
      </c>
      <c r="L428">
        <v>0.76646706586826341</v>
      </c>
      <c r="M428" s="1" t="s">
        <v>642</v>
      </c>
      <c r="N428" s="1" t="s">
        <v>643</v>
      </c>
      <c r="O428" s="1" t="s">
        <v>644</v>
      </c>
      <c r="P428" s="1" t="s">
        <v>642</v>
      </c>
      <c r="Q428" s="1" t="s">
        <v>645</v>
      </c>
      <c r="R428" s="1" t="s">
        <v>642</v>
      </c>
      <c r="S428" s="1" t="s">
        <v>645</v>
      </c>
      <c r="T428" s="1" t="s">
        <v>645</v>
      </c>
      <c r="U428" s="1" t="s">
        <v>645</v>
      </c>
    </row>
    <row r="429" spans="1:21" x14ac:dyDescent="0.25">
      <c r="A429" s="1" t="s">
        <v>666</v>
      </c>
      <c r="B429" s="1" t="s">
        <v>147</v>
      </c>
      <c r="C429" s="1" t="s">
        <v>292</v>
      </c>
      <c r="D429">
        <v>2</v>
      </c>
      <c r="E429">
        <v>0.11</v>
      </c>
      <c r="F429">
        <v>10</v>
      </c>
      <c r="G429">
        <v>0.91509433962264153</v>
      </c>
      <c r="H429">
        <v>0.4511627906976744</v>
      </c>
      <c r="I429">
        <v>0.60436137071651086</v>
      </c>
      <c r="J429">
        <v>0.96875</v>
      </c>
      <c r="K429">
        <v>0.44285714285714284</v>
      </c>
      <c r="L429">
        <v>0.60784313725490191</v>
      </c>
      <c r="M429" s="1" t="s">
        <v>642</v>
      </c>
      <c r="N429" s="1" t="s">
        <v>643</v>
      </c>
      <c r="O429" s="1" t="s">
        <v>644</v>
      </c>
      <c r="P429" s="1" t="s">
        <v>642</v>
      </c>
      <c r="Q429" s="1" t="s">
        <v>645</v>
      </c>
      <c r="R429" s="1" t="s">
        <v>642</v>
      </c>
      <c r="S429" s="1" t="s">
        <v>645</v>
      </c>
      <c r="T429" s="1" t="s">
        <v>645</v>
      </c>
      <c r="U429" s="1" t="s">
        <v>645</v>
      </c>
    </row>
    <row r="430" spans="1:21" x14ac:dyDescent="0.25">
      <c r="A430" s="1" t="s">
        <v>657</v>
      </c>
      <c r="B430" s="1" t="s">
        <v>147</v>
      </c>
      <c r="C430" s="1" t="s">
        <v>292</v>
      </c>
      <c r="D430">
        <v>13</v>
      </c>
      <c r="E430">
        <v>0.875</v>
      </c>
      <c r="F430">
        <v>10</v>
      </c>
      <c r="G430">
        <v>0.98319327731092432</v>
      </c>
      <c r="H430">
        <v>0.54418604651162794</v>
      </c>
      <c r="I430">
        <v>0.70059880239520966</v>
      </c>
      <c r="J430">
        <v>0.91176470588235292</v>
      </c>
      <c r="K430">
        <v>0.44285714285714284</v>
      </c>
      <c r="L430">
        <v>0.59615384615384603</v>
      </c>
      <c r="M430" s="1" t="s">
        <v>642</v>
      </c>
      <c r="N430" s="1" t="s">
        <v>643</v>
      </c>
      <c r="O430" s="1" t="s">
        <v>644</v>
      </c>
      <c r="P430" s="1" t="s">
        <v>642</v>
      </c>
      <c r="Q430" s="1" t="s">
        <v>645</v>
      </c>
      <c r="R430" s="1" t="s">
        <v>642</v>
      </c>
      <c r="S430" s="1" t="s">
        <v>645</v>
      </c>
      <c r="T430" s="1" t="s">
        <v>645</v>
      </c>
      <c r="U430" s="1" t="s">
        <v>645</v>
      </c>
    </row>
    <row r="431" spans="1:21" x14ac:dyDescent="0.25">
      <c r="A431" s="1" t="s">
        <v>311</v>
      </c>
      <c r="B431" s="1" t="s">
        <v>22</v>
      </c>
      <c r="C431" s="1" t="s">
        <v>292</v>
      </c>
      <c r="D431">
        <v>2</v>
      </c>
      <c r="E431">
        <v>0.875</v>
      </c>
      <c r="F431">
        <v>10</v>
      </c>
      <c r="G431">
        <v>0.98130841121495327</v>
      </c>
      <c r="H431">
        <v>0.36971830985915494</v>
      </c>
      <c r="I431">
        <v>0.53708439897698212</v>
      </c>
      <c r="J431">
        <v>1</v>
      </c>
      <c r="K431">
        <v>0.36893203883495146</v>
      </c>
      <c r="L431">
        <v>0.53900709219858156</v>
      </c>
      <c r="M431" s="1" t="s">
        <v>642</v>
      </c>
      <c r="N431" s="1" t="s">
        <v>643</v>
      </c>
      <c r="O431" s="1" t="s">
        <v>644</v>
      </c>
      <c r="P431" s="1" t="s">
        <v>642</v>
      </c>
      <c r="Q431" s="1" t="s">
        <v>645</v>
      </c>
      <c r="R431" s="1" t="s">
        <v>642</v>
      </c>
      <c r="S431" s="1" t="s">
        <v>645</v>
      </c>
      <c r="T431" s="1" t="s">
        <v>645</v>
      </c>
      <c r="U431" s="1" t="s">
        <v>645</v>
      </c>
    </row>
    <row r="432" spans="1:21" x14ac:dyDescent="0.25">
      <c r="A432" s="1" t="s">
        <v>670</v>
      </c>
      <c r="B432" s="1" t="s">
        <v>23</v>
      </c>
      <c r="C432" s="1" t="s">
        <v>292</v>
      </c>
      <c r="D432">
        <v>26</v>
      </c>
      <c r="E432">
        <v>0.875</v>
      </c>
      <c r="F432">
        <v>10</v>
      </c>
      <c r="G432">
        <v>0.99310344827586206</v>
      </c>
      <c r="H432">
        <v>0.50526315789473686</v>
      </c>
      <c r="I432">
        <v>0.66976744186046511</v>
      </c>
      <c r="J432">
        <v>0.93023255813953487</v>
      </c>
      <c r="K432">
        <v>0.44444444444444442</v>
      </c>
      <c r="L432">
        <v>0.60150375939849621</v>
      </c>
      <c r="M432" s="1" t="s">
        <v>642</v>
      </c>
      <c r="N432" s="1" t="s">
        <v>643</v>
      </c>
      <c r="O432" s="1" t="s">
        <v>644</v>
      </c>
      <c r="P432" s="1" t="s">
        <v>642</v>
      </c>
      <c r="Q432" s="1" t="s">
        <v>645</v>
      </c>
      <c r="R432" s="1" t="s">
        <v>642</v>
      </c>
      <c r="S432" s="1" t="s">
        <v>645</v>
      </c>
      <c r="T432" s="1" t="s">
        <v>645</v>
      </c>
      <c r="U432" s="1" t="s">
        <v>645</v>
      </c>
    </row>
    <row r="433" spans="1:21" x14ac:dyDescent="0.25">
      <c r="A433" s="1" t="s">
        <v>357</v>
      </c>
      <c r="B433" s="1" t="s">
        <v>147</v>
      </c>
      <c r="C433" s="1" t="s">
        <v>292</v>
      </c>
      <c r="D433">
        <v>5</v>
      </c>
      <c r="E433">
        <v>0.875</v>
      </c>
      <c r="F433">
        <v>10</v>
      </c>
      <c r="G433">
        <v>0.96330275229357798</v>
      </c>
      <c r="H433">
        <v>0.48837209302325579</v>
      </c>
      <c r="I433">
        <v>0.64814814814814814</v>
      </c>
      <c r="J433">
        <v>0.93939393939393945</v>
      </c>
      <c r="K433">
        <v>0.44285714285714284</v>
      </c>
      <c r="L433">
        <v>0.60194174757281549</v>
      </c>
      <c r="M433" s="1" t="s">
        <v>642</v>
      </c>
      <c r="N433" s="1" t="s">
        <v>643</v>
      </c>
      <c r="O433" s="1" t="s">
        <v>644</v>
      </c>
      <c r="P433" s="1" t="s">
        <v>642</v>
      </c>
      <c r="Q433" s="1" t="s">
        <v>645</v>
      </c>
      <c r="R433" s="1" t="s">
        <v>642</v>
      </c>
      <c r="S433" s="1" t="s">
        <v>645</v>
      </c>
      <c r="T433" s="1" t="s">
        <v>645</v>
      </c>
      <c r="U433" s="1" t="s">
        <v>645</v>
      </c>
    </row>
    <row r="434" spans="1:21" x14ac:dyDescent="0.25">
      <c r="A434" s="1" t="s">
        <v>447</v>
      </c>
      <c r="B434" s="1" t="s">
        <v>22</v>
      </c>
      <c r="C434" s="1" t="s">
        <v>292</v>
      </c>
      <c r="D434">
        <v>10</v>
      </c>
      <c r="E434">
        <v>0.8</v>
      </c>
      <c r="F434">
        <v>10</v>
      </c>
      <c r="G434">
        <v>0.98089171974522293</v>
      </c>
      <c r="H434">
        <v>0.54225352112676062</v>
      </c>
      <c r="I434">
        <v>0.69841269841269837</v>
      </c>
      <c r="J434">
        <v>1</v>
      </c>
      <c r="K434">
        <v>0.59223300970873782</v>
      </c>
      <c r="L434">
        <v>0.74390243902439024</v>
      </c>
      <c r="M434" s="1" t="s">
        <v>642</v>
      </c>
      <c r="N434" s="1" t="s">
        <v>643</v>
      </c>
      <c r="O434" s="1" t="s">
        <v>644</v>
      </c>
      <c r="P434" s="1" t="s">
        <v>642</v>
      </c>
      <c r="Q434" s="1" t="s">
        <v>645</v>
      </c>
      <c r="R434" s="1" t="s">
        <v>642</v>
      </c>
      <c r="S434" s="1" t="s">
        <v>645</v>
      </c>
      <c r="T434" s="1" t="s">
        <v>645</v>
      </c>
      <c r="U434" s="1" t="s">
        <v>645</v>
      </c>
    </row>
    <row r="435" spans="1:21" x14ac:dyDescent="0.25">
      <c r="A435" s="1" t="s">
        <v>453</v>
      </c>
      <c r="B435" s="1" t="s">
        <v>22</v>
      </c>
      <c r="C435" s="1" t="s">
        <v>292</v>
      </c>
      <c r="D435">
        <v>28</v>
      </c>
      <c r="E435">
        <v>0.8</v>
      </c>
      <c r="F435">
        <v>10</v>
      </c>
      <c r="G435">
        <v>0.9726027397260274</v>
      </c>
      <c r="H435">
        <v>0.5</v>
      </c>
      <c r="I435">
        <v>0.66046511627906979</v>
      </c>
      <c r="J435">
        <v>1</v>
      </c>
      <c r="K435">
        <v>0.58252427184466016</v>
      </c>
      <c r="L435">
        <v>0.73619631901840488</v>
      </c>
      <c r="M435" s="1" t="s">
        <v>642</v>
      </c>
      <c r="N435" s="1" t="s">
        <v>643</v>
      </c>
      <c r="O435" s="1" t="s">
        <v>644</v>
      </c>
      <c r="P435" s="1" t="s">
        <v>642</v>
      </c>
      <c r="Q435" s="1" t="s">
        <v>645</v>
      </c>
      <c r="R435" s="1" t="s">
        <v>642</v>
      </c>
      <c r="S435" s="1" t="s">
        <v>645</v>
      </c>
      <c r="T435" s="1" t="s">
        <v>645</v>
      </c>
      <c r="U435" s="1" t="s">
        <v>645</v>
      </c>
    </row>
    <row r="436" spans="1:21" x14ac:dyDescent="0.25">
      <c r="A436" s="1" t="s">
        <v>337</v>
      </c>
      <c r="B436" s="1" t="s">
        <v>22</v>
      </c>
      <c r="C436" s="1" t="s">
        <v>292</v>
      </c>
      <c r="D436">
        <v>21</v>
      </c>
      <c r="E436">
        <v>0.8</v>
      </c>
      <c r="F436">
        <v>10</v>
      </c>
      <c r="G436">
        <v>0.95953757225433522</v>
      </c>
      <c r="H436">
        <v>0.58450704225352113</v>
      </c>
      <c r="I436">
        <v>0.72647702407002179</v>
      </c>
      <c r="J436">
        <v>1</v>
      </c>
      <c r="K436">
        <v>0.64077669902912626</v>
      </c>
      <c r="L436">
        <v>0.78106508875739644</v>
      </c>
      <c r="M436" s="1" t="s">
        <v>642</v>
      </c>
      <c r="N436" s="1" t="s">
        <v>643</v>
      </c>
      <c r="O436" s="1" t="s">
        <v>644</v>
      </c>
      <c r="P436" s="1" t="s">
        <v>642</v>
      </c>
      <c r="Q436" s="1" t="s">
        <v>645</v>
      </c>
      <c r="R436" s="1" t="s">
        <v>642</v>
      </c>
      <c r="S436" s="1" t="s">
        <v>645</v>
      </c>
      <c r="T436" s="1" t="s">
        <v>645</v>
      </c>
      <c r="U436" s="1" t="s">
        <v>645</v>
      </c>
    </row>
    <row r="437" spans="1:21" x14ac:dyDescent="0.25">
      <c r="A437" s="1" t="s">
        <v>346</v>
      </c>
      <c r="B437" s="1" t="s">
        <v>22</v>
      </c>
      <c r="C437" s="1" t="s">
        <v>292</v>
      </c>
      <c r="D437">
        <v>23</v>
      </c>
      <c r="E437">
        <v>0.9</v>
      </c>
      <c r="F437">
        <v>10</v>
      </c>
      <c r="G437">
        <v>0.99310344827586206</v>
      </c>
      <c r="H437">
        <v>0.50704225352112675</v>
      </c>
      <c r="I437">
        <v>0.67132867132867136</v>
      </c>
      <c r="J437">
        <v>1</v>
      </c>
      <c r="K437">
        <v>0.59223300970873782</v>
      </c>
      <c r="L437">
        <v>0.74390243902439024</v>
      </c>
      <c r="M437" s="1" t="s">
        <v>642</v>
      </c>
      <c r="N437" s="1" t="s">
        <v>643</v>
      </c>
      <c r="O437" s="1" t="s">
        <v>644</v>
      </c>
      <c r="P437" s="1" t="s">
        <v>642</v>
      </c>
      <c r="Q437" s="1" t="s">
        <v>645</v>
      </c>
      <c r="R437" s="1" t="s">
        <v>642</v>
      </c>
      <c r="S437" s="1" t="s">
        <v>645</v>
      </c>
      <c r="T437" s="1" t="s">
        <v>645</v>
      </c>
      <c r="U437" s="1" t="s">
        <v>645</v>
      </c>
    </row>
    <row r="438" spans="1:21" x14ac:dyDescent="0.25">
      <c r="A438" s="1" t="s">
        <v>714</v>
      </c>
      <c r="B438" s="1" t="s">
        <v>147</v>
      </c>
      <c r="C438" s="1" t="s">
        <v>292</v>
      </c>
      <c r="D438">
        <v>30</v>
      </c>
      <c r="E438">
        <v>0.85</v>
      </c>
      <c r="F438">
        <v>10</v>
      </c>
      <c r="G438">
        <v>0.95918367346938771</v>
      </c>
      <c r="H438">
        <v>0.21860465116279071</v>
      </c>
      <c r="I438">
        <v>0.35606060606060602</v>
      </c>
      <c r="J438">
        <v>1</v>
      </c>
      <c r="K438">
        <v>0.18571428571428572</v>
      </c>
      <c r="L438">
        <v>0.31325301204819278</v>
      </c>
      <c r="M438" s="1" t="s">
        <v>642</v>
      </c>
      <c r="N438" s="1" t="s">
        <v>643</v>
      </c>
      <c r="O438" s="1" t="s">
        <v>644</v>
      </c>
      <c r="P438" s="1" t="s">
        <v>642</v>
      </c>
      <c r="Q438" s="1" t="s">
        <v>645</v>
      </c>
      <c r="R438" s="1" t="s">
        <v>642</v>
      </c>
      <c r="S438" s="1" t="s">
        <v>645</v>
      </c>
      <c r="T438" s="1" t="s">
        <v>645</v>
      </c>
      <c r="U438" s="1" t="s">
        <v>645</v>
      </c>
    </row>
    <row r="439" spans="1:21" x14ac:dyDescent="0.25">
      <c r="A439" s="1" t="s">
        <v>448</v>
      </c>
      <c r="B439" s="1" t="s">
        <v>22</v>
      </c>
      <c r="C439" s="1" t="s">
        <v>292</v>
      </c>
      <c r="D439">
        <v>10</v>
      </c>
      <c r="E439">
        <v>0.875</v>
      </c>
      <c r="F439">
        <v>10</v>
      </c>
      <c r="G439">
        <v>0.9859154929577465</v>
      </c>
      <c r="H439">
        <v>0.49295774647887325</v>
      </c>
      <c r="I439">
        <v>0.65727699530516437</v>
      </c>
      <c r="J439">
        <v>1</v>
      </c>
      <c r="K439">
        <v>0.5436893203883495</v>
      </c>
      <c r="L439">
        <v>0.70440251572327039</v>
      </c>
      <c r="M439" s="1" t="s">
        <v>642</v>
      </c>
      <c r="N439" s="1" t="s">
        <v>643</v>
      </c>
      <c r="O439" s="1" t="s">
        <v>644</v>
      </c>
      <c r="P439" s="1" t="s">
        <v>642</v>
      </c>
      <c r="Q439" s="1" t="s">
        <v>645</v>
      </c>
      <c r="R439" s="1" t="s">
        <v>642</v>
      </c>
      <c r="S439" s="1" t="s">
        <v>645</v>
      </c>
      <c r="T439" s="1" t="s">
        <v>645</v>
      </c>
      <c r="U439" s="1" t="s">
        <v>645</v>
      </c>
    </row>
    <row r="440" spans="1:21" x14ac:dyDescent="0.25">
      <c r="A440" s="1" t="s">
        <v>451</v>
      </c>
      <c r="B440" s="1" t="s">
        <v>22</v>
      </c>
      <c r="C440" s="1" t="s">
        <v>292</v>
      </c>
      <c r="D440">
        <v>11</v>
      </c>
      <c r="E440">
        <v>0.875</v>
      </c>
      <c r="F440">
        <v>10</v>
      </c>
      <c r="G440">
        <v>0.98571428571428577</v>
      </c>
      <c r="H440">
        <v>0.4859154929577465</v>
      </c>
      <c r="I440">
        <v>0.65094339622641517</v>
      </c>
      <c r="J440">
        <v>1</v>
      </c>
      <c r="K440">
        <v>0.53398058252427183</v>
      </c>
      <c r="L440">
        <v>0.69620253164556956</v>
      </c>
      <c r="M440" s="1" t="s">
        <v>642</v>
      </c>
      <c r="N440" s="1" t="s">
        <v>643</v>
      </c>
      <c r="O440" s="1" t="s">
        <v>644</v>
      </c>
      <c r="P440" s="1" t="s">
        <v>642</v>
      </c>
      <c r="Q440" s="1" t="s">
        <v>645</v>
      </c>
      <c r="R440" s="1" t="s">
        <v>642</v>
      </c>
      <c r="S440" s="1" t="s">
        <v>645</v>
      </c>
      <c r="T440" s="1" t="s">
        <v>645</v>
      </c>
      <c r="U440" s="1" t="s">
        <v>645</v>
      </c>
    </row>
    <row r="441" spans="1:21" x14ac:dyDescent="0.25">
      <c r="A441" s="1" t="s">
        <v>442</v>
      </c>
      <c r="B441" s="1" t="s">
        <v>23</v>
      </c>
      <c r="C441" s="1" t="s">
        <v>292</v>
      </c>
      <c r="D441">
        <v>16</v>
      </c>
      <c r="E441">
        <v>0.85</v>
      </c>
      <c r="F441">
        <v>10</v>
      </c>
      <c r="G441">
        <v>1</v>
      </c>
      <c r="H441">
        <v>0.31578947368421051</v>
      </c>
      <c r="I441">
        <v>0.47999999999999993</v>
      </c>
      <c r="J441">
        <v>1</v>
      </c>
      <c r="K441">
        <v>0.24444444444444444</v>
      </c>
      <c r="L441">
        <v>0.39285714285714285</v>
      </c>
      <c r="M441" s="1" t="s">
        <v>642</v>
      </c>
      <c r="N441" s="1" t="s">
        <v>643</v>
      </c>
      <c r="O441" s="1" t="s">
        <v>644</v>
      </c>
      <c r="P441" s="1" t="s">
        <v>642</v>
      </c>
      <c r="Q441" s="1" t="s">
        <v>645</v>
      </c>
      <c r="R441" s="1" t="s">
        <v>642</v>
      </c>
      <c r="S441" s="1" t="s">
        <v>645</v>
      </c>
      <c r="T441" s="1" t="s">
        <v>645</v>
      </c>
      <c r="U441" s="1" t="s">
        <v>645</v>
      </c>
    </row>
    <row r="442" spans="1:21" x14ac:dyDescent="0.25">
      <c r="A442" s="1" t="s">
        <v>328</v>
      </c>
      <c r="B442" s="1" t="s">
        <v>22</v>
      </c>
      <c r="C442" s="1" t="s">
        <v>292</v>
      </c>
      <c r="D442">
        <v>9</v>
      </c>
      <c r="E442">
        <v>0.875</v>
      </c>
      <c r="F442">
        <v>10</v>
      </c>
      <c r="G442">
        <v>0.98620689655172411</v>
      </c>
      <c r="H442">
        <v>0.50352112676056338</v>
      </c>
      <c r="I442">
        <v>0.66666666666666663</v>
      </c>
      <c r="J442">
        <v>1</v>
      </c>
      <c r="K442">
        <v>0.5436893203883495</v>
      </c>
      <c r="L442">
        <v>0.70440251572327039</v>
      </c>
      <c r="M442" s="1" t="s">
        <v>642</v>
      </c>
      <c r="N442" s="1" t="s">
        <v>643</v>
      </c>
      <c r="O442" s="1" t="s">
        <v>644</v>
      </c>
      <c r="P442" s="1" t="s">
        <v>642</v>
      </c>
      <c r="Q442" s="1" t="s">
        <v>645</v>
      </c>
      <c r="R442" s="1" t="s">
        <v>642</v>
      </c>
      <c r="S442" s="1" t="s">
        <v>645</v>
      </c>
      <c r="T442" s="1" t="s">
        <v>645</v>
      </c>
      <c r="U442" s="1" t="s">
        <v>645</v>
      </c>
    </row>
    <row r="443" spans="1:21" x14ac:dyDescent="0.25">
      <c r="A443" s="1" t="s">
        <v>421</v>
      </c>
      <c r="B443" s="1" t="s">
        <v>23</v>
      </c>
      <c r="C443" s="1" t="s">
        <v>292</v>
      </c>
      <c r="D443">
        <v>27</v>
      </c>
      <c r="E443">
        <v>0.85</v>
      </c>
      <c r="F443">
        <v>10</v>
      </c>
      <c r="G443">
        <v>0.97468354430379744</v>
      </c>
      <c r="H443">
        <v>0.54035087719298247</v>
      </c>
      <c r="I443">
        <v>0.69525959367945833</v>
      </c>
      <c r="J443">
        <v>0.90909090909090906</v>
      </c>
      <c r="K443">
        <v>0.44444444444444442</v>
      </c>
      <c r="L443">
        <v>0.59701492537313428</v>
      </c>
      <c r="M443" s="1" t="s">
        <v>642</v>
      </c>
      <c r="N443" s="1" t="s">
        <v>643</v>
      </c>
      <c r="O443" s="1" t="s">
        <v>644</v>
      </c>
      <c r="P443" s="1" t="s">
        <v>642</v>
      </c>
      <c r="Q443" s="1" t="s">
        <v>645</v>
      </c>
      <c r="R443" s="1" t="s">
        <v>642</v>
      </c>
      <c r="S443" s="1" t="s">
        <v>645</v>
      </c>
      <c r="T443" s="1" t="s">
        <v>645</v>
      </c>
      <c r="U443" s="1" t="s">
        <v>645</v>
      </c>
    </row>
    <row r="444" spans="1:21" x14ac:dyDescent="0.25">
      <c r="A444" s="1" t="s">
        <v>453</v>
      </c>
      <c r="B444" s="1" t="s">
        <v>22</v>
      </c>
      <c r="C444" s="1" t="s">
        <v>292</v>
      </c>
      <c r="D444">
        <v>28</v>
      </c>
      <c r="E444">
        <v>0.8</v>
      </c>
      <c r="F444">
        <v>10</v>
      </c>
      <c r="G444">
        <v>0.9726027397260274</v>
      </c>
      <c r="H444">
        <v>0.5</v>
      </c>
      <c r="I444">
        <v>0.66046511627906979</v>
      </c>
      <c r="J444">
        <v>1</v>
      </c>
      <c r="K444">
        <v>0.58252427184466016</v>
      </c>
      <c r="L444">
        <v>0.73619631901840488</v>
      </c>
      <c r="M444" s="1" t="s">
        <v>642</v>
      </c>
      <c r="N444" s="1" t="s">
        <v>643</v>
      </c>
      <c r="O444" s="1" t="s">
        <v>644</v>
      </c>
      <c r="P444" s="1" t="s">
        <v>642</v>
      </c>
      <c r="Q444" s="1" t="s">
        <v>645</v>
      </c>
      <c r="R444" s="1" t="s">
        <v>642</v>
      </c>
      <c r="S444" s="1" t="s">
        <v>645</v>
      </c>
      <c r="T444" s="1" t="s">
        <v>645</v>
      </c>
      <c r="U444" s="1" t="s">
        <v>645</v>
      </c>
    </row>
    <row r="445" spans="1:21" x14ac:dyDescent="0.25">
      <c r="A445" s="1" t="s">
        <v>361</v>
      </c>
      <c r="B445" s="1" t="s">
        <v>147</v>
      </c>
      <c r="C445" s="1" t="s">
        <v>292</v>
      </c>
      <c r="D445">
        <v>6</v>
      </c>
      <c r="E445">
        <v>0.85</v>
      </c>
      <c r="F445">
        <v>10</v>
      </c>
      <c r="G445">
        <v>0.9882352941176471</v>
      </c>
      <c r="H445">
        <v>0.39069767441860465</v>
      </c>
      <c r="I445">
        <v>0.56000000000000005</v>
      </c>
      <c r="J445">
        <v>1</v>
      </c>
      <c r="K445">
        <v>0.35714285714285715</v>
      </c>
      <c r="L445">
        <v>0.52631578947368418</v>
      </c>
      <c r="M445" s="1" t="s">
        <v>642</v>
      </c>
      <c r="N445" s="1" t="s">
        <v>643</v>
      </c>
      <c r="O445" s="1" t="s">
        <v>644</v>
      </c>
      <c r="P445" s="1" t="s">
        <v>642</v>
      </c>
      <c r="Q445" s="1" t="s">
        <v>645</v>
      </c>
      <c r="R445" s="1" t="s">
        <v>642</v>
      </c>
      <c r="S445" s="1" t="s">
        <v>645</v>
      </c>
      <c r="T445" s="1" t="s">
        <v>645</v>
      </c>
      <c r="U445" s="1" t="s">
        <v>645</v>
      </c>
    </row>
    <row r="446" spans="1:21" x14ac:dyDescent="0.25">
      <c r="A446" s="1" t="s">
        <v>308</v>
      </c>
      <c r="B446" s="1" t="s">
        <v>22</v>
      </c>
      <c r="C446" s="1" t="s">
        <v>292</v>
      </c>
      <c r="D446">
        <v>2</v>
      </c>
      <c r="E446">
        <v>0.7</v>
      </c>
      <c r="F446">
        <v>10</v>
      </c>
      <c r="G446">
        <v>0.9526627218934911</v>
      </c>
      <c r="H446">
        <v>0.56690140845070425</v>
      </c>
      <c r="I446">
        <v>0.71081677704194257</v>
      </c>
      <c r="J446">
        <v>0.98360655737704916</v>
      </c>
      <c r="K446">
        <v>0.58252427184466016</v>
      </c>
      <c r="L446">
        <v>0.73170731707317072</v>
      </c>
      <c r="M446" s="1" t="s">
        <v>642</v>
      </c>
      <c r="N446" s="1" t="s">
        <v>643</v>
      </c>
      <c r="O446" s="1" t="s">
        <v>644</v>
      </c>
      <c r="P446" s="1" t="s">
        <v>642</v>
      </c>
      <c r="Q446" s="1" t="s">
        <v>645</v>
      </c>
      <c r="R446" s="1" t="s">
        <v>642</v>
      </c>
      <c r="S446" s="1" t="s">
        <v>645</v>
      </c>
      <c r="T446" s="1" t="s">
        <v>645</v>
      </c>
      <c r="U446" s="1" t="s">
        <v>645</v>
      </c>
    </row>
    <row r="447" spans="1:21" x14ac:dyDescent="0.25">
      <c r="A447" s="1" t="s">
        <v>333</v>
      </c>
      <c r="B447" s="1" t="s">
        <v>22</v>
      </c>
      <c r="C447" s="1" t="s">
        <v>292</v>
      </c>
      <c r="D447">
        <v>19</v>
      </c>
      <c r="E447">
        <v>0.875</v>
      </c>
      <c r="F447">
        <v>10</v>
      </c>
      <c r="G447">
        <v>0.99270072992700731</v>
      </c>
      <c r="H447">
        <v>0.47887323943661969</v>
      </c>
      <c r="I447">
        <v>0.64608076009501192</v>
      </c>
      <c r="J447">
        <v>1</v>
      </c>
      <c r="K447">
        <v>0.57281553398058249</v>
      </c>
      <c r="L447">
        <v>0.72839506172839508</v>
      </c>
      <c r="M447" s="1" t="s">
        <v>642</v>
      </c>
      <c r="N447" s="1" t="s">
        <v>643</v>
      </c>
      <c r="O447" s="1" t="s">
        <v>644</v>
      </c>
      <c r="P447" s="1" t="s">
        <v>642</v>
      </c>
      <c r="Q447" s="1" t="s">
        <v>645</v>
      </c>
      <c r="R447" s="1" t="s">
        <v>642</v>
      </c>
      <c r="S447" s="1" t="s">
        <v>645</v>
      </c>
      <c r="T447" s="1" t="s">
        <v>645</v>
      </c>
      <c r="U447" s="1" t="s">
        <v>645</v>
      </c>
    </row>
    <row r="448" spans="1:21" x14ac:dyDescent="0.25">
      <c r="A448" s="1" t="s">
        <v>461</v>
      </c>
      <c r="B448" s="1" t="s">
        <v>22</v>
      </c>
      <c r="C448" s="1" t="s">
        <v>292</v>
      </c>
      <c r="D448">
        <v>15</v>
      </c>
      <c r="E448">
        <v>0.9</v>
      </c>
      <c r="F448">
        <v>10</v>
      </c>
      <c r="G448">
        <v>1</v>
      </c>
      <c r="H448">
        <v>0.34859154929577463</v>
      </c>
      <c r="I448">
        <v>0.51697127937336818</v>
      </c>
      <c r="J448">
        <v>1</v>
      </c>
      <c r="K448">
        <v>0.36893203883495146</v>
      </c>
      <c r="L448">
        <v>0.53900709219858156</v>
      </c>
      <c r="M448" s="1" t="s">
        <v>642</v>
      </c>
      <c r="N448" s="1" t="s">
        <v>643</v>
      </c>
      <c r="O448" s="1" t="s">
        <v>644</v>
      </c>
      <c r="P448" s="1" t="s">
        <v>642</v>
      </c>
      <c r="Q448" s="1" t="s">
        <v>645</v>
      </c>
      <c r="R448" s="1" t="s">
        <v>642</v>
      </c>
      <c r="S448" s="1" t="s">
        <v>645</v>
      </c>
      <c r="T448" s="1" t="s">
        <v>645</v>
      </c>
      <c r="U448" s="1" t="s">
        <v>645</v>
      </c>
    </row>
    <row r="449" spans="1:21" x14ac:dyDescent="0.25">
      <c r="A449" s="1" t="s">
        <v>633</v>
      </c>
      <c r="B449" s="1" t="s">
        <v>147</v>
      </c>
      <c r="C449" s="1" t="s">
        <v>292</v>
      </c>
      <c r="D449">
        <v>22</v>
      </c>
      <c r="E449">
        <v>0.8</v>
      </c>
      <c r="F449">
        <v>10</v>
      </c>
      <c r="G449">
        <v>0.97619047619047616</v>
      </c>
      <c r="H449">
        <v>0.38139534883720932</v>
      </c>
      <c r="I449">
        <v>0.54849498327759194</v>
      </c>
      <c r="J449">
        <v>1</v>
      </c>
      <c r="K449">
        <v>0.35714285714285715</v>
      </c>
      <c r="L449">
        <v>0.52631578947368418</v>
      </c>
      <c r="M449" s="1" t="s">
        <v>642</v>
      </c>
      <c r="N449" s="1" t="s">
        <v>643</v>
      </c>
      <c r="O449" s="1" t="s">
        <v>644</v>
      </c>
      <c r="P449" s="1" t="s">
        <v>642</v>
      </c>
      <c r="Q449" s="1" t="s">
        <v>645</v>
      </c>
      <c r="R449" s="1" t="s">
        <v>642</v>
      </c>
      <c r="S449" s="1" t="s">
        <v>645</v>
      </c>
      <c r="T449" s="1" t="s">
        <v>645</v>
      </c>
      <c r="U449" s="1" t="s">
        <v>645</v>
      </c>
    </row>
    <row r="450" spans="1:21" x14ac:dyDescent="0.25">
      <c r="A450" s="1" t="s">
        <v>455</v>
      </c>
      <c r="B450" s="1" t="s">
        <v>22</v>
      </c>
      <c r="C450" s="1" t="s">
        <v>292</v>
      </c>
      <c r="D450">
        <v>28</v>
      </c>
      <c r="E450">
        <v>0.875</v>
      </c>
      <c r="F450">
        <v>10</v>
      </c>
      <c r="G450">
        <v>0.99038461538461542</v>
      </c>
      <c r="H450">
        <v>0.36267605633802819</v>
      </c>
      <c r="I450">
        <v>0.53092783505154639</v>
      </c>
      <c r="J450">
        <v>1</v>
      </c>
      <c r="K450">
        <v>0.41747572815533979</v>
      </c>
      <c r="L450">
        <v>0.58904109589041087</v>
      </c>
      <c r="M450" s="1" t="s">
        <v>642</v>
      </c>
      <c r="N450" s="1" t="s">
        <v>643</v>
      </c>
      <c r="O450" s="1" t="s">
        <v>644</v>
      </c>
      <c r="P450" s="1" t="s">
        <v>642</v>
      </c>
      <c r="Q450" s="1" t="s">
        <v>645</v>
      </c>
      <c r="R450" s="1" t="s">
        <v>642</v>
      </c>
      <c r="S450" s="1" t="s">
        <v>645</v>
      </c>
      <c r="T450" s="1" t="s">
        <v>645</v>
      </c>
      <c r="U450" s="1" t="s">
        <v>645</v>
      </c>
    </row>
    <row r="451" spans="1:21" x14ac:dyDescent="0.25">
      <c r="A451" s="1" t="s">
        <v>414</v>
      </c>
      <c r="B451" s="1" t="s">
        <v>23</v>
      </c>
      <c r="C451" s="1" t="s">
        <v>292</v>
      </c>
      <c r="D451">
        <v>23</v>
      </c>
      <c r="E451">
        <v>0.875</v>
      </c>
      <c r="F451">
        <v>10</v>
      </c>
      <c r="G451">
        <v>1</v>
      </c>
      <c r="H451">
        <v>0.47017543859649125</v>
      </c>
      <c r="I451">
        <v>0.63961813842482096</v>
      </c>
      <c r="J451">
        <v>1</v>
      </c>
      <c r="K451">
        <v>0.41111111111111109</v>
      </c>
      <c r="L451">
        <v>0.58267716535433078</v>
      </c>
      <c r="M451" s="1" t="s">
        <v>642</v>
      </c>
      <c r="N451" s="1" t="s">
        <v>643</v>
      </c>
      <c r="O451" s="1" t="s">
        <v>644</v>
      </c>
      <c r="P451" s="1" t="s">
        <v>642</v>
      </c>
      <c r="Q451" s="1" t="s">
        <v>645</v>
      </c>
      <c r="R451" s="1" t="s">
        <v>642</v>
      </c>
      <c r="S451" s="1" t="s">
        <v>645</v>
      </c>
      <c r="T451" s="1" t="s">
        <v>645</v>
      </c>
      <c r="U451" s="1" t="s">
        <v>645</v>
      </c>
    </row>
    <row r="452" spans="1:21" x14ac:dyDescent="0.25">
      <c r="A452" s="1" t="s">
        <v>347</v>
      </c>
      <c r="B452" s="1" t="s">
        <v>22</v>
      </c>
      <c r="C452" s="1" t="s">
        <v>292</v>
      </c>
      <c r="D452">
        <v>24</v>
      </c>
      <c r="E452">
        <v>0.85</v>
      </c>
      <c r="F452">
        <v>10</v>
      </c>
      <c r="G452">
        <v>0.98601398601398604</v>
      </c>
      <c r="H452">
        <v>0.49647887323943662</v>
      </c>
      <c r="I452">
        <v>0.66042154566744726</v>
      </c>
      <c r="J452">
        <v>1</v>
      </c>
      <c r="K452">
        <v>0.59223300970873782</v>
      </c>
      <c r="L452">
        <v>0.74390243902439024</v>
      </c>
      <c r="M452" s="1" t="s">
        <v>642</v>
      </c>
      <c r="N452" s="1" t="s">
        <v>643</v>
      </c>
      <c r="O452" s="1" t="s">
        <v>644</v>
      </c>
      <c r="P452" s="1" t="s">
        <v>642</v>
      </c>
      <c r="Q452" s="1" t="s">
        <v>645</v>
      </c>
      <c r="R452" s="1" t="s">
        <v>642</v>
      </c>
      <c r="S452" s="1" t="s">
        <v>645</v>
      </c>
      <c r="T452" s="1" t="s">
        <v>645</v>
      </c>
      <c r="U452" s="1" t="s">
        <v>645</v>
      </c>
    </row>
    <row r="453" spans="1:21" x14ac:dyDescent="0.25">
      <c r="A453" s="1" t="s">
        <v>335</v>
      </c>
      <c r="B453" s="1" t="s">
        <v>22</v>
      </c>
      <c r="C453" s="1" t="s">
        <v>292</v>
      </c>
      <c r="D453">
        <v>20</v>
      </c>
      <c r="E453">
        <v>0.85</v>
      </c>
      <c r="F453">
        <v>10</v>
      </c>
      <c r="G453">
        <v>0.99319727891156462</v>
      </c>
      <c r="H453">
        <v>0.5140845070422535</v>
      </c>
      <c r="I453">
        <v>0.67749419953596279</v>
      </c>
      <c r="J453">
        <v>1</v>
      </c>
      <c r="K453">
        <v>0.59223300970873782</v>
      </c>
      <c r="L453">
        <v>0.74390243902439024</v>
      </c>
      <c r="M453" s="1" t="s">
        <v>642</v>
      </c>
      <c r="N453" s="1" t="s">
        <v>643</v>
      </c>
      <c r="O453" s="1" t="s">
        <v>644</v>
      </c>
      <c r="P453" s="1" t="s">
        <v>642</v>
      </c>
      <c r="Q453" s="1" t="s">
        <v>645</v>
      </c>
      <c r="R453" s="1" t="s">
        <v>642</v>
      </c>
      <c r="S453" s="1" t="s">
        <v>645</v>
      </c>
      <c r="T453" s="1" t="s">
        <v>645</v>
      </c>
      <c r="U453" s="1" t="s">
        <v>645</v>
      </c>
    </row>
    <row r="454" spans="1:21" x14ac:dyDescent="0.25">
      <c r="A454" s="1" t="s">
        <v>299</v>
      </c>
      <c r="B454" s="1" t="s">
        <v>22</v>
      </c>
      <c r="C454" s="1" t="s">
        <v>292</v>
      </c>
      <c r="D454">
        <v>27</v>
      </c>
      <c r="E454">
        <v>0.8</v>
      </c>
      <c r="F454">
        <v>10</v>
      </c>
      <c r="G454">
        <v>0.95428571428571429</v>
      </c>
      <c r="H454">
        <v>0.5880281690140845</v>
      </c>
      <c r="I454">
        <v>0.72766884531590426</v>
      </c>
      <c r="J454">
        <v>1</v>
      </c>
      <c r="K454">
        <v>0.61165048543689315</v>
      </c>
      <c r="L454">
        <v>0.75903614457831325</v>
      </c>
      <c r="M454" s="1" t="s">
        <v>642</v>
      </c>
      <c r="N454" s="1" t="s">
        <v>643</v>
      </c>
      <c r="O454" s="1" t="s">
        <v>644</v>
      </c>
      <c r="P454" s="1" t="s">
        <v>642</v>
      </c>
      <c r="Q454" s="1" t="s">
        <v>645</v>
      </c>
      <c r="R454" s="1" t="s">
        <v>642</v>
      </c>
      <c r="S454" s="1" t="s">
        <v>645</v>
      </c>
      <c r="T454" s="1" t="s">
        <v>645</v>
      </c>
      <c r="U454" s="1" t="s">
        <v>645</v>
      </c>
    </row>
    <row r="455" spans="1:21" x14ac:dyDescent="0.25">
      <c r="A455" s="1" t="s">
        <v>449</v>
      </c>
      <c r="B455" s="1" t="s">
        <v>22</v>
      </c>
      <c r="C455" s="1" t="s">
        <v>292</v>
      </c>
      <c r="D455">
        <v>10</v>
      </c>
      <c r="E455">
        <v>0.9</v>
      </c>
      <c r="F455">
        <v>10</v>
      </c>
      <c r="G455">
        <v>1</v>
      </c>
      <c r="H455">
        <v>0.4119718309859155</v>
      </c>
      <c r="I455">
        <v>0.58354114713216954</v>
      </c>
      <c r="J455">
        <v>1</v>
      </c>
      <c r="K455">
        <v>0.47572815533980584</v>
      </c>
      <c r="L455">
        <v>0.64473684210526316</v>
      </c>
      <c r="M455" s="1" t="s">
        <v>642</v>
      </c>
      <c r="N455" s="1" t="s">
        <v>643</v>
      </c>
      <c r="O455" s="1" t="s">
        <v>644</v>
      </c>
      <c r="P455" s="1" t="s">
        <v>642</v>
      </c>
      <c r="Q455" s="1" t="s">
        <v>645</v>
      </c>
      <c r="R455" s="1" t="s">
        <v>642</v>
      </c>
      <c r="S455" s="1" t="s">
        <v>645</v>
      </c>
      <c r="T455" s="1" t="s">
        <v>645</v>
      </c>
      <c r="U455" s="1" t="s">
        <v>645</v>
      </c>
    </row>
    <row r="456" spans="1:21" x14ac:dyDescent="0.25">
      <c r="A456" s="1" t="s">
        <v>434</v>
      </c>
      <c r="B456" s="1" t="s">
        <v>23</v>
      </c>
      <c r="C456" s="1" t="s">
        <v>292</v>
      </c>
      <c r="D456">
        <v>14</v>
      </c>
      <c r="E456">
        <v>0.85</v>
      </c>
      <c r="F456">
        <v>10</v>
      </c>
      <c r="G456">
        <v>0.99295774647887325</v>
      </c>
      <c r="H456">
        <v>0.49473684210526314</v>
      </c>
      <c r="I456">
        <v>0.66042154566744726</v>
      </c>
      <c r="J456">
        <v>0.90697674418604646</v>
      </c>
      <c r="K456">
        <v>0.43333333333333335</v>
      </c>
      <c r="L456">
        <v>0.5864661654135338</v>
      </c>
      <c r="M456" s="1" t="s">
        <v>642</v>
      </c>
      <c r="N456" s="1" t="s">
        <v>643</v>
      </c>
      <c r="O456" s="1" t="s">
        <v>644</v>
      </c>
      <c r="P456" s="1" t="s">
        <v>642</v>
      </c>
      <c r="Q456" s="1" t="s">
        <v>645</v>
      </c>
      <c r="R456" s="1" t="s">
        <v>642</v>
      </c>
      <c r="S456" s="1" t="s">
        <v>645</v>
      </c>
      <c r="T456" s="1" t="s">
        <v>645</v>
      </c>
      <c r="U456" s="1" t="s">
        <v>645</v>
      </c>
    </row>
    <row r="457" spans="1:21" x14ac:dyDescent="0.25">
      <c r="A457" s="1" t="s">
        <v>349</v>
      </c>
      <c r="B457" s="1" t="s">
        <v>22</v>
      </c>
      <c r="C457" s="1" t="s">
        <v>292</v>
      </c>
      <c r="D457">
        <v>26</v>
      </c>
      <c r="E457">
        <v>0.85</v>
      </c>
      <c r="F457">
        <v>10</v>
      </c>
      <c r="G457">
        <v>0.98601398601398604</v>
      </c>
      <c r="H457">
        <v>0.49647887323943662</v>
      </c>
      <c r="I457">
        <v>0.66042154566744726</v>
      </c>
      <c r="J457">
        <v>1</v>
      </c>
      <c r="K457">
        <v>0.59223300970873782</v>
      </c>
      <c r="L457">
        <v>0.74390243902439024</v>
      </c>
      <c r="M457" s="1" t="s">
        <v>642</v>
      </c>
      <c r="N457" s="1" t="s">
        <v>643</v>
      </c>
      <c r="O457" s="1" t="s">
        <v>644</v>
      </c>
      <c r="P457" s="1" t="s">
        <v>642</v>
      </c>
      <c r="Q457" s="1" t="s">
        <v>645</v>
      </c>
      <c r="R457" s="1" t="s">
        <v>642</v>
      </c>
      <c r="S457" s="1" t="s">
        <v>645</v>
      </c>
      <c r="T457" s="1" t="s">
        <v>645</v>
      </c>
      <c r="U457" s="1" t="s">
        <v>645</v>
      </c>
    </row>
    <row r="458" spans="1:21" x14ac:dyDescent="0.25">
      <c r="A458" s="1" t="s">
        <v>406</v>
      </c>
      <c r="B458" s="1" t="s">
        <v>23</v>
      </c>
      <c r="C458" s="1" t="s">
        <v>292</v>
      </c>
      <c r="D458">
        <v>21</v>
      </c>
      <c r="E458">
        <v>0.8</v>
      </c>
      <c r="F458">
        <v>10</v>
      </c>
      <c r="G458">
        <v>0.96273291925465843</v>
      </c>
      <c r="H458">
        <v>0.54385964912280704</v>
      </c>
      <c r="I458">
        <v>0.69506726457399115</v>
      </c>
      <c r="J458">
        <v>0.90909090909090906</v>
      </c>
      <c r="K458">
        <v>0.44444444444444442</v>
      </c>
      <c r="L458">
        <v>0.59701492537313428</v>
      </c>
      <c r="M458" s="1" t="s">
        <v>642</v>
      </c>
      <c r="N458" s="1" t="s">
        <v>643</v>
      </c>
      <c r="O458" s="1" t="s">
        <v>644</v>
      </c>
      <c r="P458" s="1" t="s">
        <v>642</v>
      </c>
      <c r="Q458" s="1" t="s">
        <v>645</v>
      </c>
      <c r="R458" s="1" t="s">
        <v>642</v>
      </c>
      <c r="S458" s="1" t="s">
        <v>645</v>
      </c>
      <c r="T458" s="1" t="s">
        <v>645</v>
      </c>
      <c r="U458" s="1" t="s">
        <v>645</v>
      </c>
    </row>
    <row r="459" spans="1:21" x14ac:dyDescent="0.25">
      <c r="A459" s="1" t="s">
        <v>485</v>
      </c>
      <c r="B459" s="1" t="s">
        <v>22</v>
      </c>
      <c r="C459" s="1" t="s">
        <v>292</v>
      </c>
      <c r="D459">
        <v>21</v>
      </c>
      <c r="E459">
        <v>0.875</v>
      </c>
      <c r="F459">
        <v>13</v>
      </c>
      <c r="G459">
        <v>0.97058823529411764</v>
      </c>
      <c r="H459">
        <v>0.11619718309859155</v>
      </c>
      <c r="I459">
        <v>0.20754716981132074</v>
      </c>
      <c r="J459">
        <v>1</v>
      </c>
      <c r="K459">
        <v>0.13592233009708737</v>
      </c>
      <c r="L459">
        <v>0.23931623931623933</v>
      </c>
      <c r="M459" s="1" t="s">
        <v>642</v>
      </c>
      <c r="N459" s="1" t="s">
        <v>643</v>
      </c>
      <c r="O459" s="1" t="s">
        <v>644</v>
      </c>
      <c r="P459" s="1" t="s">
        <v>642</v>
      </c>
      <c r="Q459" s="1" t="s">
        <v>645</v>
      </c>
      <c r="R459" s="1" t="s">
        <v>642</v>
      </c>
      <c r="S459" s="1" t="s">
        <v>645</v>
      </c>
      <c r="T459" s="1" t="s">
        <v>645</v>
      </c>
      <c r="U459" s="1" t="s">
        <v>645</v>
      </c>
    </row>
    <row r="460" spans="1:21" x14ac:dyDescent="0.25">
      <c r="A460" s="1" t="s">
        <v>348</v>
      </c>
      <c r="B460" s="1" t="s">
        <v>22</v>
      </c>
      <c r="C460" s="1" t="s">
        <v>292</v>
      </c>
      <c r="D460">
        <v>25</v>
      </c>
      <c r="E460">
        <v>0.85</v>
      </c>
      <c r="F460">
        <v>10</v>
      </c>
      <c r="G460">
        <v>0.99285714285714288</v>
      </c>
      <c r="H460">
        <v>0.48943661971830987</v>
      </c>
      <c r="I460">
        <v>0.65566037735849048</v>
      </c>
      <c r="J460">
        <v>1</v>
      </c>
      <c r="K460">
        <v>0.57281553398058249</v>
      </c>
      <c r="L460">
        <v>0.72839506172839508</v>
      </c>
      <c r="M460" s="1" t="s">
        <v>642</v>
      </c>
      <c r="N460" s="1" t="s">
        <v>643</v>
      </c>
      <c r="O460" s="1" t="s">
        <v>644</v>
      </c>
      <c r="P460" s="1" t="s">
        <v>642</v>
      </c>
      <c r="Q460" s="1" t="s">
        <v>645</v>
      </c>
      <c r="R460" s="1" t="s">
        <v>642</v>
      </c>
      <c r="S460" s="1" t="s">
        <v>645</v>
      </c>
      <c r="T460" s="1" t="s">
        <v>645</v>
      </c>
      <c r="U460" s="1" t="s">
        <v>645</v>
      </c>
    </row>
    <row r="461" spans="1:21" x14ac:dyDescent="0.25">
      <c r="A461" s="1" t="s">
        <v>648</v>
      </c>
      <c r="B461" s="1" t="s">
        <v>23</v>
      </c>
      <c r="C461" s="1" t="s">
        <v>292</v>
      </c>
      <c r="D461">
        <v>1</v>
      </c>
      <c r="E461">
        <v>0.11</v>
      </c>
      <c r="F461">
        <v>10</v>
      </c>
      <c r="G461">
        <v>0.95205479452054798</v>
      </c>
      <c r="H461">
        <v>0.48771929824561405</v>
      </c>
      <c r="I461">
        <v>0.6450116009280743</v>
      </c>
      <c r="J461">
        <v>0.88571428571428568</v>
      </c>
      <c r="K461">
        <v>0.34444444444444444</v>
      </c>
      <c r="L461">
        <v>0.49599999999999994</v>
      </c>
      <c r="M461" s="1" t="s">
        <v>642</v>
      </c>
      <c r="N461" s="1" t="s">
        <v>643</v>
      </c>
      <c r="O461" s="1" t="s">
        <v>644</v>
      </c>
      <c r="P461" s="1" t="s">
        <v>642</v>
      </c>
      <c r="Q461" s="1" t="s">
        <v>645</v>
      </c>
      <c r="R461" s="1" t="s">
        <v>642</v>
      </c>
      <c r="S461" s="1" t="s">
        <v>645</v>
      </c>
      <c r="T461" s="1" t="s">
        <v>645</v>
      </c>
      <c r="U461" s="1" t="s">
        <v>645</v>
      </c>
    </row>
    <row r="462" spans="1:21" x14ac:dyDescent="0.25">
      <c r="A462" s="1" t="s">
        <v>628</v>
      </c>
      <c r="B462" s="1" t="s">
        <v>147</v>
      </c>
      <c r="C462" s="1" t="s">
        <v>292</v>
      </c>
      <c r="D462">
        <v>16</v>
      </c>
      <c r="E462">
        <v>0.8</v>
      </c>
      <c r="F462">
        <v>10</v>
      </c>
      <c r="G462">
        <v>0.97499999999999998</v>
      </c>
      <c r="H462">
        <v>0.36279069767441863</v>
      </c>
      <c r="I462">
        <v>0.52881355932203389</v>
      </c>
      <c r="J462">
        <v>1</v>
      </c>
      <c r="K462">
        <v>0.34285714285714286</v>
      </c>
      <c r="L462">
        <v>0.51063829787234039</v>
      </c>
      <c r="M462" s="1" t="s">
        <v>642</v>
      </c>
      <c r="N462" s="1" t="s">
        <v>643</v>
      </c>
      <c r="O462" s="1" t="s">
        <v>644</v>
      </c>
      <c r="P462" s="1" t="s">
        <v>642</v>
      </c>
      <c r="Q462" s="1" t="s">
        <v>645</v>
      </c>
      <c r="R462" s="1" t="s">
        <v>642</v>
      </c>
      <c r="S462" s="1" t="s">
        <v>645</v>
      </c>
      <c r="T462" s="1" t="s">
        <v>645</v>
      </c>
      <c r="U462" s="1" t="s">
        <v>645</v>
      </c>
    </row>
    <row r="463" spans="1:21" x14ac:dyDescent="0.25">
      <c r="A463" s="1" t="s">
        <v>492</v>
      </c>
      <c r="B463" s="1" t="s">
        <v>22</v>
      </c>
      <c r="C463" s="1" t="s">
        <v>292</v>
      </c>
      <c r="D463">
        <v>21</v>
      </c>
      <c r="E463">
        <v>0.9</v>
      </c>
      <c r="F463">
        <v>16</v>
      </c>
      <c r="G463">
        <v>0.9882352941176471</v>
      </c>
      <c r="H463">
        <v>0.29577464788732394</v>
      </c>
      <c r="I463">
        <v>0.45528455284552843</v>
      </c>
      <c r="J463">
        <v>1</v>
      </c>
      <c r="K463">
        <v>0.33980582524271846</v>
      </c>
      <c r="L463">
        <v>0.50724637681159424</v>
      </c>
      <c r="M463" s="1" t="s">
        <v>642</v>
      </c>
      <c r="N463" s="1" t="s">
        <v>643</v>
      </c>
      <c r="O463" s="1" t="s">
        <v>644</v>
      </c>
      <c r="P463" s="1" t="s">
        <v>642</v>
      </c>
      <c r="Q463" s="1" t="s">
        <v>645</v>
      </c>
      <c r="R463" s="1" t="s">
        <v>642</v>
      </c>
      <c r="S463" s="1" t="s">
        <v>645</v>
      </c>
      <c r="T463" s="1" t="s">
        <v>645</v>
      </c>
      <c r="U463" s="1" t="s">
        <v>645</v>
      </c>
    </row>
    <row r="464" spans="1:21" x14ac:dyDescent="0.25">
      <c r="A464" s="1" t="s">
        <v>309</v>
      </c>
      <c r="B464" s="1" t="s">
        <v>22</v>
      </c>
      <c r="C464" s="1" t="s">
        <v>292</v>
      </c>
      <c r="D464">
        <v>2</v>
      </c>
      <c r="E464">
        <v>0.8</v>
      </c>
      <c r="F464">
        <v>10</v>
      </c>
      <c r="G464">
        <v>0.965034965034965</v>
      </c>
      <c r="H464">
        <v>0.4859154929577465</v>
      </c>
      <c r="I464">
        <v>0.6463700234192038</v>
      </c>
      <c r="J464">
        <v>0.97959183673469385</v>
      </c>
      <c r="K464">
        <v>0.46601941747572817</v>
      </c>
      <c r="L464">
        <v>0.63157894736842102</v>
      </c>
      <c r="M464" s="1" t="s">
        <v>642</v>
      </c>
      <c r="N464" s="1" t="s">
        <v>643</v>
      </c>
      <c r="O464" s="1" t="s">
        <v>644</v>
      </c>
      <c r="P464" s="1" t="s">
        <v>642</v>
      </c>
      <c r="Q464" s="1" t="s">
        <v>645</v>
      </c>
      <c r="R464" s="1" t="s">
        <v>642</v>
      </c>
      <c r="S464" s="1" t="s">
        <v>645</v>
      </c>
      <c r="T464" s="1" t="s">
        <v>645</v>
      </c>
      <c r="U464" s="1" t="s">
        <v>645</v>
      </c>
    </row>
    <row r="465" spans="1:21" x14ac:dyDescent="0.25">
      <c r="A465" s="1" t="s">
        <v>695</v>
      </c>
      <c r="B465" s="1" t="s">
        <v>22</v>
      </c>
      <c r="C465" s="1" t="s">
        <v>292</v>
      </c>
      <c r="D465">
        <v>22</v>
      </c>
      <c r="E465">
        <v>0.8</v>
      </c>
      <c r="F465">
        <v>10</v>
      </c>
      <c r="G465">
        <v>0.98684210526315785</v>
      </c>
      <c r="H465">
        <v>0.528169014084507</v>
      </c>
      <c r="I465">
        <v>0.68807339449541272</v>
      </c>
      <c r="J465">
        <v>1</v>
      </c>
      <c r="K465">
        <v>0.59223300970873782</v>
      </c>
      <c r="L465">
        <v>0.74390243902439024</v>
      </c>
      <c r="M465" s="1" t="s">
        <v>642</v>
      </c>
      <c r="N465" s="1" t="s">
        <v>643</v>
      </c>
      <c r="O465" s="1" t="s">
        <v>644</v>
      </c>
      <c r="P465" s="1" t="s">
        <v>642</v>
      </c>
      <c r="Q465" s="1" t="s">
        <v>645</v>
      </c>
      <c r="R465" s="1" t="s">
        <v>642</v>
      </c>
      <c r="S465" s="1" t="s">
        <v>645</v>
      </c>
      <c r="T465" s="1" t="s">
        <v>645</v>
      </c>
      <c r="U465" s="1" t="s">
        <v>645</v>
      </c>
    </row>
    <row r="466" spans="1:21" x14ac:dyDescent="0.25">
      <c r="A466" s="1" t="s">
        <v>424</v>
      </c>
      <c r="B466" s="1" t="s">
        <v>23</v>
      </c>
      <c r="C466" s="1" t="s">
        <v>292</v>
      </c>
      <c r="D466">
        <v>9</v>
      </c>
      <c r="E466">
        <v>0.7</v>
      </c>
      <c r="F466">
        <v>10</v>
      </c>
      <c r="G466">
        <v>0.97484276729559749</v>
      </c>
      <c r="H466">
        <v>0.54385964912280704</v>
      </c>
      <c r="I466">
        <v>0.69819819819819828</v>
      </c>
      <c r="J466">
        <v>0.88888888888888884</v>
      </c>
      <c r="K466">
        <v>0.44444444444444442</v>
      </c>
      <c r="L466">
        <v>0.59259259259259256</v>
      </c>
      <c r="M466" s="1" t="s">
        <v>642</v>
      </c>
      <c r="N466" s="1" t="s">
        <v>643</v>
      </c>
      <c r="O466" s="1" t="s">
        <v>644</v>
      </c>
      <c r="P466" s="1" t="s">
        <v>642</v>
      </c>
      <c r="Q466" s="1" t="s">
        <v>645</v>
      </c>
      <c r="R466" s="1" t="s">
        <v>642</v>
      </c>
      <c r="S466" s="1" t="s">
        <v>645</v>
      </c>
      <c r="T466" s="1" t="s">
        <v>645</v>
      </c>
      <c r="U466" s="1" t="s">
        <v>645</v>
      </c>
    </row>
    <row r="467" spans="1:21" x14ac:dyDescent="0.25">
      <c r="A467" s="1" t="s">
        <v>646</v>
      </c>
      <c r="B467" s="1" t="s">
        <v>22</v>
      </c>
      <c r="C467" s="1" t="s">
        <v>292</v>
      </c>
      <c r="D467">
        <v>2</v>
      </c>
      <c r="E467">
        <v>0.11</v>
      </c>
      <c r="F467">
        <v>10</v>
      </c>
      <c r="G467">
        <v>0.90575916230366493</v>
      </c>
      <c r="H467">
        <v>0.60915492957746475</v>
      </c>
      <c r="I467">
        <v>0.72842105263157897</v>
      </c>
      <c r="J467">
        <v>0.95588235294117652</v>
      </c>
      <c r="K467">
        <v>0.6310679611650486</v>
      </c>
      <c r="L467">
        <v>0.76023391812865504</v>
      </c>
      <c r="M467" s="1" t="s">
        <v>642</v>
      </c>
      <c r="N467" s="1" t="s">
        <v>643</v>
      </c>
      <c r="O467" s="1" t="s">
        <v>644</v>
      </c>
      <c r="P467" s="1" t="s">
        <v>642</v>
      </c>
      <c r="Q467" s="1" t="s">
        <v>645</v>
      </c>
      <c r="R467" s="1" t="s">
        <v>642</v>
      </c>
      <c r="S467" s="1" t="s">
        <v>645</v>
      </c>
      <c r="T467" s="1" t="s">
        <v>645</v>
      </c>
      <c r="U467" s="1" t="s">
        <v>645</v>
      </c>
    </row>
    <row r="468" spans="1:21" x14ac:dyDescent="0.25">
      <c r="A468" s="1" t="s">
        <v>627</v>
      </c>
      <c r="B468" s="1" t="s">
        <v>147</v>
      </c>
      <c r="C468" s="1" t="s">
        <v>292</v>
      </c>
      <c r="D468">
        <v>13</v>
      </c>
      <c r="E468">
        <v>0.9</v>
      </c>
      <c r="F468">
        <v>10</v>
      </c>
      <c r="G468">
        <v>0.98319327731092432</v>
      </c>
      <c r="H468">
        <v>0.54418604651162794</v>
      </c>
      <c r="I468">
        <v>0.70059880239520966</v>
      </c>
      <c r="J468">
        <v>0.91176470588235292</v>
      </c>
      <c r="K468">
        <v>0.44285714285714284</v>
      </c>
      <c r="L468">
        <v>0.59615384615384603</v>
      </c>
      <c r="M468" s="1" t="s">
        <v>642</v>
      </c>
      <c r="N468" s="1" t="s">
        <v>643</v>
      </c>
      <c r="O468" s="1" t="s">
        <v>644</v>
      </c>
      <c r="P468" s="1" t="s">
        <v>642</v>
      </c>
      <c r="Q468" s="1" t="s">
        <v>645</v>
      </c>
      <c r="R468" s="1" t="s">
        <v>642</v>
      </c>
      <c r="S468" s="1" t="s">
        <v>645</v>
      </c>
      <c r="T468" s="1" t="s">
        <v>645</v>
      </c>
      <c r="U468" s="1" t="s">
        <v>645</v>
      </c>
    </row>
    <row r="469" spans="1:21" x14ac:dyDescent="0.25">
      <c r="A469" s="1" t="s">
        <v>295</v>
      </c>
      <c r="B469" s="1" t="s">
        <v>22</v>
      </c>
      <c r="C469" s="1" t="s">
        <v>292</v>
      </c>
      <c r="D469">
        <v>1</v>
      </c>
      <c r="E469">
        <v>0.8</v>
      </c>
      <c r="F469">
        <v>10</v>
      </c>
      <c r="G469">
        <v>0.97163120567375882</v>
      </c>
      <c r="H469">
        <v>0.48239436619718312</v>
      </c>
      <c r="I469">
        <v>0.64470588235294124</v>
      </c>
      <c r="J469">
        <v>1</v>
      </c>
      <c r="K469">
        <v>0.61165048543689315</v>
      </c>
      <c r="L469">
        <v>0.75903614457831325</v>
      </c>
      <c r="M469" s="1" t="s">
        <v>642</v>
      </c>
      <c r="N469" s="1" t="s">
        <v>643</v>
      </c>
      <c r="O469" s="1" t="s">
        <v>644</v>
      </c>
      <c r="P469" s="1" t="s">
        <v>642</v>
      </c>
      <c r="Q469" s="1" t="s">
        <v>645</v>
      </c>
      <c r="R469" s="1" t="s">
        <v>642</v>
      </c>
      <c r="S469" s="1" t="s">
        <v>645</v>
      </c>
      <c r="T469" s="1" t="s">
        <v>645</v>
      </c>
      <c r="U469" s="1" t="s">
        <v>645</v>
      </c>
    </row>
    <row r="470" spans="1:21" x14ac:dyDescent="0.25">
      <c r="A470" s="1" t="s">
        <v>395</v>
      </c>
      <c r="B470" s="1" t="s">
        <v>23</v>
      </c>
      <c r="C470" s="1" t="s">
        <v>292</v>
      </c>
      <c r="D470">
        <v>6</v>
      </c>
      <c r="E470">
        <v>0.8</v>
      </c>
      <c r="F470">
        <v>10</v>
      </c>
      <c r="G470">
        <v>0.99300699300699302</v>
      </c>
      <c r="H470">
        <v>0.49824561403508771</v>
      </c>
      <c r="I470">
        <v>0.66355140186915884</v>
      </c>
      <c r="J470">
        <v>0.90697674418604646</v>
      </c>
      <c r="K470">
        <v>0.43333333333333335</v>
      </c>
      <c r="L470">
        <v>0.5864661654135338</v>
      </c>
      <c r="M470" s="1" t="s">
        <v>642</v>
      </c>
      <c r="N470" s="1" t="s">
        <v>643</v>
      </c>
      <c r="O470" s="1" t="s">
        <v>644</v>
      </c>
      <c r="P470" s="1" t="s">
        <v>642</v>
      </c>
      <c r="Q470" s="1" t="s">
        <v>645</v>
      </c>
      <c r="R470" s="1" t="s">
        <v>642</v>
      </c>
      <c r="S470" s="1" t="s">
        <v>645</v>
      </c>
      <c r="T470" s="1" t="s">
        <v>645</v>
      </c>
      <c r="U470" s="1" t="s">
        <v>645</v>
      </c>
    </row>
    <row r="471" spans="1:21" x14ac:dyDescent="0.25">
      <c r="A471" s="1" t="s">
        <v>658</v>
      </c>
      <c r="B471" s="1" t="s">
        <v>147</v>
      </c>
      <c r="C471" s="1" t="s">
        <v>292</v>
      </c>
      <c r="D471">
        <v>16</v>
      </c>
      <c r="E471">
        <v>0.875</v>
      </c>
      <c r="F471">
        <v>10</v>
      </c>
      <c r="G471">
        <v>0.97222222222222221</v>
      </c>
      <c r="H471">
        <v>0.16279069767441862</v>
      </c>
      <c r="I471">
        <v>0.27888446215139445</v>
      </c>
      <c r="J471">
        <v>1</v>
      </c>
      <c r="K471">
        <v>0.14285714285714285</v>
      </c>
      <c r="L471">
        <v>0.25</v>
      </c>
      <c r="M471" s="1" t="s">
        <v>642</v>
      </c>
      <c r="N471" s="1" t="s">
        <v>643</v>
      </c>
      <c r="O471" s="1" t="s">
        <v>644</v>
      </c>
      <c r="P471" s="1" t="s">
        <v>642</v>
      </c>
      <c r="Q471" s="1" t="s">
        <v>645</v>
      </c>
      <c r="R471" s="1" t="s">
        <v>642</v>
      </c>
      <c r="S471" s="1" t="s">
        <v>645</v>
      </c>
      <c r="T471" s="1" t="s">
        <v>645</v>
      </c>
      <c r="U471" s="1" t="s">
        <v>645</v>
      </c>
    </row>
    <row r="472" spans="1:21" x14ac:dyDescent="0.25">
      <c r="A472" s="1" t="s">
        <v>413</v>
      </c>
      <c r="B472" s="1" t="s">
        <v>23</v>
      </c>
      <c r="C472" s="1" t="s">
        <v>292</v>
      </c>
      <c r="D472">
        <v>23</v>
      </c>
      <c r="E472">
        <v>0.85</v>
      </c>
      <c r="F472">
        <v>10</v>
      </c>
      <c r="G472">
        <v>0.9928057553956835</v>
      </c>
      <c r="H472">
        <v>0.48421052631578948</v>
      </c>
      <c r="I472">
        <v>0.65094339622641517</v>
      </c>
      <c r="J472">
        <v>1</v>
      </c>
      <c r="K472">
        <v>0.43333333333333335</v>
      </c>
      <c r="L472">
        <v>0.60465116279069764</v>
      </c>
      <c r="M472" s="1" t="s">
        <v>642</v>
      </c>
      <c r="N472" s="1" t="s">
        <v>643</v>
      </c>
      <c r="O472" s="1" t="s">
        <v>644</v>
      </c>
      <c r="P472" s="1" t="s">
        <v>642</v>
      </c>
      <c r="Q472" s="1" t="s">
        <v>645</v>
      </c>
      <c r="R472" s="1" t="s">
        <v>642</v>
      </c>
      <c r="S472" s="1" t="s">
        <v>645</v>
      </c>
      <c r="T472" s="1" t="s">
        <v>645</v>
      </c>
      <c r="U472" s="1" t="s">
        <v>645</v>
      </c>
    </row>
    <row r="473" spans="1:21" x14ac:dyDescent="0.25">
      <c r="A473" s="1" t="s">
        <v>311</v>
      </c>
      <c r="B473" s="1" t="s">
        <v>22</v>
      </c>
      <c r="C473" s="1" t="s">
        <v>292</v>
      </c>
      <c r="D473">
        <v>2</v>
      </c>
      <c r="E473">
        <v>0.875</v>
      </c>
      <c r="F473">
        <v>10</v>
      </c>
      <c r="G473">
        <v>0.98130841121495327</v>
      </c>
      <c r="H473">
        <v>0.36971830985915494</v>
      </c>
      <c r="I473">
        <v>0.53708439897698212</v>
      </c>
      <c r="J473">
        <v>1</v>
      </c>
      <c r="K473">
        <v>0.36893203883495146</v>
      </c>
      <c r="L473">
        <v>0.53900709219858156</v>
      </c>
      <c r="M473" s="1" t="s">
        <v>642</v>
      </c>
      <c r="N473" s="1" t="s">
        <v>643</v>
      </c>
      <c r="O473" s="1" t="s">
        <v>644</v>
      </c>
      <c r="P473" s="1" t="s">
        <v>642</v>
      </c>
      <c r="Q473" s="1" t="s">
        <v>645</v>
      </c>
      <c r="R473" s="1" t="s">
        <v>642</v>
      </c>
      <c r="S473" s="1" t="s">
        <v>645</v>
      </c>
      <c r="T473" s="1" t="s">
        <v>645</v>
      </c>
      <c r="U473" s="1" t="s">
        <v>645</v>
      </c>
    </row>
    <row r="474" spans="1:21" x14ac:dyDescent="0.25">
      <c r="A474" s="1" t="s">
        <v>295</v>
      </c>
      <c r="B474" s="1" t="s">
        <v>22</v>
      </c>
      <c r="C474" s="1" t="s">
        <v>292</v>
      </c>
      <c r="D474">
        <v>1</v>
      </c>
      <c r="E474">
        <v>0.8</v>
      </c>
      <c r="F474">
        <v>10</v>
      </c>
      <c r="G474">
        <v>0.97163120567375882</v>
      </c>
      <c r="H474">
        <v>0.48239436619718312</v>
      </c>
      <c r="I474">
        <v>0.64470588235294124</v>
      </c>
      <c r="J474">
        <v>1</v>
      </c>
      <c r="K474">
        <v>0.61165048543689315</v>
      </c>
      <c r="L474">
        <v>0.75903614457831325</v>
      </c>
      <c r="M474" s="1" t="s">
        <v>642</v>
      </c>
      <c r="N474" s="1" t="s">
        <v>643</v>
      </c>
      <c r="O474" s="1" t="s">
        <v>644</v>
      </c>
      <c r="P474" s="1" t="s">
        <v>642</v>
      </c>
      <c r="Q474" s="1" t="s">
        <v>645</v>
      </c>
      <c r="R474" s="1" t="s">
        <v>642</v>
      </c>
      <c r="S474" s="1" t="s">
        <v>645</v>
      </c>
      <c r="T474" s="1" t="s">
        <v>645</v>
      </c>
      <c r="U474" s="1" t="s">
        <v>645</v>
      </c>
    </row>
    <row r="475" spans="1:21" x14ac:dyDescent="0.25">
      <c r="A475" s="1" t="s">
        <v>344</v>
      </c>
      <c r="B475" s="1" t="s">
        <v>22</v>
      </c>
      <c r="C475" s="1" t="s">
        <v>292</v>
      </c>
      <c r="D475">
        <v>23</v>
      </c>
      <c r="E475">
        <v>0.85</v>
      </c>
      <c r="F475">
        <v>10</v>
      </c>
      <c r="G475">
        <v>0.98124999999999996</v>
      </c>
      <c r="H475">
        <v>0.55281690140845074</v>
      </c>
      <c r="I475">
        <v>0.7072072072072072</v>
      </c>
      <c r="J475">
        <v>1</v>
      </c>
      <c r="K475">
        <v>0.62135922330097082</v>
      </c>
      <c r="L475">
        <v>0.76646706586826341</v>
      </c>
      <c r="M475" s="1" t="s">
        <v>642</v>
      </c>
      <c r="N475" s="1" t="s">
        <v>643</v>
      </c>
      <c r="O475" s="1" t="s">
        <v>644</v>
      </c>
      <c r="P475" s="1" t="s">
        <v>642</v>
      </c>
      <c r="Q475" s="1" t="s">
        <v>645</v>
      </c>
      <c r="R475" s="1" t="s">
        <v>642</v>
      </c>
      <c r="S475" s="1" t="s">
        <v>645</v>
      </c>
      <c r="T475" s="1" t="s">
        <v>645</v>
      </c>
      <c r="U475" s="1" t="s">
        <v>645</v>
      </c>
    </row>
    <row r="476" spans="1:21" x14ac:dyDescent="0.25">
      <c r="A476" s="1" t="s">
        <v>355</v>
      </c>
      <c r="B476" s="1" t="s">
        <v>147</v>
      </c>
      <c r="C476" s="1" t="s">
        <v>292</v>
      </c>
      <c r="D476">
        <v>5</v>
      </c>
      <c r="E476">
        <v>0.8</v>
      </c>
      <c r="F476">
        <v>10</v>
      </c>
      <c r="G476">
        <v>0.9464285714285714</v>
      </c>
      <c r="H476">
        <v>0.49302325581395351</v>
      </c>
      <c r="I476">
        <v>0.64831804281345562</v>
      </c>
      <c r="J476">
        <v>0.91176470588235292</v>
      </c>
      <c r="K476">
        <v>0.44285714285714284</v>
      </c>
      <c r="L476">
        <v>0.59615384615384603</v>
      </c>
      <c r="M476" s="1" t="s">
        <v>642</v>
      </c>
      <c r="N476" s="1" t="s">
        <v>643</v>
      </c>
      <c r="O476" s="1" t="s">
        <v>644</v>
      </c>
      <c r="P476" s="1" t="s">
        <v>642</v>
      </c>
      <c r="Q476" s="1" t="s">
        <v>645</v>
      </c>
      <c r="R476" s="1" t="s">
        <v>642</v>
      </c>
      <c r="S476" s="1" t="s">
        <v>645</v>
      </c>
      <c r="T476" s="1" t="s">
        <v>645</v>
      </c>
      <c r="U476" s="1" t="s">
        <v>645</v>
      </c>
    </row>
    <row r="477" spans="1:21" x14ac:dyDescent="0.25">
      <c r="A477" s="1" t="s">
        <v>324</v>
      </c>
      <c r="B477" s="1" t="s">
        <v>22</v>
      </c>
      <c r="C477" s="1" t="s">
        <v>292</v>
      </c>
      <c r="D477">
        <v>8</v>
      </c>
      <c r="E477">
        <v>0.85</v>
      </c>
      <c r="F477">
        <v>10</v>
      </c>
      <c r="G477">
        <v>0.99378881987577639</v>
      </c>
      <c r="H477">
        <v>0.56338028169014087</v>
      </c>
      <c r="I477">
        <v>0.7191011235955056</v>
      </c>
      <c r="J477">
        <v>1</v>
      </c>
      <c r="K477">
        <v>0.57281553398058249</v>
      </c>
      <c r="L477">
        <v>0.72839506172839508</v>
      </c>
      <c r="M477" s="1" t="s">
        <v>642</v>
      </c>
      <c r="N477" s="1" t="s">
        <v>643</v>
      </c>
      <c r="O477" s="1" t="s">
        <v>644</v>
      </c>
      <c r="P477" s="1" t="s">
        <v>642</v>
      </c>
      <c r="Q477" s="1" t="s">
        <v>645</v>
      </c>
      <c r="R477" s="1" t="s">
        <v>642</v>
      </c>
      <c r="S477" s="1" t="s">
        <v>645</v>
      </c>
      <c r="T477" s="1" t="s">
        <v>645</v>
      </c>
      <c r="U477" s="1" t="s">
        <v>645</v>
      </c>
    </row>
    <row r="478" spans="1:21" x14ac:dyDescent="0.25">
      <c r="A478" s="1" t="s">
        <v>308</v>
      </c>
      <c r="B478" s="1" t="s">
        <v>22</v>
      </c>
      <c r="C478" s="1" t="s">
        <v>292</v>
      </c>
      <c r="D478">
        <v>2</v>
      </c>
      <c r="E478">
        <v>0.7</v>
      </c>
      <c r="F478">
        <v>10</v>
      </c>
      <c r="G478">
        <v>0.9526627218934911</v>
      </c>
      <c r="H478">
        <v>0.56690140845070425</v>
      </c>
      <c r="I478">
        <v>0.71081677704194257</v>
      </c>
      <c r="J478">
        <v>0.98360655737704916</v>
      </c>
      <c r="K478">
        <v>0.58252427184466016</v>
      </c>
      <c r="L478">
        <v>0.73170731707317072</v>
      </c>
      <c r="M478" s="1" t="s">
        <v>642</v>
      </c>
      <c r="N478" s="1" t="s">
        <v>643</v>
      </c>
      <c r="O478" s="1" t="s">
        <v>644</v>
      </c>
      <c r="P478" s="1" t="s">
        <v>642</v>
      </c>
      <c r="Q478" s="1" t="s">
        <v>645</v>
      </c>
      <c r="R478" s="1" t="s">
        <v>642</v>
      </c>
      <c r="S478" s="1" t="s">
        <v>645</v>
      </c>
      <c r="T478" s="1" t="s">
        <v>645</v>
      </c>
      <c r="U478" s="1" t="s">
        <v>645</v>
      </c>
    </row>
    <row r="479" spans="1:21" x14ac:dyDescent="0.25">
      <c r="A479" s="1" t="s">
        <v>500</v>
      </c>
      <c r="B479" s="1" t="s">
        <v>22</v>
      </c>
      <c r="C479" s="1" t="s">
        <v>292</v>
      </c>
      <c r="D479">
        <v>21</v>
      </c>
      <c r="E479">
        <v>0.875</v>
      </c>
      <c r="F479">
        <v>12</v>
      </c>
      <c r="G479">
        <v>0.98101265822784811</v>
      </c>
      <c r="H479">
        <v>0.54577464788732399</v>
      </c>
      <c r="I479">
        <v>0.70135746606334848</v>
      </c>
      <c r="J479">
        <v>1</v>
      </c>
      <c r="K479">
        <v>0.60194174757281549</v>
      </c>
      <c r="L479">
        <v>0.75151515151515147</v>
      </c>
      <c r="M479" s="1" t="s">
        <v>642</v>
      </c>
      <c r="N479" s="1" t="s">
        <v>643</v>
      </c>
      <c r="O479" s="1" t="s">
        <v>644</v>
      </c>
      <c r="P479" s="1" t="s">
        <v>642</v>
      </c>
      <c r="Q479" s="1" t="s">
        <v>645</v>
      </c>
      <c r="R479" s="1" t="s">
        <v>642</v>
      </c>
      <c r="S479" s="1" t="s">
        <v>645</v>
      </c>
      <c r="T479" s="1" t="s">
        <v>645</v>
      </c>
      <c r="U479" s="1" t="s">
        <v>645</v>
      </c>
    </row>
    <row r="480" spans="1:21" x14ac:dyDescent="0.25">
      <c r="A480" s="1" t="s">
        <v>334</v>
      </c>
      <c r="B480" s="1" t="s">
        <v>22</v>
      </c>
      <c r="C480" s="1" t="s">
        <v>292</v>
      </c>
      <c r="D480">
        <v>19</v>
      </c>
      <c r="E480">
        <v>0.9</v>
      </c>
      <c r="F480">
        <v>10</v>
      </c>
      <c r="G480">
        <v>0.98484848484848486</v>
      </c>
      <c r="H480">
        <v>0.45774647887323944</v>
      </c>
      <c r="I480">
        <v>0.625</v>
      </c>
      <c r="J480">
        <v>1</v>
      </c>
      <c r="K480">
        <v>0.53398058252427183</v>
      </c>
      <c r="L480">
        <v>0.69620253164556956</v>
      </c>
      <c r="M480" s="1" t="s">
        <v>642</v>
      </c>
      <c r="N480" s="1" t="s">
        <v>643</v>
      </c>
      <c r="O480" s="1" t="s">
        <v>644</v>
      </c>
      <c r="P480" s="1" t="s">
        <v>642</v>
      </c>
      <c r="Q480" s="1" t="s">
        <v>645</v>
      </c>
      <c r="R480" s="1" t="s">
        <v>642</v>
      </c>
      <c r="S480" s="1" t="s">
        <v>645</v>
      </c>
      <c r="T480" s="1" t="s">
        <v>645</v>
      </c>
      <c r="U480" s="1" t="s">
        <v>645</v>
      </c>
    </row>
    <row r="481" spans="1:21" x14ac:dyDescent="0.25">
      <c r="A481" s="1" t="s">
        <v>491</v>
      </c>
      <c r="B481" s="1" t="s">
        <v>22</v>
      </c>
      <c r="C481" s="1" t="s">
        <v>292</v>
      </c>
      <c r="D481">
        <v>21</v>
      </c>
      <c r="E481">
        <v>0.875</v>
      </c>
      <c r="F481">
        <v>16</v>
      </c>
      <c r="G481">
        <v>0.97701149425287359</v>
      </c>
      <c r="H481">
        <v>0.29929577464788731</v>
      </c>
      <c r="I481">
        <v>0.4582210242587601</v>
      </c>
      <c r="J481">
        <v>1</v>
      </c>
      <c r="K481">
        <v>0.33980582524271846</v>
      </c>
      <c r="L481">
        <v>0.50724637681159424</v>
      </c>
      <c r="M481" s="1" t="s">
        <v>642</v>
      </c>
      <c r="N481" s="1" t="s">
        <v>643</v>
      </c>
      <c r="O481" s="1" t="s">
        <v>644</v>
      </c>
      <c r="P481" s="1" t="s">
        <v>642</v>
      </c>
      <c r="Q481" s="1" t="s">
        <v>645</v>
      </c>
      <c r="R481" s="1" t="s">
        <v>642</v>
      </c>
      <c r="S481" s="1" t="s">
        <v>645</v>
      </c>
      <c r="T481" s="1" t="s">
        <v>645</v>
      </c>
      <c r="U481" s="1" t="s">
        <v>645</v>
      </c>
    </row>
    <row r="482" spans="1:21" x14ac:dyDescent="0.25">
      <c r="A482" s="1" t="s">
        <v>706</v>
      </c>
      <c r="B482" s="1" t="s">
        <v>23</v>
      </c>
      <c r="C482" s="1" t="s">
        <v>292</v>
      </c>
      <c r="D482">
        <v>30</v>
      </c>
      <c r="E482">
        <v>0.9</v>
      </c>
      <c r="F482">
        <v>10</v>
      </c>
      <c r="G482">
        <v>0.97333333333333338</v>
      </c>
      <c r="H482">
        <v>0.256140350877193</v>
      </c>
      <c r="I482">
        <v>0.40555555555555556</v>
      </c>
      <c r="J482">
        <v>1</v>
      </c>
      <c r="K482">
        <v>0.2</v>
      </c>
      <c r="L482">
        <v>0.33333333333333337</v>
      </c>
      <c r="M482" s="1" t="s">
        <v>642</v>
      </c>
      <c r="N482" s="1" t="s">
        <v>643</v>
      </c>
      <c r="O482" s="1" t="s">
        <v>644</v>
      </c>
      <c r="P482" s="1" t="s">
        <v>642</v>
      </c>
      <c r="Q482" s="1" t="s">
        <v>645</v>
      </c>
      <c r="R482" s="1" t="s">
        <v>642</v>
      </c>
      <c r="S482" s="1" t="s">
        <v>645</v>
      </c>
      <c r="T482" s="1" t="s">
        <v>645</v>
      </c>
      <c r="U482" s="1" t="s">
        <v>645</v>
      </c>
    </row>
    <row r="483" spans="1:21" x14ac:dyDescent="0.25">
      <c r="A483" s="1" t="s">
        <v>456</v>
      </c>
      <c r="B483" s="1" t="s">
        <v>22</v>
      </c>
      <c r="C483" s="1" t="s">
        <v>292</v>
      </c>
      <c r="D483">
        <v>28</v>
      </c>
      <c r="E483">
        <v>0.9</v>
      </c>
      <c r="F483">
        <v>10</v>
      </c>
      <c r="G483">
        <v>0.96969696969696972</v>
      </c>
      <c r="H483">
        <v>0.11267605633802817</v>
      </c>
      <c r="I483">
        <v>0.20189274447949526</v>
      </c>
      <c r="J483">
        <v>1</v>
      </c>
      <c r="K483">
        <v>0.1553398058252427</v>
      </c>
      <c r="L483">
        <v>0.26890756302521007</v>
      </c>
      <c r="M483" s="1" t="s">
        <v>642</v>
      </c>
      <c r="N483" s="1" t="s">
        <v>643</v>
      </c>
      <c r="O483" s="1" t="s">
        <v>644</v>
      </c>
      <c r="P483" s="1" t="s">
        <v>642</v>
      </c>
      <c r="Q483" s="1" t="s">
        <v>645</v>
      </c>
      <c r="R483" s="1" t="s">
        <v>642</v>
      </c>
      <c r="S483" s="1" t="s">
        <v>645</v>
      </c>
      <c r="T483" s="1" t="s">
        <v>645</v>
      </c>
      <c r="U483" s="1" t="s">
        <v>645</v>
      </c>
    </row>
    <row r="484" spans="1:21" x14ac:dyDescent="0.25">
      <c r="A484" s="1" t="s">
        <v>346</v>
      </c>
      <c r="B484" s="1" t="s">
        <v>22</v>
      </c>
      <c r="C484" s="1" t="s">
        <v>292</v>
      </c>
      <c r="D484">
        <v>23</v>
      </c>
      <c r="E484">
        <v>0.9</v>
      </c>
      <c r="F484">
        <v>10</v>
      </c>
      <c r="G484">
        <v>0.99310344827586206</v>
      </c>
      <c r="H484">
        <v>0.50704225352112675</v>
      </c>
      <c r="I484">
        <v>0.67132867132867136</v>
      </c>
      <c r="J484">
        <v>1</v>
      </c>
      <c r="K484">
        <v>0.59223300970873782</v>
      </c>
      <c r="L484">
        <v>0.74390243902439024</v>
      </c>
      <c r="M484" s="1" t="s">
        <v>642</v>
      </c>
      <c r="N484" s="1" t="s">
        <v>643</v>
      </c>
      <c r="O484" s="1" t="s">
        <v>644</v>
      </c>
      <c r="P484" s="1" t="s">
        <v>642</v>
      </c>
      <c r="Q484" s="1" t="s">
        <v>645</v>
      </c>
      <c r="R484" s="1" t="s">
        <v>642</v>
      </c>
      <c r="S484" s="1" t="s">
        <v>645</v>
      </c>
      <c r="T484" s="1" t="s">
        <v>645</v>
      </c>
      <c r="U484" s="1" t="s">
        <v>645</v>
      </c>
    </row>
    <row r="485" spans="1:21" x14ac:dyDescent="0.25">
      <c r="A485" s="1" t="s">
        <v>300</v>
      </c>
      <c r="B485" s="1" t="s">
        <v>22</v>
      </c>
      <c r="C485" s="1" t="s">
        <v>292</v>
      </c>
      <c r="D485">
        <v>27</v>
      </c>
      <c r="E485">
        <v>0.85</v>
      </c>
      <c r="F485">
        <v>10</v>
      </c>
      <c r="G485">
        <v>0.94767441860465118</v>
      </c>
      <c r="H485">
        <v>0.573943661971831</v>
      </c>
      <c r="I485">
        <v>0.7149122807017545</v>
      </c>
      <c r="J485">
        <v>0.9850746268656716</v>
      </c>
      <c r="K485">
        <v>0.64077669902912626</v>
      </c>
      <c r="L485">
        <v>0.77647058823529425</v>
      </c>
      <c r="M485" s="1" t="s">
        <v>642</v>
      </c>
      <c r="N485" s="1" t="s">
        <v>643</v>
      </c>
      <c r="O485" s="1" t="s">
        <v>644</v>
      </c>
      <c r="P485" s="1" t="s">
        <v>642</v>
      </c>
      <c r="Q485" s="1" t="s">
        <v>645</v>
      </c>
      <c r="R485" s="1" t="s">
        <v>642</v>
      </c>
      <c r="S485" s="1" t="s">
        <v>645</v>
      </c>
      <c r="T485" s="1" t="s">
        <v>645</v>
      </c>
      <c r="U485" s="1" t="s">
        <v>645</v>
      </c>
    </row>
    <row r="486" spans="1:21" x14ac:dyDescent="0.25">
      <c r="A486" s="1" t="s">
        <v>348</v>
      </c>
      <c r="B486" s="1" t="s">
        <v>22</v>
      </c>
      <c r="C486" s="1" t="s">
        <v>292</v>
      </c>
      <c r="D486">
        <v>25</v>
      </c>
      <c r="E486">
        <v>0.85</v>
      </c>
      <c r="F486">
        <v>10</v>
      </c>
      <c r="G486">
        <v>0.99285714285714288</v>
      </c>
      <c r="H486">
        <v>0.48943661971830987</v>
      </c>
      <c r="I486">
        <v>0.65566037735849048</v>
      </c>
      <c r="J486">
        <v>1</v>
      </c>
      <c r="K486">
        <v>0.57281553398058249</v>
      </c>
      <c r="L486">
        <v>0.72839506172839508</v>
      </c>
      <c r="M486" s="1" t="s">
        <v>642</v>
      </c>
      <c r="N486" s="1" t="s">
        <v>643</v>
      </c>
      <c r="O486" s="1" t="s">
        <v>644</v>
      </c>
      <c r="P486" s="1" t="s">
        <v>642</v>
      </c>
      <c r="Q486" s="1" t="s">
        <v>645</v>
      </c>
      <c r="R486" s="1" t="s">
        <v>642</v>
      </c>
      <c r="S486" s="1" t="s">
        <v>645</v>
      </c>
      <c r="T486" s="1" t="s">
        <v>645</v>
      </c>
      <c r="U486" s="1" t="s">
        <v>645</v>
      </c>
    </row>
    <row r="487" spans="1:21" x14ac:dyDescent="0.25">
      <c r="A487" s="1" t="s">
        <v>626</v>
      </c>
      <c r="B487" s="1" t="s">
        <v>147</v>
      </c>
      <c r="C487" s="1" t="s">
        <v>292</v>
      </c>
      <c r="D487">
        <v>13</v>
      </c>
      <c r="E487">
        <v>0.8</v>
      </c>
      <c r="F487">
        <v>10</v>
      </c>
      <c r="G487">
        <v>0.98319327731092432</v>
      </c>
      <c r="H487">
        <v>0.54418604651162794</v>
      </c>
      <c r="I487">
        <v>0.70059880239520966</v>
      </c>
      <c r="J487">
        <v>0.91176470588235292</v>
      </c>
      <c r="K487">
        <v>0.44285714285714284</v>
      </c>
      <c r="L487">
        <v>0.59615384615384603</v>
      </c>
      <c r="M487" s="1" t="s">
        <v>642</v>
      </c>
      <c r="N487" s="1" t="s">
        <v>643</v>
      </c>
      <c r="O487" s="1" t="s">
        <v>644</v>
      </c>
      <c r="P487" s="1" t="s">
        <v>642</v>
      </c>
      <c r="Q487" s="1" t="s">
        <v>645</v>
      </c>
      <c r="R487" s="1" t="s">
        <v>642</v>
      </c>
      <c r="S487" s="1" t="s">
        <v>645</v>
      </c>
      <c r="T487" s="1" t="s">
        <v>645</v>
      </c>
      <c r="U487" s="1" t="s">
        <v>645</v>
      </c>
    </row>
    <row r="488" spans="1:21" x14ac:dyDescent="0.25">
      <c r="A488" s="1" t="s">
        <v>334</v>
      </c>
      <c r="B488" s="1" t="s">
        <v>22</v>
      </c>
      <c r="C488" s="1" t="s">
        <v>292</v>
      </c>
      <c r="D488">
        <v>19</v>
      </c>
      <c r="E488">
        <v>0.9</v>
      </c>
      <c r="F488">
        <v>10</v>
      </c>
      <c r="G488">
        <v>0.98484848484848486</v>
      </c>
      <c r="H488">
        <v>0.45774647887323944</v>
      </c>
      <c r="I488">
        <v>0.625</v>
      </c>
      <c r="J488">
        <v>1</v>
      </c>
      <c r="K488">
        <v>0.53398058252427183</v>
      </c>
      <c r="L488">
        <v>0.69620253164556956</v>
      </c>
      <c r="M488" s="1" t="s">
        <v>642</v>
      </c>
      <c r="N488" s="1" t="s">
        <v>643</v>
      </c>
      <c r="O488" s="1" t="s">
        <v>644</v>
      </c>
      <c r="P488" s="1" t="s">
        <v>642</v>
      </c>
      <c r="Q488" s="1" t="s">
        <v>645</v>
      </c>
      <c r="R488" s="1" t="s">
        <v>642</v>
      </c>
      <c r="S488" s="1" t="s">
        <v>645</v>
      </c>
      <c r="T488" s="1" t="s">
        <v>645</v>
      </c>
      <c r="U488" s="1" t="s">
        <v>645</v>
      </c>
    </row>
    <row r="489" spans="1:21" x14ac:dyDescent="0.25">
      <c r="A489" s="1" t="s">
        <v>399</v>
      </c>
      <c r="B489" s="1" t="s">
        <v>23</v>
      </c>
      <c r="C489" s="1" t="s">
        <v>292</v>
      </c>
      <c r="D489">
        <v>19</v>
      </c>
      <c r="E489">
        <v>0.7</v>
      </c>
      <c r="F489">
        <v>10</v>
      </c>
      <c r="G489">
        <v>0.98026315789473684</v>
      </c>
      <c r="H489">
        <v>0.52280701754385961</v>
      </c>
      <c r="I489">
        <v>0.68192219679633859</v>
      </c>
      <c r="J489">
        <v>0.93023255813953487</v>
      </c>
      <c r="K489">
        <v>0.44444444444444442</v>
      </c>
      <c r="L489">
        <v>0.60150375939849621</v>
      </c>
      <c r="M489" s="1" t="s">
        <v>642</v>
      </c>
      <c r="N489" s="1" t="s">
        <v>643</v>
      </c>
      <c r="O489" s="1" t="s">
        <v>644</v>
      </c>
      <c r="P489" s="1" t="s">
        <v>642</v>
      </c>
      <c r="Q489" s="1" t="s">
        <v>645</v>
      </c>
      <c r="R489" s="1" t="s">
        <v>642</v>
      </c>
      <c r="S489" s="1" t="s">
        <v>645</v>
      </c>
      <c r="T489" s="1" t="s">
        <v>645</v>
      </c>
      <c r="U489" s="1" t="s">
        <v>645</v>
      </c>
    </row>
    <row r="490" spans="1:21" x14ac:dyDescent="0.25">
      <c r="A490" s="1" t="s">
        <v>595</v>
      </c>
      <c r="B490" s="1" t="s">
        <v>147</v>
      </c>
      <c r="C490" s="1" t="s">
        <v>292</v>
      </c>
      <c r="D490">
        <v>12</v>
      </c>
      <c r="E490">
        <v>0.85</v>
      </c>
      <c r="F490">
        <v>10</v>
      </c>
      <c r="G490">
        <v>0.98484848484848486</v>
      </c>
      <c r="H490">
        <v>0.30232558139534882</v>
      </c>
      <c r="I490">
        <v>0.46263345195729533</v>
      </c>
      <c r="J490">
        <v>1</v>
      </c>
      <c r="K490">
        <v>0.27142857142857141</v>
      </c>
      <c r="L490">
        <v>0.42696629213483145</v>
      </c>
      <c r="M490" s="1" t="s">
        <v>642</v>
      </c>
      <c r="N490" s="1" t="s">
        <v>643</v>
      </c>
      <c r="O490" s="1" t="s">
        <v>644</v>
      </c>
      <c r="P490" s="1" t="s">
        <v>642</v>
      </c>
      <c r="Q490" s="1" t="s">
        <v>645</v>
      </c>
      <c r="R490" s="1" t="s">
        <v>642</v>
      </c>
      <c r="S490" s="1" t="s">
        <v>645</v>
      </c>
      <c r="T490" s="1" t="s">
        <v>645</v>
      </c>
      <c r="U490" s="1" t="s">
        <v>645</v>
      </c>
    </row>
    <row r="491" spans="1:21" x14ac:dyDescent="0.25">
      <c r="A491" s="1" t="s">
        <v>301</v>
      </c>
      <c r="B491" s="1" t="s">
        <v>22</v>
      </c>
      <c r="C491" s="1" t="s">
        <v>292</v>
      </c>
      <c r="D491">
        <v>27</v>
      </c>
      <c r="E491">
        <v>0.875</v>
      </c>
      <c r="F491">
        <v>10</v>
      </c>
      <c r="G491">
        <v>0.97041420118343191</v>
      </c>
      <c r="H491">
        <v>0.57746478873239437</v>
      </c>
      <c r="I491">
        <v>0.72406181015452531</v>
      </c>
      <c r="J491">
        <v>1</v>
      </c>
      <c r="K491">
        <v>0.6310679611650486</v>
      </c>
      <c r="L491">
        <v>0.77380952380952384</v>
      </c>
      <c r="M491" s="1" t="s">
        <v>642</v>
      </c>
      <c r="N491" s="1" t="s">
        <v>643</v>
      </c>
      <c r="O491" s="1" t="s">
        <v>644</v>
      </c>
      <c r="P491" s="1" t="s">
        <v>642</v>
      </c>
      <c r="Q491" s="1" t="s">
        <v>645</v>
      </c>
      <c r="R491" s="1" t="s">
        <v>642</v>
      </c>
      <c r="S491" s="1" t="s">
        <v>645</v>
      </c>
      <c r="T491" s="1" t="s">
        <v>645</v>
      </c>
      <c r="U491" s="1" t="s">
        <v>645</v>
      </c>
    </row>
    <row r="492" spans="1:21" x14ac:dyDescent="0.25">
      <c r="A492" s="1" t="s">
        <v>474</v>
      </c>
      <c r="B492" s="1" t="s">
        <v>23</v>
      </c>
      <c r="C492" s="1" t="s">
        <v>292</v>
      </c>
      <c r="D492">
        <v>10</v>
      </c>
      <c r="E492">
        <v>0.875</v>
      </c>
      <c r="F492">
        <v>10</v>
      </c>
      <c r="G492">
        <v>1</v>
      </c>
      <c r="H492">
        <v>0.41403508771929826</v>
      </c>
      <c r="I492">
        <v>0.58560794044665021</v>
      </c>
      <c r="J492">
        <v>1</v>
      </c>
      <c r="K492">
        <v>0.37777777777777777</v>
      </c>
      <c r="L492">
        <v>0.54838709677419351</v>
      </c>
      <c r="M492" s="1" t="s">
        <v>642</v>
      </c>
      <c r="N492" s="1" t="s">
        <v>643</v>
      </c>
      <c r="O492" s="1" t="s">
        <v>644</v>
      </c>
      <c r="P492" s="1" t="s">
        <v>642</v>
      </c>
      <c r="Q492" s="1" t="s">
        <v>645</v>
      </c>
      <c r="R492" s="1" t="s">
        <v>642</v>
      </c>
      <c r="S492" s="1" t="s">
        <v>645</v>
      </c>
      <c r="T492" s="1" t="s">
        <v>645</v>
      </c>
      <c r="U492" s="1" t="s">
        <v>645</v>
      </c>
    </row>
    <row r="493" spans="1:21" x14ac:dyDescent="0.25">
      <c r="A493" s="1" t="s">
        <v>296</v>
      </c>
      <c r="B493" s="1" t="s">
        <v>22</v>
      </c>
      <c r="C493" s="1" t="s">
        <v>292</v>
      </c>
      <c r="D493">
        <v>1</v>
      </c>
      <c r="E493">
        <v>0.875</v>
      </c>
      <c r="F493">
        <v>10</v>
      </c>
      <c r="G493">
        <v>0.96923076923076923</v>
      </c>
      <c r="H493">
        <v>0.44366197183098594</v>
      </c>
      <c r="I493">
        <v>0.60869565217391308</v>
      </c>
      <c r="J493">
        <v>1</v>
      </c>
      <c r="K493">
        <v>0.58252427184466016</v>
      </c>
      <c r="L493">
        <v>0.73619631901840488</v>
      </c>
      <c r="M493" s="1" t="s">
        <v>642</v>
      </c>
      <c r="N493" s="1" t="s">
        <v>643</v>
      </c>
      <c r="O493" s="1" t="s">
        <v>644</v>
      </c>
      <c r="P493" s="1" t="s">
        <v>642</v>
      </c>
      <c r="Q493" s="1" t="s">
        <v>645</v>
      </c>
      <c r="R493" s="1" t="s">
        <v>642</v>
      </c>
      <c r="S493" s="1" t="s">
        <v>645</v>
      </c>
      <c r="T493" s="1" t="s">
        <v>645</v>
      </c>
      <c r="U493" s="1" t="s">
        <v>645</v>
      </c>
    </row>
    <row r="494" spans="1:21" x14ac:dyDescent="0.25">
      <c r="A494" s="1" t="s">
        <v>684</v>
      </c>
      <c r="B494" s="1" t="s">
        <v>23</v>
      </c>
      <c r="C494" s="1" t="s">
        <v>292</v>
      </c>
      <c r="D494">
        <v>12</v>
      </c>
      <c r="E494">
        <v>0.875</v>
      </c>
      <c r="F494">
        <v>10</v>
      </c>
      <c r="G494">
        <v>1</v>
      </c>
      <c r="H494">
        <v>0.256140350877193</v>
      </c>
      <c r="I494">
        <v>0.4078212290502794</v>
      </c>
      <c r="J494">
        <v>1</v>
      </c>
      <c r="K494">
        <v>0.22222222222222221</v>
      </c>
      <c r="L494">
        <v>0.36363636363636359</v>
      </c>
      <c r="M494" s="1" t="s">
        <v>642</v>
      </c>
      <c r="N494" s="1" t="s">
        <v>643</v>
      </c>
      <c r="O494" s="1" t="s">
        <v>644</v>
      </c>
      <c r="P494" s="1" t="s">
        <v>642</v>
      </c>
      <c r="Q494" s="1" t="s">
        <v>645</v>
      </c>
      <c r="R494" s="1" t="s">
        <v>642</v>
      </c>
      <c r="S494" s="1" t="s">
        <v>645</v>
      </c>
      <c r="T494" s="1" t="s">
        <v>645</v>
      </c>
      <c r="U494" s="1" t="s">
        <v>645</v>
      </c>
    </row>
    <row r="495" spans="1:21" x14ac:dyDescent="0.25">
      <c r="A495" s="1" t="s">
        <v>345</v>
      </c>
      <c r="B495" s="1" t="s">
        <v>22</v>
      </c>
      <c r="C495" s="1" t="s">
        <v>292</v>
      </c>
      <c r="D495">
        <v>23</v>
      </c>
      <c r="E495">
        <v>0.875</v>
      </c>
      <c r="F495">
        <v>10</v>
      </c>
      <c r="G495">
        <v>0.98101265822784811</v>
      </c>
      <c r="H495">
        <v>0.54577464788732399</v>
      </c>
      <c r="I495">
        <v>0.70135746606334848</v>
      </c>
      <c r="J495">
        <v>1</v>
      </c>
      <c r="K495">
        <v>0.60194174757281549</v>
      </c>
      <c r="L495">
        <v>0.75151515151515147</v>
      </c>
      <c r="M495" s="1" t="s">
        <v>642</v>
      </c>
      <c r="N495" s="1" t="s">
        <v>643</v>
      </c>
      <c r="O495" s="1" t="s">
        <v>644</v>
      </c>
      <c r="P495" s="1" t="s">
        <v>642</v>
      </c>
      <c r="Q495" s="1" t="s">
        <v>645</v>
      </c>
      <c r="R495" s="1" t="s">
        <v>642</v>
      </c>
      <c r="S495" s="1" t="s">
        <v>645</v>
      </c>
      <c r="T495" s="1" t="s">
        <v>645</v>
      </c>
      <c r="U495" s="1" t="s">
        <v>645</v>
      </c>
    </row>
    <row r="496" spans="1:21" x14ac:dyDescent="0.25">
      <c r="A496" s="1" t="s">
        <v>490</v>
      </c>
      <c r="B496" s="1" t="s">
        <v>22</v>
      </c>
      <c r="C496" s="1" t="s">
        <v>292</v>
      </c>
      <c r="D496">
        <v>21</v>
      </c>
      <c r="E496">
        <v>0.85</v>
      </c>
      <c r="F496">
        <v>16</v>
      </c>
      <c r="G496">
        <v>0.98913043478260865</v>
      </c>
      <c r="H496">
        <v>0.32042253521126762</v>
      </c>
      <c r="I496">
        <v>0.48404255319148937</v>
      </c>
      <c r="J496">
        <v>1</v>
      </c>
      <c r="K496">
        <v>0.34951456310679613</v>
      </c>
      <c r="L496">
        <v>0.51798561151079137</v>
      </c>
      <c r="M496" s="1" t="s">
        <v>642</v>
      </c>
      <c r="N496" s="1" t="s">
        <v>643</v>
      </c>
      <c r="O496" s="1" t="s">
        <v>644</v>
      </c>
      <c r="P496" s="1" t="s">
        <v>642</v>
      </c>
      <c r="Q496" s="1" t="s">
        <v>645</v>
      </c>
      <c r="R496" s="1" t="s">
        <v>642</v>
      </c>
      <c r="S496" s="1" t="s">
        <v>645</v>
      </c>
      <c r="T496" s="1" t="s">
        <v>645</v>
      </c>
      <c r="U496" s="1" t="s">
        <v>645</v>
      </c>
    </row>
    <row r="497" spans="1:21" x14ac:dyDescent="0.25">
      <c r="A497" s="1" t="s">
        <v>621</v>
      </c>
      <c r="B497" s="1" t="s">
        <v>147</v>
      </c>
      <c r="C497" s="1" t="s">
        <v>292</v>
      </c>
      <c r="D497">
        <v>8</v>
      </c>
      <c r="E497">
        <v>0.9</v>
      </c>
      <c r="F497">
        <v>10</v>
      </c>
      <c r="G497">
        <v>0.984375</v>
      </c>
      <c r="H497">
        <v>0.586046511627907</v>
      </c>
      <c r="I497">
        <v>0.73469387755102045</v>
      </c>
      <c r="J497">
        <v>0.94871794871794868</v>
      </c>
      <c r="K497">
        <v>0.52857142857142858</v>
      </c>
      <c r="L497">
        <v>0.67889908256880727</v>
      </c>
      <c r="M497" s="1" t="s">
        <v>642</v>
      </c>
      <c r="N497" s="1" t="s">
        <v>643</v>
      </c>
      <c r="O497" s="1" t="s">
        <v>644</v>
      </c>
      <c r="P497" s="1" t="s">
        <v>642</v>
      </c>
      <c r="Q497" s="1" t="s">
        <v>645</v>
      </c>
      <c r="R497" s="1" t="s">
        <v>642</v>
      </c>
      <c r="S497" s="1" t="s">
        <v>645</v>
      </c>
      <c r="T497" s="1" t="s">
        <v>645</v>
      </c>
      <c r="U497" s="1" t="s">
        <v>645</v>
      </c>
    </row>
    <row r="498" spans="1:21" x14ac:dyDescent="0.25">
      <c r="A498" s="1" t="s">
        <v>396</v>
      </c>
      <c r="B498" s="1" t="s">
        <v>23</v>
      </c>
      <c r="C498" s="1" t="s">
        <v>292</v>
      </c>
      <c r="D498">
        <v>6</v>
      </c>
      <c r="E498">
        <v>0.85</v>
      </c>
      <c r="F498">
        <v>10</v>
      </c>
      <c r="G498">
        <v>1</v>
      </c>
      <c r="H498">
        <v>0.43157894736842106</v>
      </c>
      <c r="I498">
        <v>0.6029411764705882</v>
      </c>
      <c r="J498">
        <v>1</v>
      </c>
      <c r="K498">
        <v>0.3888888888888889</v>
      </c>
      <c r="L498">
        <v>0.56000000000000005</v>
      </c>
      <c r="M498" s="1" t="s">
        <v>642</v>
      </c>
      <c r="N498" s="1" t="s">
        <v>643</v>
      </c>
      <c r="O498" s="1" t="s">
        <v>644</v>
      </c>
      <c r="P498" s="1" t="s">
        <v>642</v>
      </c>
      <c r="Q498" s="1" t="s">
        <v>645</v>
      </c>
      <c r="R498" s="1" t="s">
        <v>642</v>
      </c>
      <c r="S498" s="1" t="s">
        <v>645</v>
      </c>
      <c r="T498" s="1" t="s">
        <v>645</v>
      </c>
      <c r="U498" s="1" t="s">
        <v>645</v>
      </c>
    </row>
    <row r="499" spans="1:21" x14ac:dyDescent="0.25">
      <c r="A499" s="1" t="s">
        <v>407</v>
      </c>
      <c r="B499" s="1" t="s">
        <v>23</v>
      </c>
      <c r="C499" s="1" t="s">
        <v>292</v>
      </c>
      <c r="D499">
        <v>21</v>
      </c>
      <c r="E499">
        <v>0.85</v>
      </c>
      <c r="F499">
        <v>10</v>
      </c>
      <c r="G499">
        <v>0.97368421052631582</v>
      </c>
      <c r="H499">
        <v>0.51929824561403504</v>
      </c>
      <c r="I499">
        <v>0.677345537757437</v>
      </c>
      <c r="J499">
        <v>0.93023255813953487</v>
      </c>
      <c r="K499">
        <v>0.44444444444444442</v>
      </c>
      <c r="L499">
        <v>0.60150375939849621</v>
      </c>
      <c r="M499" s="1" t="s">
        <v>642</v>
      </c>
      <c r="N499" s="1" t="s">
        <v>643</v>
      </c>
      <c r="O499" s="1" t="s">
        <v>644</v>
      </c>
      <c r="P499" s="1" t="s">
        <v>642</v>
      </c>
      <c r="Q499" s="1" t="s">
        <v>645</v>
      </c>
      <c r="R499" s="1" t="s">
        <v>642</v>
      </c>
      <c r="S499" s="1" t="s">
        <v>645</v>
      </c>
      <c r="T499" s="1" t="s">
        <v>645</v>
      </c>
      <c r="U499" s="1" t="s">
        <v>645</v>
      </c>
    </row>
    <row r="500" spans="1:21" x14ac:dyDescent="0.25">
      <c r="A500" s="1" t="s">
        <v>338</v>
      </c>
      <c r="B500" s="1" t="s">
        <v>22</v>
      </c>
      <c r="C500" s="1" t="s">
        <v>292</v>
      </c>
      <c r="D500">
        <v>21</v>
      </c>
      <c r="E500">
        <v>0.85</v>
      </c>
      <c r="F500">
        <v>10</v>
      </c>
      <c r="G500">
        <v>0.98203592814371254</v>
      </c>
      <c r="H500">
        <v>0.57746478873239437</v>
      </c>
      <c r="I500">
        <v>0.72727272727272729</v>
      </c>
      <c r="J500">
        <v>1</v>
      </c>
      <c r="K500">
        <v>0.65048543689320393</v>
      </c>
      <c r="L500">
        <v>0.78823529411764703</v>
      </c>
      <c r="M500" s="1" t="s">
        <v>642</v>
      </c>
      <c r="N500" s="1" t="s">
        <v>643</v>
      </c>
      <c r="O500" s="1" t="s">
        <v>644</v>
      </c>
      <c r="P500" s="1" t="s">
        <v>642</v>
      </c>
      <c r="Q500" s="1" t="s">
        <v>645</v>
      </c>
      <c r="R500" s="1" t="s">
        <v>642</v>
      </c>
      <c r="S500" s="1" t="s">
        <v>645</v>
      </c>
      <c r="T500" s="1" t="s">
        <v>645</v>
      </c>
      <c r="U500" s="1" t="s">
        <v>645</v>
      </c>
    </row>
    <row r="501" spans="1:21" x14ac:dyDescent="0.25">
      <c r="A501" s="1" t="s">
        <v>484</v>
      </c>
      <c r="B501" s="1" t="s">
        <v>22</v>
      </c>
      <c r="C501" s="1" t="s">
        <v>292</v>
      </c>
      <c r="D501">
        <v>21</v>
      </c>
      <c r="E501">
        <v>0.85</v>
      </c>
      <c r="F501">
        <v>13</v>
      </c>
      <c r="G501">
        <v>0.94871794871794868</v>
      </c>
      <c r="H501">
        <v>0.13028169014084506</v>
      </c>
      <c r="I501">
        <v>0.22910216718266255</v>
      </c>
      <c r="J501">
        <v>1</v>
      </c>
      <c r="K501">
        <v>0.13592233009708737</v>
      </c>
      <c r="L501">
        <v>0.23931623931623933</v>
      </c>
      <c r="M501" s="1" t="s">
        <v>642</v>
      </c>
      <c r="N501" s="1" t="s">
        <v>643</v>
      </c>
      <c r="O501" s="1" t="s">
        <v>644</v>
      </c>
      <c r="P501" s="1" t="s">
        <v>642</v>
      </c>
      <c r="Q501" s="1" t="s">
        <v>645</v>
      </c>
      <c r="R501" s="1" t="s">
        <v>642</v>
      </c>
      <c r="S501" s="1" t="s">
        <v>645</v>
      </c>
      <c r="T501" s="1" t="s">
        <v>645</v>
      </c>
      <c r="U501" s="1" t="s">
        <v>645</v>
      </c>
    </row>
    <row r="502" spans="1:21" x14ac:dyDescent="0.25">
      <c r="A502" s="1" t="s">
        <v>454</v>
      </c>
      <c r="B502" s="1" t="s">
        <v>22</v>
      </c>
      <c r="C502" s="1" t="s">
        <v>292</v>
      </c>
      <c r="D502">
        <v>28</v>
      </c>
      <c r="E502">
        <v>0.85</v>
      </c>
      <c r="F502">
        <v>10</v>
      </c>
      <c r="G502">
        <v>0.98425196850393704</v>
      </c>
      <c r="H502">
        <v>0.44014084507042256</v>
      </c>
      <c r="I502">
        <v>0.6082725060827251</v>
      </c>
      <c r="J502">
        <v>1</v>
      </c>
      <c r="K502">
        <v>0.53398058252427183</v>
      </c>
      <c r="L502">
        <v>0.69620253164556956</v>
      </c>
      <c r="M502" s="1" t="s">
        <v>642</v>
      </c>
      <c r="N502" s="1" t="s">
        <v>643</v>
      </c>
      <c r="O502" s="1" t="s">
        <v>644</v>
      </c>
      <c r="P502" s="1" t="s">
        <v>642</v>
      </c>
      <c r="Q502" s="1" t="s">
        <v>645</v>
      </c>
      <c r="R502" s="1" t="s">
        <v>642</v>
      </c>
      <c r="S502" s="1" t="s">
        <v>645</v>
      </c>
      <c r="T502" s="1" t="s">
        <v>645</v>
      </c>
      <c r="U502" s="1" t="s">
        <v>645</v>
      </c>
    </row>
    <row r="503" spans="1:21" x14ac:dyDescent="0.25">
      <c r="A503" s="1" t="s">
        <v>675</v>
      </c>
      <c r="B503" s="1" t="s">
        <v>23</v>
      </c>
      <c r="C503" s="1" t="s">
        <v>292</v>
      </c>
      <c r="D503">
        <v>24</v>
      </c>
      <c r="E503">
        <v>0.8</v>
      </c>
      <c r="F503">
        <v>10</v>
      </c>
      <c r="G503">
        <v>0.99310344827586206</v>
      </c>
      <c r="H503">
        <v>0.50526315789473686</v>
      </c>
      <c r="I503">
        <v>0.66976744186046511</v>
      </c>
      <c r="J503">
        <v>0.93023255813953487</v>
      </c>
      <c r="K503">
        <v>0.44444444444444442</v>
      </c>
      <c r="L503">
        <v>0.60150375939849621</v>
      </c>
      <c r="M503" s="1" t="s">
        <v>642</v>
      </c>
      <c r="N503" s="1" t="s">
        <v>643</v>
      </c>
      <c r="O503" s="1" t="s">
        <v>644</v>
      </c>
      <c r="P503" s="1" t="s">
        <v>642</v>
      </c>
      <c r="Q503" s="1" t="s">
        <v>645</v>
      </c>
      <c r="R503" s="1" t="s">
        <v>642</v>
      </c>
      <c r="S503" s="1" t="s">
        <v>645</v>
      </c>
      <c r="T503" s="1" t="s">
        <v>645</v>
      </c>
      <c r="U503" s="1" t="s">
        <v>645</v>
      </c>
    </row>
    <row r="504" spans="1:21" x14ac:dyDescent="0.25">
      <c r="A504" s="1" t="s">
        <v>607</v>
      </c>
      <c r="B504" s="1" t="s">
        <v>147</v>
      </c>
      <c r="C504" s="1" t="s">
        <v>292</v>
      </c>
      <c r="D504">
        <v>14</v>
      </c>
      <c r="E504">
        <v>0.9</v>
      </c>
      <c r="F504">
        <v>10</v>
      </c>
      <c r="G504">
        <v>0.98750000000000004</v>
      </c>
      <c r="H504">
        <v>0.36744186046511629</v>
      </c>
      <c r="I504">
        <v>0.53559322033898304</v>
      </c>
      <c r="J504">
        <v>1</v>
      </c>
      <c r="K504">
        <v>0.34285714285714286</v>
      </c>
      <c r="L504">
        <v>0.51063829787234039</v>
      </c>
      <c r="M504" s="1" t="s">
        <v>642</v>
      </c>
      <c r="N504" s="1" t="s">
        <v>643</v>
      </c>
      <c r="O504" s="1" t="s">
        <v>644</v>
      </c>
      <c r="P504" s="1" t="s">
        <v>642</v>
      </c>
      <c r="Q504" s="1" t="s">
        <v>645</v>
      </c>
      <c r="R504" s="1" t="s">
        <v>642</v>
      </c>
      <c r="S504" s="1" t="s">
        <v>645</v>
      </c>
      <c r="T504" s="1" t="s">
        <v>645</v>
      </c>
      <c r="U504" s="1" t="s">
        <v>645</v>
      </c>
    </row>
    <row r="505" spans="1:21" x14ac:dyDescent="0.25">
      <c r="A505" s="1" t="s">
        <v>310</v>
      </c>
      <c r="B505" s="1" t="s">
        <v>22</v>
      </c>
      <c r="C505" s="1" t="s">
        <v>292</v>
      </c>
      <c r="D505">
        <v>2</v>
      </c>
      <c r="E505">
        <v>0.85</v>
      </c>
      <c r="F505">
        <v>10</v>
      </c>
      <c r="G505">
        <v>0.98319327731092432</v>
      </c>
      <c r="H505">
        <v>0.4119718309859155</v>
      </c>
      <c r="I505">
        <v>0.58064516129032251</v>
      </c>
      <c r="J505">
        <v>1</v>
      </c>
      <c r="K505">
        <v>0.38834951456310679</v>
      </c>
      <c r="L505">
        <v>0.55944055944055937</v>
      </c>
      <c r="M505" s="1" t="s">
        <v>642</v>
      </c>
      <c r="N505" s="1" t="s">
        <v>643</v>
      </c>
      <c r="O505" s="1" t="s">
        <v>644</v>
      </c>
      <c r="P505" s="1" t="s">
        <v>642</v>
      </c>
      <c r="Q505" s="1" t="s">
        <v>645</v>
      </c>
      <c r="R505" s="1" t="s">
        <v>642</v>
      </c>
      <c r="S505" s="1" t="s">
        <v>645</v>
      </c>
      <c r="T505" s="1" t="s">
        <v>645</v>
      </c>
      <c r="U505" s="1" t="s">
        <v>645</v>
      </c>
    </row>
    <row r="506" spans="1:21" x14ac:dyDescent="0.25">
      <c r="A506" s="1" t="s">
        <v>593</v>
      </c>
      <c r="B506" s="1" t="s">
        <v>147</v>
      </c>
      <c r="C506" s="1" t="s">
        <v>292</v>
      </c>
      <c r="D506">
        <v>10</v>
      </c>
      <c r="E506">
        <v>0.85</v>
      </c>
      <c r="F506">
        <v>10</v>
      </c>
      <c r="G506">
        <v>0.9838709677419355</v>
      </c>
      <c r="H506">
        <v>0.28372093023255812</v>
      </c>
      <c r="I506">
        <v>0.44043321299638993</v>
      </c>
      <c r="J506">
        <v>1</v>
      </c>
      <c r="K506">
        <v>0.27142857142857141</v>
      </c>
      <c r="L506">
        <v>0.42696629213483145</v>
      </c>
      <c r="M506" s="1" t="s">
        <v>642</v>
      </c>
      <c r="N506" s="1" t="s">
        <v>643</v>
      </c>
      <c r="O506" s="1" t="s">
        <v>644</v>
      </c>
      <c r="P506" s="1" t="s">
        <v>642</v>
      </c>
      <c r="Q506" s="1" t="s">
        <v>645</v>
      </c>
      <c r="R506" s="1" t="s">
        <v>642</v>
      </c>
      <c r="S506" s="1" t="s">
        <v>645</v>
      </c>
      <c r="T506" s="1" t="s">
        <v>645</v>
      </c>
      <c r="U506" s="1" t="s">
        <v>645</v>
      </c>
    </row>
    <row r="507" spans="1:21" x14ac:dyDescent="0.25">
      <c r="A507" s="1" t="s">
        <v>334</v>
      </c>
      <c r="B507" s="1" t="s">
        <v>22</v>
      </c>
      <c r="C507" s="1" t="s">
        <v>292</v>
      </c>
      <c r="D507">
        <v>19</v>
      </c>
      <c r="E507">
        <v>0.9</v>
      </c>
      <c r="F507">
        <v>10</v>
      </c>
      <c r="G507">
        <v>0.98484848484848486</v>
      </c>
      <c r="H507">
        <v>0.45774647887323944</v>
      </c>
      <c r="I507">
        <v>0.625</v>
      </c>
      <c r="J507">
        <v>1</v>
      </c>
      <c r="K507">
        <v>0.53398058252427183</v>
      </c>
      <c r="L507">
        <v>0.69620253164556956</v>
      </c>
      <c r="M507" s="1" t="s">
        <v>642</v>
      </c>
      <c r="N507" s="1" t="s">
        <v>643</v>
      </c>
      <c r="O507" s="1" t="s">
        <v>644</v>
      </c>
      <c r="P507" s="1" t="s">
        <v>642</v>
      </c>
      <c r="Q507" s="1" t="s">
        <v>645</v>
      </c>
      <c r="R507" s="1" t="s">
        <v>642</v>
      </c>
      <c r="S507" s="1" t="s">
        <v>645</v>
      </c>
      <c r="T507" s="1" t="s">
        <v>645</v>
      </c>
      <c r="U507" s="1" t="s">
        <v>645</v>
      </c>
    </row>
    <row r="508" spans="1:21" x14ac:dyDescent="0.25">
      <c r="A508" s="1" t="s">
        <v>452</v>
      </c>
      <c r="B508" s="1" t="s">
        <v>22</v>
      </c>
      <c r="C508" s="1" t="s">
        <v>292</v>
      </c>
      <c r="D508">
        <v>28</v>
      </c>
      <c r="E508">
        <v>0.7</v>
      </c>
      <c r="F508">
        <v>10</v>
      </c>
      <c r="G508">
        <v>0.95705521472392641</v>
      </c>
      <c r="H508">
        <v>0.54929577464788737</v>
      </c>
      <c r="I508">
        <v>0.69798657718120816</v>
      </c>
      <c r="J508">
        <v>1</v>
      </c>
      <c r="K508">
        <v>0.61165048543689315</v>
      </c>
      <c r="L508">
        <v>0.75903614457831325</v>
      </c>
      <c r="M508" s="1" t="s">
        <v>642</v>
      </c>
      <c r="N508" s="1" t="s">
        <v>643</v>
      </c>
      <c r="O508" s="1" t="s">
        <v>644</v>
      </c>
      <c r="P508" s="1" t="s">
        <v>642</v>
      </c>
      <c r="Q508" s="1" t="s">
        <v>645</v>
      </c>
      <c r="R508" s="1" t="s">
        <v>642</v>
      </c>
      <c r="S508" s="1" t="s">
        <v>645</v>
      </c>
      <c r="T508" s="1" t="s">
        <v>645</v>
      </c>
      <c r="U508" s="1" t="s">
        <v>645</v>
      </c>
    </row>
    <row r="509" spans="1:21" x14ac:dyDescent="0.25">
      <c r="A509" s="1" t="s">
        <v>460</v>
      </c>
      <c r="B509" s="1" t="s">
        <v>22</v>
      </c>
      <c r="C509" s="1" t="s">
        <v>292</v>
      </c>
      <c r="D509">
        <v>15</v>
      </c>
      <c r="E509">
        <v>0.875</v>
      </c>
      <c r="F509">
        <v>10</v>
      </c>
      <c r="G509">
        <v>1</v>
      </c>
      <c r="H509">
        <v>0.41549295774647887</v>
      </c>
      <c r="I509">
        <v>0.58706467661691542</v>
      </c>
      <c r="J509">
        <v>1</v>
      </c>
      <c r="K509">
        <v>0.47572815533980584</v>
      </c>
      <c r="L509">
        <v>0.64473684210526316</v>
      </c>
      <c r="M509" s="1" t="s">
        <v>642</v>
      </c>
      <c r="N509" s="1" t="s">
        <v>643</v>
      </c>
      <c r="O509" s="1" t="s">
        <v>644</v>
      </c>
      <c r="P509" s="1" t="s">
        <v>642</v>
      </c>
      <c r="Q509" s="1" t="s">
        <v>645</v>
      </c>
      <c r="R509" s="1" t="s">
        <v>642</v>
      </c>
      <c r="S509" s="1" t="s">
        <v>645</v>
      </c>
      <c r="T509" s="1" t="s">
        <v>645</v>
      </c>
      <c r="U509" s="1" t="s">
        <v>645</v>
      </c>
    </row>
    <row r="510" spans="1:21" x14ac:dyDescent="0.25">
      <c r="A510" s="1" t="s">
        <v>612</v>
      </c>
      <c r="B510" s="1" t="s">
        <v>147</v>
      </c>
      <c r="C510" s="1" t="s">
        <v>292</v>
      </c>
      <c r="D510">
        <v>17</v>
      </c>
      <c r="E510">
        <v>0.9</v>
      </c>
      <c r="F510">
        <v>10</v>
      </c>
      <c r="G510">
        <v>0.9885057471264368</v>
      </c>
      <c r="H510">
        <v>0.4</v>
      </c>
      <c r="I510">
        <v>0.56953642384105962</v>
      </c>
      <c r="J510">
        <v>1</v>
      </c>
      <c r="K510">
        <v>0.34285714285714286</v>
      </c>
      <c r="L510">
        <v>0.51063829787234039</v>
      </c>
      <c r="M510" s="1" t="s">
        <v>642</v>
      </c>
      <c r="N510" s="1" t="s">
        <v>643</v>
      </c>
      <c r="O510" s="1" t="s">
        <v>644</v>
      </c>
      <c r="P510" s="1" t="s">
        <v>642</v>
      </c>
      <c r="Q510" s="1" t="s">
        <v>645</v>
      </c>
      <c r="R510" s="1" t="s">
        <v>642</v>
      </c>
      <c r="S510" s="1" t="s">
        <v>645</v>
      </c>
      <c r="T510" s="1" t="s">
        <v>645</v>
      </c>
      <c r="U510" s="1" t="s">
        <v>645</v>
      </c>
    </row>
    <row r="511" spans="1:21" x14ac:dyDescent="0.25">
      <c r="A511" s="1" t="s">
        <v>626</v>
      </c>
      <c r="B511" s="1" t="s">
        <v>147</v>
      </c>
      <c r="C511" s="1" t="s">
        <v>292</v>
      </c>
      <c r="D511">
        <v>13</v>
      </c>
      <c r="E511">
        <v>0.8</v>
      </c>
      <c r="F511">
        <v>10</v>
      </c>
      <c r="G511">
        <v>0.98319327731092432</v>
      </c>
      <c r="H511">
        <v>0.54418604651162794</v>
      </c>
      <c r="I511">
        <v>0.70059880239520966</v>
      </c>
      <c r="J511">
        <v>0.91176470588235292</v>
      </c>
      <c r="K511">
        <v>0.44285714285714284</v>
      </c>
      <c r="L511">
        <v>0.59615384615384603</v>
      </c>
      <c r="M511" s="1" t="s">
        <v>642</v>
      </c>
      <c r="N511" s="1" t="s">
        <v>643</v>
      </c>
      <c r="O511" s="1" t="s">
        <v>644</v>
      </c>
      <c r="P511" s="1" t="s">
        <v>642</v>
      </c>
      <c r="Q511" s="1" t="s">
        <v>645</v>
      </c>
      <c r="R511" s="1" t="s">
        <v>642</v>
      </c>
      <c r="S511" s="1" t="s">
        <v>645</v>
      </c>
      <c r="T511" s="1" t="s">
        <v>645</v>
      </c>
      <c r="U511" s="1" t="s">
        <v>645</v>
      </c>
    </row>
    <row r="512" spans="1:21" x14ac:dyDescent="0.25">
      <c r="A512" s="1" t="s">
        <v>597</v>
      </c>
      <c r="B512" s="1" t="s">
        <v>147</v>
      </c>
      <c r="C512" s="1" t="s">
        <v>292</v>
      </c>
      <c r="D512">
        <v>16</v>
      </c>
      <c r="E512">
        <v>0.85</v>
      </c>
      <c r="F512">
        <v>10</v>
      </c>
      <c r="G512">
        <v>0.98039215686274506</v>
      </c>
      <c r="H512">
        <v>0.23255813953488372</v>
      </c>
      <c r="I512">
        <v>0.37593984962406013</v>
      </c>
      <c r="J512">
        <v>1</v>
      </c>
      <c r="K512">
        <v>0.21428571428571427</v>
      </c>
      <c r="L512">
        <v>0.35294117647058826</v>
      </c>
      <c r="M512" s="1" t="s">
        <v>642</v>
      </c>
      <c r="N512" s="1" t="s">
        <v>643</v>
      </c>
      <c r="O512" s="1" t="s">
        <v>644</v>
      </c>
      <c r="P512" s="1" t="s">
        <v>642</v>
      </c>
      <c r="Q512" s="1" t="s">
        <v>645</v>
      </c>
      <c r="R512" s="1" t="s">
        <v>642</v>
      </c>
      <c r="S512" s="1" t="s">
        <v>645</v>
      </c>
      <c r="T512" s="1" t="s">
        <v>645</v>
      </c>
      <c r="U512" s="1" t="s">
        <v>645</v>
      </c>
    </row>
    <row r="513" spans="1:21" x14ac:dyDescent="0.25">
      <c r="A513" s="1" t="s">
        <v>638</v>
      </c>
      <c r="B513" s="1" t="s">
        <v>147</v>
      </c>
      <c r="C513" s="1" t="s">
        <v>292</v>
      </c>
      <c r="D513">
        <v>25</v>
      </c>
      <c r="E513">
        <v>0.8</v>
      </c>
      <c r="F513">
        <v>10</v>
      </c>
      <c r="G513">
        <v>0.97560975609756095</v>
      </c>
      <c r="H513">
        <v>0.37209302325581395</v>
      </c>
      <c r="I513">
        <v>0.53872053872053871</v>
      </c>
      <c r="J513">
        <v>1</v>
      </c>
      <c r="K513">
        <v>0.32857142857142857</v>
      </c>
      <c r="L513">
        <v>0.4946236559139785</v>
      </c>
      <c r="M513" s="1" t="s">
        <v>642</v>
      </c>
      <c r="N513" s="1" t="s">
        <v>643</v>
      </c>
      <c r="O513" s="1" t="s">
        <v>644</v>
      </c>
      <c r="P513" s="1" t="s">
        <v>642</v>
      </c>
      <c r="Q513" s="1" t="s">
        <v>645</v>
      </c>
      <c r="R513" s="1" t="s">
        <v>642</v>
      </c>
      <c r="S513" s="1" t="s">
        <v>645</v>
      </c>
      <c r="T513" s="1" t="s">
        <v>645</v>
      </c>
      <c r="U513" s="1" t="s">
        <v>645</v>
      </c>
    </row>
    <row r="514" spans="1:21" x14ac:dyDescent="0.25">
      <c r="A514" s="1" t="s">
        <v>326</v>
      </c>
      <c r="B514" s="1" t="s">
        <v>22</v>
      </c>
      <c r="C514" s="1" t="s">
        <v>292</v>
      </c>
      <c r="D514">
        <v>9</v>
      </c>
      <c r="E514">
        <v>0.8</v>
      </c>
      <c r="F514">
        <v>10</v>
      </c>
      <c r="G514">
        <v>0.98159509202453987</v>
      </c>
      <c r="H514">
        <v>0.56338028169014087</v>
      </c>
      <c r="I514">
        <v>0.71588366890380317</v>
      </c>
      <c r="J514">
        <v>1</v>
      </c>
      <c r="K514">
        <v>0.60194174757281549</v>
      </c>
      <c r="L514">
        <v>0.75151515151515147</v>
      </c>
      <c r="M514" s="1" t="s">
        <v>642</v>
      </c>
      <c r="N514" s="1" t="s">
        <v>643</v>
      </c>
      <c r="O514" s="1" t="s">
        <v>644</v>
      </c>
      <c r="P514" s="1" t="s">
        <v>642</v>
      </c>
      <c r="Q514" s="1" t="s">
        <v>645</v>
      </c>
      <c r="R514" s="1" t="s">
        <v>642</v>
      </c>
      <c r="S514" s="1" t="s">
        <v>645</v>
      </c>
      <c r="T514" s="1" t="s">
        <v>645</v>
      </c>
      <c r="U514" s="1" t="s">
        <v>645</v>
      </c>
    </row>
    <row r="515" spans="1:21" x14ac:dyDescent="0.25">
      <c r="A515" s="1" t="s">
        <v>696</v>
      </c>
      <c r="B515" s="1" t="s">
        <v>22</v>
      </c>
      <c r="C515" s="1" t="s">
        <v>292</v>
      </c>
      <c r="D515">
        <v>20</v>
      </c>
      <c r="E515">
        <v>0.875</v>
      </c>
      <c r="F515">
        <v>10</v>
      </c>
      <c r="G515">
        <v>1</v>
      </c>
      <c r="H515">
        <v>0.40140845070422537</v>
      </c>
      <c r="I515">
        <v>0.57286432160804013</v>
      </c>
      <c r="J515">
        <v>1</v>
      </c>
      <c r="K515">
        <v>0.4563106796116505</v>
      </c>
      <c r="L515">
        <v>0.62666666666666671</v>
      </c>
      <c r="M515" s="1" t="s">
        <v>642</v>
      </c>
      <c r="N515" s="1" t="s">
        <v>643</v>
      </c>
      <c r="O515" s="1" t="s">
        <v>644</v>
      </c>
      <c r="P515" s="1" t="s">
        <v>642</v>
      </c>
      <c r="Q515" s="1" t="s">
        <v>645</v>
      </c>
      <c r="R515" s="1" t="s">
        <v>642</v>
      </c>
      <c r="S515" s="1" t="s">
        <v>645</v>
      </c>
      <c r="T515" s="1" t="s">
        <v>645</v>
      </c>
      <c r="U515" s="1" t="s">
        <v>645</v>
      </c>
    </row>
    <row r="516" spans="1:21" x14ac:dyDescent="0.25">
      <c r="A516" s="1" t="s">
        <v>416</v>
      </c>
      <c r="B516" s="1" t="s">
        <v>23</v>
      </c>
      <c r="C516" s="1" t="s">
        <v>292</v>
      </c>
      <c r="D516">
        <v>24</v>
      </c>
      <c r="E516">
        <v>0.85</v>
      </c>
      <c r="F516">
        <v>10</v>
      </c>
      <c r="G516">
        <v>0.97744360902255634</v>
      </c>
      <c r="H516">
        <v>0.45614035087719296</v>
      </c>
      <c r="I516">
        <v>0.62200956937799035</v>
      </c>
      <c r="J516">
        <v>1</v>
      </c>
      <c r="K516">
        <v>0.43333333333333335</v>
      </c>
      <c r="L516">
        <v>0.60465116279069764</v>
      </c>
      <c r="M516" s="1" t="s">
        <v>642</v>
      </c>
      <c r="N516" s="1" t="s">
        <v>643</v>
      </c>
      <c r="O516" s="1" t="s">
        <v>644</v>
      </c>
      <c r="P516" s="1" t="s">
        <v>642</v>
      </c>
      <c r="Q516" s="1" t="s">
        <v>645</v>
      </c>
      <c r="R516" s="1" t="s">
        <v>642</v>
      </c>
      <c r="S516" s="1" t="s">
        <v>645</v>
      </c>
      <c r="T516" s="1" t="s">
        <v>645</v>
      </c>
      <c r="U516" s="1" t="s">
        <v>645</v>
      </c>
    </row>
    <row r="517" spans="1:21" x14ac:dyDescent="0.25">
      <c r="A517" s="1" t="s">
        <v>658</v>
      </c>
      <c r="B517" s="1" t="s">
        <v>147</v>
      </c>
      <c r="C517" s="1" t="s">
        <v>292</v>
      </c>
      <c r="D517">
        <v>16</v>
      </c>
      <c r="E517">
        <v>0.875</v>
      </c>
      <c r="F517">
        <v>10</v>
      </c>
      <c r="G517">
        <v>0.97222222222222221</v>
      </c>
      <c r="H517">
        <v>0.16279069767441862</v>
      </c>
      <c r="I517">
        <v>0.27888446215139445</v>
      </c>
      <c r="J517">
        <v>1</v>
      </c>
      <c r="K517">
        <v>0.14285714285714285</v>
      </c>
      <c r="L517">
        <v>0.25</v>
      </c>
      <c r="M517" s="1" t="s">
        <v>642</v>
      </c>
      <c r="N517" s="1" t="s">
        <v>643</v>
      </c>
      <c r="O517" s="1" t="s">
        <v>644</v>
      </c>
      <c r="P517" s="1" t="s">
        <v>642</v>
      </c>
      <c r="Q517" s="1" t="s">
        <v>645</v>
      </c>
      <c r="R517" s="1" t="s">
        <v>642</v>
      </c>
      <c r="S517" s="1" t="s">
        <v>645</v>
      </c>
      <c r="T517" s="1" t="s">
        <v>645</v>
      </c>
      <c r="U517" s="1" t="s">
        <v>645</v>
      </c>
    </row>
    <row r="518" spans="1:21" x14ac:dyDescent="0.25">
      <c r="A518" s="1" t="s">
        <v>307</v>
      </c>
      <c r="B518" s="1" t="s">
        <v>22</v>
      </c>
      <c r="C518" s="1" t="s">
        <v>292</v>
      </c>
      <c r="D518">
        <v>1</v>
      </c>
      <c r="E518">
        <v>0.85</v>
      </c>
      <c r="F518">
        <v>10</v>
      </c>
      <c r="G518">
        <v>0.97037037037037033</v>
      </c>
      <c r="H518">
        <v>0.46126760563380281</v>
      </c>
      <c r="I518">
        <v>0.62529832935560858</v>
      </c>
      <c r="J518">
        <v>1</v>
      </c>
      <c r="K518">
        <v>0.60194174757281549</v>
      </c>
      <c r="L518">
        <v>0.75151515151515147</v>
      </c>
      <c r="M518" s="1" t="s">
        <v>642</v>
      </c>
      <c r="N518" s="1" t="s">
        <v>643</v>
      </c>
      <c r="O518" s="1" t="s">
        <v>644</v>
      </c>
      <c r="P518" s="1" t="s">
        <v>642</v>
      </c>
      <c r="Q518" s="1" t="s">
        <v>645</v>
      </c>
      <c r="R518" s="1" t="s">
        <v>642</v>
      </c>
      <c r="S518" s="1" t="s">
        <v>645</v>
      </c>
      <c r="T518" s="1" t="s">
        <v>645</v>
      </c>
      <c r="U518" s="1" t="s">
        <v>645</v>
      </c>
    </row>
    <row r="519" spans="1:21" x14ac:dyDescent="0.25">
      <c r="A519" s="1" t="s">
        <v>302</v>
      </c>
      <c r="B519" s="1" t="s">
        <v>22</v>
      </c>
      <c r="C519" s="1" t="s">
        <v>292</v>
      </c>
      <c r="D519">
        <v>27</v>
      </c>
      <c r="E519">
        <v>0.9</v>
      </c>
      <c r="F519">
        <v>10</v>
      </c>
      <c r="G519">
        <v>0.98136645962732916</v>
      </c>
      <c r="H519">
        <v>0.55633802816901412</v>
      </c>
      <c r="I519">
        <v>0.71011235955056184</v>
      </c>
      <c r="J519">
        <v>1</v>
      </c>
      <c r="K519">
        <v>0.61165048543689315</v>
      </c>
      <c r="L519">
        <v>0.75903614457831325</v>
      </c>
      <c r="M519" s="1" t="s">
        <v>642</v>
      </c>
      <c r="N519" s="1" t="s">
        <v>643</v>
      </c>
      <c r="O519" s="1" t="s">
        <v>644</v>
      </c>
      <c r="P519" s="1" t="s">
        <v>642</v>
      </c>
      <c r="Q519" s="1" t="s">
        <v>645</v>
      </c>
      <c r="R519" s="1" t="s">
        <v>642</v>
      </c>
      <c r="S519" s="1" t="s">
        <v>645</v>
      </c>
      <c r="T519" s="1" t="s">
        <v>645</v>
      </c>
      <c r="U519" s="1" t="s">
        <v>645</v>
      </c>
    </row>
    <row r="520" spans="1:21" x14ac:dyDescent="0.25">
      <c r="A520" s="1" t="s">
        <v>298</v>
      </c>
      <c r="B520" s="1" t="s">
        <v>22</v>
      </c>
      <c r="C520" s="1" t="s">
        <v>292</v>
      </c>
      <c r="D520">
        <v>27</v>
      </c>
      <c r="E520">
        <v>0.7</v>
      </c>
      <c r="F520">
        <v>10</v>
      </c>
      <c r="G520">
        <v>0.95</v>
      </c>
      <c r="H520">
        <v>0.602112676056338</v>
      </c>
      <c r="I520">
        <v>0.73706896551724133</v>
      </c>
      <c r="J520">
        <v>1</v>
      </c>
      <c r="K520">
        <v>0.62135922330097082</v>
      </c>
      <c r="L520">
        <v>0.76646706586826341</v>
      </c>
      <c r="M520" s="1" t="s">
        <v>642</v>
      </c>
      <c r="N520" s="1" t="s">
        <v>643</v>
      </c>
      <c r="O520" s="1" t="s">
        <v>644</v>
      </c>
      <c r="P520" s="1" t="s">
        <v>642</v>
      </c>
      <c r="Q520" s="1" t="s">
        <v>645</v>
      </c>
      <c r="R520" s="1" t="s">
        <v>642</v>
      </c>
      <c r="S520" s="1" t="s">
        <v>645</v>
      </c>
      <c r="T520" s="1" t="s">
        <v>645</v>
      </c>
      <c r="U520" s="1" t="s">
        <v>645</v>
      </c>
    </row>
    <row r="521" spans="1:21" x14ac:dyDescent="0.25">
      <c r="A521" s="1" t="s">
        <v>489</v>
      </c>
      <c r="B521" s="1" t="s">
        <v>22</v>
      </c>
      <c r="C521" s="1" t="s">
        <v>292</v>
      </c>
      <c r="D521">
        <v>21</v>
      </c>
      <c r="E521">
        <v>0.8</v>
      </c>
      <c r="F521">
        <v>16</v>
      </c>
      <c r="G521">
        <v>0.95876288659793818</v>
      </c>
      <c r="H521">
        <v>0.32746478873239437</v>
      </c>
      <c r="I521">
        <v>0.48818897637795283</v>
      </c>
      <c r="J521">
        <v>1</v>
      </c>
      <c r="K521">
        <v>0.33980582524271846</v>
      </c>
      <c r="L521">
        <v>0.50724637681159424</v>
      </c>
      <c r="M521" s="1" t="s">
        <v>642</v>
      </c>
      <c r="N521" s="1" t="s">
        <v>643</v>
      </c>
      <c r="O521" s="1" t="s">
        <v>644</v>
      </c>
      <c r="P521" s="1" t="s">
        <v>642</v>
      </c>
      <c r="Q521" s="1" t="s">
        <v>645</v>
      </c>
      <c r="R521" s="1" t="s">
        <v>642</v>
      </c>
      <c r="S521" s="1" t="s">
        <v>645</v>
      </c>
      <c r="T521" s="1" t="s">
        <v>645</v>
      </c>
      <c r="U521" s="1" t="s">
        <v>645</v>
      </c>
    </row>
    <row r="522" spans="1:21" x14ac:dyDescent="0.25">
      <c r="A522" s="1" t="s">
        <v>491</v>
      </c>
      <c r="B522" s="1" t="s">
        <v>22</v>
      </c>
      <c r="C522" s="1" t="s">
        <v>292</v>
      </c>
      <c r="D522">
        <v>21</v>
      </c>
      <c r="E522">
        <v>0.875</v>
      </c>
      <c r="F522">
        <v>16</v>
      </c>
      <c r="G522">
        <v>0.97701149425287359</v>
      </c>
      <c r="H522">
        <v>0.29929577464788731</v>
      </c>
      <c r="I522">
        <v>0.4582210242587601</v>
      </c>
      <c r="J522">
        <v>1</v>
      </c>
      <c r="K522">
        <v>0.33980582524271846</v>
      </c>
      <c r="L522">
        <v>0.50724637681159424</v>
      </c>
      <c r="M522" s="1" t="s">
        <v>642</v>
      </c>
      <c r="N522" s="1" t="s">
        <v>643</v>
      </c>
      <c r="O522" s="1" t="s">
        <v>644</v>
      </c>
      <c r="P522" s="1" t="s">
        <v>642</v>
      </c>
      <c r="Q522" s="1" t="s">
        <v>645</v>
      </c>
      <c r="R522" s="1" t="s">
        <v>642</v>
      </c>
      <c r="S522" s="1" t="s">
        <v>645</v>
      </c>
      <c r="T522" s="1" t="s">
        <v>645</v>
      </c>
      <c r="U522" s="1" t="s">
        <v>645</v>
      </c>
    </row>
    <row r="523" spans="1:21" x14ac:dyDescent="0.25">
      <c r="A523" s="1" t="s">
        <v>478</v>
      </c>
      <c r="B523" s="1" t="s">
        <v>22</v>
      </c>
      <c r="C523" s="1" t="s">
        <v>292</v>
      </c>
      <c r="D523">
        <v>11</v>
      </c>
      <c r="E523">
        <v>0.9</v>
      </c>
      <c r="F523">
        <v>10</v>
      </c>
      <c r="G523">
        <v>1</v>
      </c>
      <c r="H523">
        <v>0.4119718309859155</v>
      </c>
      <c r="I523">
        <v>0.58354114713216954</v>
      </c>
      <c r="J523">
        <v>1</v>
      </c>
      <c r="K523">
        <v>0.47572815533980584</v>
      </c>
      <c r="L523">
        <v>0.64473684210526316</v>
      </c>
      <c r="M523" s="1" t="s">
        <v>642</v>
      </c>
      <c r="N523" s="1" t="s">
        <v>643</v>
      </c>
      <c r="O523" s="1" t="s">
        <v>644</v>
      </c>
      <c r="P523" s="1" t="s">
        <v>642</v>
      </c>
      <c r="Q523" s="1" t="s">
        <v>645</v>
      </c>
      <c r="R523" s="1" t="s">
        <v>642</v>
      </c>
      <c r="S523" s="1" t="s">
        <v>645</v>
      </c>
      <c r="T523" s="1" t="s">
        <v>645</v>
      </c>
      <c r="U523" s="1" t="s">
        <v>645</v>
      </c>
    </row>
    <row r="524" spans="1:21" x14ac:dyDescent="0.25">
      <c r="A524" s="1" t="s">
        <v>456</v>
      </c>
      <c r="B524" s="1" t="s">
        <v>22</v>
      </c>
      <c r="C524" s="1" t="s">
        <v>292</v>
      </c>
      <c r="D524">
        <v>28</v>
      </c>
      <c r="E524">
        <v>0.9</v>
      </c>
      <c r="F524">
        <v>10</v>
      </c>
      <c r="G524">
        <v>0.96969696969696972</v>
      </c>
      <c r="H524">
        <v>0.11267605633802817</v>
      </c>
      <c r="I524">
        <v>0.20189274447949526</v>
      </c>
      <c r="J524">
        <v>1</v>
      </c>
      <c r="K524">
        <v>0.1553398058252427</v>
      </c>
      <c r="L524">
        <v>0.26890756302521007</v>
      </c>
      <c r="M524" s="1" t="s">
        <v>642</v>
      </c>
      <c r="N524" s="1" t="s">
        <v>643</v>
      </c>
      <c r="O524" s="1" t="s">
        <v>644</v>
      </c>
      <c r="P524" s="1" t="s">
        <v>642</v>
      </c>
      <c r="Q524" s="1" t="s">
        <v>645</v>
      </c>
      <c r="R524" s="1" t="s">
        <v>642</v>
      </c>
      <c r="S524" s="1" t="s">
        <v>645</v>
      </c>
      <c r="T524" s="1" t="s">
        <v>645</v>
      </c>
      <c r="U524" s="1" t="s">
        <v>645</v>
      </c>
    </row>
    <row r="525" spans="1:21" x14ac:dyDescent="0.25">
      <c r="A525" s="1" t="s">
        <v>693</v>
      </c>
      <c r="B525" s="1" t="s">
        <v>22</v>
      </c>
      <c r="C525" s="1" t="s">
        <v>292</v>
      </c>
      <c r="D525">
        <v>24</v>
      </c>
      <c r="E525">
        <v>0.8</v>
      </c>
      <c r="F525">
        <v>10</v>
      </c>
      <c r="G525">
        <v>0.96951219512195119</v>
      </c>
      <c r="H525">
        <v>0.5598591549295775</v>
      </c>
      <c r="I525">
        <v>0.7098214285714286</v>
      </c>
      <c r="J525">
        <v>1</v>
      </c>
      <c r="K525">
        <v>0.6310679611650486</v>
      </c>
      <c r="L525">
        <v>0.77380952380952384</v>
      </c>
      <c r="M525" s="1" t="s">
        <v>642</v>
      </c>
      <c r="N525" s="1" t="s">
        <v>643</v>
      </c>
      <c r="O525" s="1" t="s">
        <v>644</v>
      </c>
      <c r="P525" s="1" t="s">
        <v>642</v>
      </c>
      <c r="Q525" s="1" t="s">
        <v>645</v>
      </c>
      <c r="R525" s="1" t="s">
        <v>642</v>
      </c>
      <c r="S525" s="1" t="s">
        <v>645</v>
      </c>
      <c r="T525" s="1" t="s">
        <v>645</v>
      </c>
      <c r="U525" s="1" t="s">
        <v>645</v>
      </c>
    </row>
    <row r="526" spans="1:21" x14ac:dyDescent="0.25">
      <c r="A526" s="1" t="s">
        <v>324</v>
      </c>
      <c r="B526" s="1" t="s">
        <v>22</v>
      </c>
      <c r="C526" s="1" t="s">
        <v>292</v>
      </c>
      <c r="D526">
        <v>8</v>
      </c>
      <c r="E526">
        <v>0.85</v>
      </c>
      <c r="F526">
        <v>10</v>
      </c>
      <c r="G526">
        <v>0.99378881987577639</v>
      </c>
      <c r="H526">
        <v>0.56338028169014087</v>
      </c>
      <c r="I526">
        <v>0.7191011235955056</v>
      </c>
      <c r="J526">
        <v>1</v>
      </c>
      <c r="K526">
        <v>0.57281553398058249</v>
      </c>
      <c r="L526">
        <v>0.72839506172839508</v>
      </c>
      <c r="M526" s="1" t="s">
        <v>642</v>
      </c>
      <c r="N526" s="1" t="s">
        <v>643</v>
      </c>
      <c r="O526" s="1" t="s">
        <v>644</v>
      </c>
      <c r="P526" s="1" t="s">
        <v>642</v>
      </c>
      <c r="Q526" s="1" t="s">
        <v>645</v>
      </c>
      <c r="R526" s="1" t="s">
        <v>642</v>
      </c>
      <c r="S526" s="1" t="s">
        <v>645</v>
      </c>
      <c r="T526" s="1" t="s">
        <v>645</v>
      </c>
      <c r="U526" s="1" t="s">
        <v>645</v>
      </c>
    </row>
    <row r="527" spans="1:21" x14ac:dyDescent="0.25">
      <c r="A527" s="1" t="s">
        <v>430</v>
      </c>
      <c r="B527" s="1" t="s">
        <v>23</v>
      </c>
      <c r="C527" s="1" t="s">
        <v>292</v>
      </c>
      <c r="D527">
        <v>12</v>
      </c>
      <c r="E527">
        <v>0.85</v>
      </c>
      <c r="F527">
        <v>10</v>
      </c>
      <c r="G527">
        <v>1</v>
      </c>
      <c r="H527">
        <v>0.26315789473684209</v>
      </c>
      <c r="I527">
        <v>0.41666666666666669</v>
      </c>
      <c r="J527">
        <v>1</v>
      </c>
      <c r="K527">
        <v>0.22222222222222221</v>
      </c>
      <c r="L527">
        <v>0.36363636363636359</v>
      </c>
      <c r="M527" s="1" t="s">
        <v>642</v>
      </c>
      <c r="N527" s="1" t="s">
        <v>643</v>
      </c>
      <c r="O527" s="1" t="s">
        <v>644</v>
      </c>
      <c r="P527" s="1" t="s">
        <v>642</v>
      </c>
      <c r="Q527" s="1" t="s">
        <v>645</v>
      </c>
      <c r="R527" s="1" t="s">
        <v>642</v>
      </c>
      <c r="S527" s="1" t="s">
        <v>645</v>
      </c>
      <c r="T527" s="1" t="s">
        <v>645</v>
      </c>
      <c r="U527" s="1" t="s">
        <v>645</v>
      </c>
    </row>
    <row r="528" spans="1:21" x14ac:dyDescent="0.25">
      <c r="A528" s="1" t="s">
        <v>490</v>
      </c>
      <c r="B528" s="1" t="s">
        <v>22</v>
      </c>
      <c r="C528" s="1" t="s">
        <v>292</v>
      </c>
      <c r="D528">
        <v>21</v>
      </c>
      <c r="E528">
        <v>0.85</v>
      </c>
      <c r="F528">
        <v>16</v>
      </c>
      <c r="G528">
        <v>0.98913043478260865</v>
      </c>
      <c r="H528">
        <v>0.32042253521126762</v>
      </c>
      <c r="I528">
        <v>0.48404255319148937</v>
      </c>
      <c r="J528">
        <v>1</v>
      </c>
      <c r="K528">
        <v>0.34951456310679613</v>
      </c>
      <c r="L528">
        <v>0.51798561151079137</v>
      </c>
      <c r="M528" s="1" t="s">
        <v>642</v>
      </c>
      <c r="N528" s="1" t="s">
        <v>643</v>
      </c>
      <c r="O528" s="1" t="s">
        <v>644</v>
      </c>
      <c r="P528" s="1" t="s">
        <v>642</v>
      </c>
      <c r="Q528" s="1" t="s">
        <v>645</v>
      </c>
      <c r="R528" s="1" t="s">
        <v>642</v>
      </c>
      <c r="S528" s="1" t="s">
        <v>645</v>
      </c>
      <c r="T528" s="1" t="s">
        <v>645</v>
      </c>
      <c r="U528" s="1" t="s">
        <v>645</v>
      </c>
    </row>
    <row r="529" spans="1:21" x14ac:dyDescent="0.25">
      <c r="A529" s="1" t="s">
        <v>313</v>
      </c>
      <c r="B529" s="1" t="s">
        <v>22</v>
      </c>
      <c r="C529" s="1" t="s">
        <v>292</v>
      </c>
      <c r="D529">
        <v>5</v>
      </c>
      <c r="E529">
        <v>0.7</v>
      </c>
      <c r="F529">
        <v>10</v>
      </c>
      <c r="G529">
        <v>0.90123456790123457</v>
      </c>
      <c r="H529">
        <v>0.5140845070422535</v>
      </c>
      <c r="I529">
        <v>0.6547085201793722</v>
      </c>
      <c r="J529">
        <v>0.984375</v>
      </c>
      <c r="K529">
        <v>0.61165048543689315</v>
      </c>
      <c r="L529">
        <v>0.75449101796407192</v>
      </c>
      <c r="M529" s="1" t="s">
        <v>642</v>
      </c>
      <c r="N529" s="1" t="s">
        <v>643</v>
      </c>
      <c r="O529" s="1" t="s">
        <v>644</v>
      </c>
      <c r="P529" s="1" t="s">
        <v>642</v>
      </c>
      <c r="Q529" s="1" t="s">
        <v>645</v>
      </c>
      <c r="R529" s="1" t="s">
        <v>642</v>
      </c>
      <c r="S529" s="1" t="s">
        <v>645</v>
      </c>
      <c r="T529" s="1" t="s">
        <v>645</v>
      </c>
      <c r="U529" s="1" t="s">
        <v>645</v>
      </c>
    </row>
    <row r="530" spans="1:21" x14ac:dyDescent="0.25">
      <c r="A530" s="1" t="s">
        <v>631</v>
      </c>
      <c r="B530" s="1" t="s">
        <v>147</v>
      </c>
      <c r="C530" s="1" t="s">
        <v>292</v>
      </c>
      <c r="D530">
        <v>20</v>
      </c>
      <c r="E530">
        <v>0.9</v>
      </c>
      <c r="F530">
        <v>10</v>
      </c>
      <c r="G530">
        <v>0.94444444444444442</v>
      </c>
      <c r="H530">
        <v>7.9069767441860464E-2</v>
      </c>
      <c r="I530">
        <v>0.14592274678111586</v>
      </c>
      <c r="J530">
        <v>1</v>
      </c>
      <c r="K530">
        <v>0.1</v>
      </c>
      <c r="L530">
        <v>0.18181818181818182</v>
      </c>
      <c r="M530" s="1" t="s">
        <v>642</v>
      </c>
      <c r="N530" s="1" t="s">
        <v>643</v>
      </c>
      <c r="O530" s="1" t="s">
        <v>644</v>
      </c>
      <c r="P530" s="1" t="s">
        <v>642</v>
      </c>
      <c r="Q530" s="1" t="s">
        <v>645</v>
      </c>
      <c r="R530" s="1" t="s">
        <v>642</v>
      </c>
      <c r="S530" s="1" t="s">
        <v>645</v>
      </c>
      <c r="T530" s="1" t="s">
        <v>645</v>
      </c>
      <c r="U530" s="1" t="s">
        <v>645</v>
      </c>
    </row>
    <row r="531" spans="1:21" x14ac:dyDescent="0.25">
      <c r="A531" s="1" t="s">
        <v>311</v>
      </c>
      <c r="B531" s="1" t="s">
        <v>22</v>
      </c>
      <c r="C531" s="1" t="s">
        <v>292</v>
      </c>
      <c r="D531">
        <v>2</v>
      </c>
      <c r="E531">
        <v>0.875</v>
      </c>
      <c r="F531">
        <v>10</v>
      </c>
      <c r="G531">
        <v>0.98130841121495327</v>
      </c>
      <c r="H531">
        <v>0.36971830985915494</v>
      </c>
      <c r="I531">
        <v>0.53708439897698212</v>
      </c>
      <c r="J531">
        <v>1</v>
      </c>
      <c r="K531">
        <v>0.36893203883495146</v>
      </c>
      <c r="L531">
        <v>0.53900709219858156</v>
      </c>
      <c r="M531" s="1" t="s">
        <v>642</v>
      </c>
      <c r="N531" s="1" t="s">
        <v>643</v>
      </c>
      <c r="O531" s="1" t="s">
        <v>644</v>
      </c>
      <c r="P531" s="1" t="s">
        <v>642</v>
      </c>
      <c r="Q531" s="1" t="s">
        <v>645</v>
      </c>
      <c r="R531" s="1" t="s">
        <v>642</v>
      </c>
      <c r="S531" s="1" t="s">
        <v>645</v>
      </c>
      <c r="T531" s="1" t="s">
        <v>645</v>
      </c>
      <c r="U531" s="1" t="s">
        <v>645</v>
      </c>
    </row>
    <row r="532" spans="1:21" x14ac:dyDescent="0.25">
      <c r="A532" s="1" t="s">
        <v>427</v>
      </c>
      <c r="B532" s="1" t="s">
        <v>23</v>
      </c>
      <c r="C532" s="1" t="s">
        <v>292</v>
      </c>
      <c r="D532">
        <v>9</v>
      </c>
      <c r="E532">
        <v>0.875</v>
      </c>
      <c r="F532">
        <v>10</v>
      </c>
      <c r="G532">
        <v>1</v>
      </c>
      <c r="H532">
        <v>0.39649122807017545</v>
      </c>
      <c r="I532">
        <v>0.56783919597989951</v>
      </c>
      <c r="J532">
        <v>1</v>
      </c>
      <c r="K532">
        <v>0.31111111111111112</v>
      </c>
      <c r="L532">
        <v>0.47457627118644069</v>
      </c>
      <c r="M532" s="1" t="s">
        <v>642</v>
      </c>
      <c r="N532" s="1" t="s">
        <v>643</v>
      </c>
      <c r="O532" s="1" t="s">
        <v>644</v>
      </c>
      <c r="P532" s="1" t="s">
        <v>642</v>
      </c>
      <c r="Q532" s="1" t="s">
        <v>645</v>
      </c>
      <c r="R532" s="1" t="s">
        <v>642</v>
      </c>
      <c r="S532" s="1" t="s">
        <v>645</v>
      </c>
      <c r="T532" s="1" t="s">
        <v>645</v>
      </c>
      <c r="U532" s="1" t="s">
        <v>645</v>
      </c>
    </row>
    <row r="533" spans="1:21" x14ac:dyDescent="0.25">
      <c r="A533" s="1" t="s">
        <v>454</v>
      </c>
      <c r="B533" s="1" t="s">
        <v>22</v>
      </c>
      <c r="C533" s="1" t="s">
        <v>292</v>
      </c>
      <c r="D533">
        <v>28</v>
      </c>
      <c r="E533">
        <v>0.85</v>
      </c>
      <c r="F533">
        <v>10</v>
      </c>
      <c r="G533">
        <v>0.98425196850393704</v>
      </c>
      <c r="H533">
        <v>0.44014084507042256</v>
      </c>
      <c r="I533">
        <v>0.6082725060827251</v>
      </c>
      <c r="J533">
        <v>1</v>
      </c>
      <c r="K533">
        <v>0.53398058252427183</v>
      </c>
      <c r="L533">
        <v>0.69620253164556956</v>
      </c>
      <c r="M533" s="1" t="s">
        <v>642</v>
      </c>
      <c r="N533" s="1" t="s">
        <v>643</v>
      </c>
      <c r="O533" s="1" t="s">
        <v>644</v>
      </c>
      <c r="P533" s="1" t="s">
        <v>642</v>
      </c>
      <c r="Q533" s="1" t="s">
        <v>645</v>
      </c>
      <c r="R533" s="1" t="s">
        <v>642</v>
      </c>
      <c r="S533" s="1" t="s">
        <v>645</v>
      </c>
      <c r="T533" s="1" t="s">
        <v>645</v>
      </c>
      <c r="U533" s="1" t="s">
        <v>645</v>
      </c>
    </row>
    <row r="534" spans="1:21" x14ac:dyDescent="0.25">
      <c r="A534" s="1" t="s">
        <v>314</v>
      </c>
      <c r="B534" s="1" t="s">
        <v>22</v>
      </c>
      <c r="C534" s="1" t="s">
        <v>292</v>
      </c>
      <c r="D534">
        <v>5</v>
      </c>
      <c r="E534">
        <v>0.8</v>
      </c>
      <c r="F534">
        <v>10</v>
      </c>
      <c r="G534">
        <v>0.92258064516129035</v>
      </c>
      <c r="H534">
        <v>0.50352112676056338</v>
      </c>
      <c r="I534">
        <v>0.65148063781321186</v>
      </c>
      <c r="J534">
        <v>1</v>
      </c>
      <c r="K534">
        <v>0.60194174757281549</v>
      </c>
      <c r="L534">
        <v>0.75151515151515147</v>
      </c>
      <c r="M534" s="1" t="s">
        <v>642</v>
      </c>
      <c r="N534" s="1" t="s">
        <v>643</v>
      </c>
      <c r="O534" s="1" t="s">
        <v>644</v>
      </c>
      <c r="P534" s="1" t="s">
        <v>642</v>
      </c>
      <c r="Q534" s="1" t="s">
        <v>645</v>
      </c>
      <c r="R534" s="1" t="s">
        <v>642</v>
      </c>
      <c r="S534" s="1" t="s">
        <v>645</v>
      </c>
      <c r="T534" s="1" t="s">
        <v>645</v>
      </c>
      <c r="U534" s="1" t="s">
        <v>645</v>
      </c>
    </row>
    <row r="535" spans="1:21" x14ac:dyDescent="0.25">
      <c r="A535" s="1" t="s">
        <v>367</v>
      </c>
      <c r="B535" s="1" t="s">
        <v>147</v>
      </c>
      <c r="C535" s="1" t="s">
        <v>292</v>
      </c>
      <c r="D535">
        <v>19</v>
      </c>
      <c r="E535">
        <v>0.875</v>
      </c>
      <c r="F535">
        <v>10</v>
      </c>
      <c r="G535">
        <v>0.9882352941176471</v>
      </c>
      <c r="H535">
        <v>0.39069767441860465</v>
      </c>
      <c r="I535">
        <v>0.56000000000000005</v>
      </c>
      <c r="J535">
        <v>1</v>
      </c>
      <c r="K535">
        <v>0.34285714285714286</v>
      </c>
      <c r="L535">
        <v>0.51063829787234039</v>
      </c>
      <c r="M535" s="1" t="s">
        <v>642</v>
      </c>
      <c r="N535" s="1" t="s">
        <v>643</v>
      </c>
      <c r="O535" s="1" t="s">
        <v>644</v>
      </c>
      <c r="P535" s="1" t="s">
        <v>642</v>
      </c>
      <c r="Q535" s="1" t="s">
        <v>645</v>
      </c>
      <c r="R535" s="1" t="s">
        <v>642</v>
      </c>
      <c r="S535" s="1" t="s">
        <v>645</v>
      </c>
      <c r="T535" s="1" t="s">
        <v>645</v>
      </c>
      <c r="U535" s="1" t="s">
        <v>645</v>
      </c>
    </row>
    <row r="536" spans="1:21" x14ac:dyDescent="0.25">
      <c r="A536" s="1" t="s">
        <v>454</v>
      </c>
      <c r="B536" s="1" t="s">
        <v>22</v>
      </c>
      <c r="C536" s="1" t="s">
        <v>292</v>
      </c>
      <c r="D536">
        <v>28</v>
      </c>
      <c r="E536">
        <v>0.85</v>
      </c>
      <c r="F536">
        <v>10</v>
      </c>
      <c r="G536">
        <v>0.98425196850393704</v>
      </c>
      <c r="H536">
        <v>0.44014084507042256</v>
      </c>
      <c r="I536">
        <v>0.6082725060827251</v>
      </c>
      <c r="J536">
        <v>1</v>
      </c>
      <c r="K536">
        <v>0.53398058252427183</v>
      </c>
      <c r="L536">
        <v>0.69620253164556956</v>
      </c>
      <c r="M536" s="1" t="s">
        <v>642</v>
      </c>
      <c r="N536" s="1" t="s">
        <v>643</v>
      </c>
      <c r="O536" s="1" t="s">
        <v>644</v>
      </c>
      <c r="P536" s="1" t="s">
        <v>642</v>
      </c>
      <c r="Q536" s="1" t="s">
        <v>645</v>
      </c>
      <c r="R536" s="1" t="s">
        <v>642</v>
      </c>
      <c r="S536" s="1" t="s">
        <v>645</v>
      </c>
      <c r="T536" s="1" t="s">
        <v>645</v>
      </c>
      <c r="U536" s="1" t="s">
        <v>645</v>
      </c>
    </row>
    <row r="537" spans="1:21" x14ac:dyDescent="0.25">
      <c r="A537" s="1" t="s">
        <v>596</v>
      </c>
      <c r="B537" s="1" t="s">
        <v>147</v>
      </c>
      <c r="C537" s="1" t="s">
        <v>292</v>
      </c>
      <c r="D537">
        <v>13</v>
      </c>
      <c r="E537">
        <v>0.85</v>
      </c>
      <c r="F537">
        <v>10</v>
      </c>
      <c r="G537">
        <v>0.98319327731092432</v>
      </c>
      <c r="H537">
        <v>0.54418604651162794</v>
      </c>
      <c r="I537">
        <v>0.70059880239520966</v>
      </c>
      <c r="J537">
        <v>0.91176470588235292</v>
      </c>
      <c r="K537">
        <v>0.44285714285714284</v>
      </c>
      <c r="L537">
        <v>0.59615384615384603</v>
      </c>
      <c r="M537" s="1" t="s">
        <v>642</v>
      </c>
      <c r="N537" s="1" t="s">
        <v>643</v>
      </c>
      <c r="O537" s="1" t="s">
        <v>644</v>
      </c>
      <c r="P537" s="1" t="s">
        <v>642</v>
      </c>
      <c r="Q537" s="1" t="s">
        <v>645</v>
      </c>
      <c r="R537" s="1" t="s">
        <v>642</v>
      </c>
      <c r="S537" s="1" t="s">
        <v>645</v>
      </c>
      <c r="T537" s="1" t="s">
        <v>645</v>
      </c>
      <c r="U537" s="1" t="s">
        <v>645</v>
      </c>
    </row>
    <row r="538" spans="1:21" x14ac:dyDescent="0.25">
      <c r="A538" s="1" t="s">
        <v>712</v>
      </c>
      <c r="B538" s="1" t="s">
        <v>147</v>
      </c>
      <c r="C538" s="1" t="s">
        <v>292</v>
      </c>
      <c r="D538">
        <v>30</v>
      </c>
      <c r="E538">
        <v>0.7</v>
      </c>
      <c r="F538">
        <v>10</v>
      </c>
      <c r="G538">
        <v>0.95327102803738317</v>
      </c>
      <c r="H538">
        <v>0.47441860465116281</v>
      </c>
      <c r="I538">
        <v>0.63354037267080754</v>
      </c>
      <c r="J538">
        <v>0.9375</v>
      </c>
      <c r="K538">
        <v>0.42857142857142855</v>
      </c>
      <c r="L538">
        <v>0.58823529411764697</v>
      </c>
      <c r="M538" s="1" t="s">
        <v>642</v>
      </c>
      <c r="N538" s="1" t="s">
        <v>643</v>
      </c>
      <c r="O538" s="1" t="s">
        <v>644</v>
      </c>
      <c r="P538" s="1" t="s">
        <v>642</v>
      </c>
      <c r="Q538" s="1" t="s">
        <v>645</v>
      </c>
      <c r="R538" s="1" t="s">
        <v>642</v>
      </c>
      <c r="S538" s="1" t="s">
        <v>645</v>
      </c>
      <c r="T538" s="1" t="s">
        <v>645</v>
      </c>
      <c r="U538" s="1" t="s">
        <v>645</v>
      </c>
    </row>
    <row r="539" spans="1:21" x14ac:dyDescent="0.25">
      <c r="A539" s="1" t="s">
        <v>412</v>
      </c>
      <c r="B539" s="1" t="s">
        <v>23</v>
      </c>
      <c r="C539" s="1" t="s">
        <v>292</v>
      </c>
      <c r="D539">
        <v>23</v>
      </c>
      <c r="E539">
        <v>0.8</v>
      </c>
      <c r="F539">
        <v>10</v>
      </c>
      <c r="G539">
        <v>0.97402597402597402</v>
      </c>
      <c r="H539">
        <v>0.52631578947368418</v>
      </c>
      <c r="I539">
        <v>0.68337129840546684</v>
      </c>
      <c r="J539">
        <v>0.93023255813953487</v>
      </c>
      <c r="K539">
        <v>0.44444444444444442</v>
      </c>
      <c r="L539">
        <v>0.60150375939849621</v>
      </c>
      <c r="M539" s="1" t="s">
        <v>642</v>
      </c>
      <c r="N539" s="1" t="s">
        <v>643</v>
      </c>
      <c r="O539" s="1" t="s">
        <v>644</v>
      </c>
      <c r="P539" s="1" t="s">
        <v>642</v>
      </c>
      <c r="Q539" s="1" t="s">
        <v>645</v>
      </c>
      <c r="R539" s="1" t="s">
        <v>642</v>
      </c>
      <c r="S539" s="1" t="s">
        <v>645</v>
      </c>
      <c r="T539" s="1" t="s">
        <v>645</v>
      </c>
      <c r="U539" s="1" t="s">
        <v>645</v>
      </c>
    </row>
    <row r="540" spans="1:21" x14ac:dyDescent="0.25">
      <c r="A540" s="1" t="s">
        <v>389</v>
      </c>
      <c r="B540" s="1" t="s">
        <v>23</v>
      </c>
      <c r="C540" s="1" t="s">
        <v>292</v>
      </c>
      <c r="D540">
        <v>5</v>
      </c>
      <c r="E540">
        <v>0.7</v>
      </c>
      <c r="F540">
        <v>10</v>
      </c>
      <c r="G540">
        <v>0.95862068965517244</v>
      </c>
      <c r="H540">
        <v>0.48771929824561405</v>
      </c>
      <c r="I540">
        <v>0.6465116279069768</v>
      </c>
      <c r="J540">
        <v>0.82857142857142863</v>
      </c>
      <c r="K540">
        <v>0.32222222222222224</v>
      </c>
      <c r="L540">
        <v>0.46400000000000008</v>
      </c>
      <c r="M540" s="1" t="s">
        <v>642</v>
      </c>
      <c r="N540" s="1" t="s">
        <v>643</v>
      </c>
      <c r="O540" s="1" t="s">
        <v>644</v>
      </c>
      <c r="P540" s="1" t="s">
        <v>642</v>
      </c>
      <c r="Q540" s="1" t="s">
        <v>645</v>
      </c>
      <c r="R540" s="1" t="s">
        <v>642</v>
      </c>
      <c r="S540" s="1" t="s">
        <v>645</v>
      </c>
      <c r="T540" s="1" t="s">
        <v>645</v>
      </c>
      <c r="U540" s="1" t="s">
        <v>645</v>
      </c>
    </row>
    <row r="541" spans="1:21" x14ac:dyDescent="0.25">
      <c r="A541" s="1" t="s">
        <v>681</v>
      </c>
      <c r="B541" s="1" t="s">
        <v>23</v>
      </c>
      <c r="C541" s="1" t="s">
        <v>292</v>
      </c>
      <c r="D541">
        <v>16</v>
      </c>
      <c r="E541">
        <v>0.8</v>
      </c>
      <c r="F541">
        <v>10</v>
      </c>
      <c r="G541">
        <v>0.99019607843137258</v>
      </c>
      <c r="H541">
        <v>0.35438596491228069</v>
      </c>
      <c r="I541">
        <v>0.52196382428940569</v>
      </c>
      <c r="J541">
        <v>1</v>
      </c>
      <c r="K541">
        <v>0.26666666666666666</v>
      </c>
      <c r="L541">
        <v>0.4210526315789474</v>
      </c>
      <c r="M541" s="1" t="s">
        <v>642</v>
      </c>
      <c r="N541" s="1" t="s">
        <v>643</v>
      </c>
      <c r="O541" s="1" t="s">
        <v>644</v>
      </c>
      <c r="P541" s="1" t="s">
        <v>642</v>
      </c>
      <c r="Q541" s="1" t="s">
        <v>645</v>
      </c>
      <c r="R541" s="1" t="s">
        <v>642</v>
      </c>
      <c r="S541" s="1" t="s">
        <v>645</v>
      </c>
      <c r="T541" s="1" t="s">
        <v>645</v>
      </c>
      <c r="U541" s="1" t="s">
        <v>645</v>
      </c>
    </row>
    <row r="542" spans="1:21" x14ac:dyDescent="0.25">
      <c r="A542" s="1" t="s">
        <v>487</v>
      </c>
      <c r="B542" s="1" t="s">
        <v>22</v>
      </c>
      <c r="C542" s="1" t="s">
        <v>292</v>
      </c>
      <c r="D542">
        <v>21</v>
      </c>
      <c r="E542">
        <v>0.7</v>
      </c>
      <c r="F542">
        <v>16</v>
      </c>
      <c r="G542">
        <v>0.93069306930693074</v>
      </c>
      <c r="H542">
        <v>0.33098591549295775</v>
      </c>
      <c r="I542">
        <v>0.48831168831168825</v>
      </c>
      <c r="J542">
        <v>1</v>
      </c>
      <c r="K542">
        <v>0.3300970873786408</v>
      </c>
      <c r="L542">
        <v>0.49635036496350365</v>
      </c>
      <c r="M542" s="1" t="s">
        <v>642</v>
      </c>
      <c r="N542" s="1" t="s">
        <v>643</v>
      </c>
      <c r="O542" s="1" t="s">
        <v>644</v>
      </c>
      <c r="P542" s="1" t="s">
        <v>642</v>
      </c>
      <c r="Q542" s="1" t="s">
        <v>645</v>
      </c>
      <c r="R542" s="1" t="s">
        <v>642</v>
      </c>
      <c r="S542" s="1" t="s">
        <v>645</v>
      </c>
      <c r="T542" s="1" t="s">
        <v>645</v>
      </c>
      <c r="U542" s="1" t="s">
        <v>645</v>
      </c>
    </row>
    <row r="543" spans="1:21" x14ac:dyDescent="0.25">
      <c r="A543" s="1" t="s">
        <v>363</v>
      </c>
      <c r="B543" s="1" t="s">
        <v>147</v>
      </c>
      <c r="C543" s="1" t="s">
        <v>292</v>
      </c>
      <c r="D543">
        <v>6</v>
      </c>
      <c r="E543">
        <v>0.9</v>
      </c>
      <c r="F543">
        <v>10</v>
      </c>
      <c r="G543">
        <v>0.95833333333333337</v>
      </c>
      <c r="H543">
        <v>0.10697674418604651</v>
      </c>
      <c r="I543">
        <v>0.19246861924686195</v>
      </c>
      <c r="J543">
        <v>1</v>
      </c>
      <c r="K543">
        <v>0.11428571428571428</v>
      </c>
      <c r="L543">
        <v>0.20512820512820512</v>
      </c>
      <c r="M543" s="1" t="s">
        <v>642</v>
      </c>
      <c r="N543" s="1" t="s">
        <v>643</v>
      </c>
      <c r="O543" s="1" t="s">
        <v>644</v>
      </c>
      <c r="P543" s="1" t="s">
        <v>642</v>
      </c>
      <c r="Q543" s="1" t="s">
        <v>645</v>
      </c>
      <c r="R543" s="1" t="s">
        <v>642</v>
      </c>
      <c r="S543" s="1" t="s">
        <v>645</v>
      </c>
      <c r="T543" s="1" t="s">
        <v>645</v>
      </c>
      <c r="U543" s="1" t="s">
        <v>645</v>
      </c>
    </row>
    <row r="544" spans="1:21" x14ac:dyDescent="0.25">
      <c r="A544" s="1" t="s">
        <v>439</v>
      </c>
      <c r="B544" s="1" t="s">
        <v>23</v>
      </c>
      <c r="C544" s="1" t="s">
        <v>292</v>
      </c>
      <c r="D544">
        <v>15</v>
      </c>
      <c r="E544">
        <v>0.85</v>
      </c>
      <c r="F544">
        <v>10</v>
      </c>
      <c r="G544">
        <v>1</v>
      </c>
      <c r="H544">
        <v>0.26315789473684209</v>
      </c>
      <c r="I544">
        <v>0.41666666666666669</v>
      </c>
      <c r="J544">
        <v>1</v>
      </c>
      <c r="K544">
        <v>0.22222222222222221</v>
      </c>
      <c r="L544">
        <v>0.36363636363636359</v>
      </c>
      <c r="M544" s="1" t="s">
        <v>642</v>
      </c>
      <c r="N544" s="1" t="s">
        <v>643</v>
      </c>
      <c r="O544" s="1" t="s">
        <v>644</v>
      </c>
      <c r="P544" s="1" t="s">
        <v>642</v>
      </c>
      <c r="Q544" s="1" t="s">
        <v>645</v>
      </c>
      <c r="R544" s="1" t="s">
        <v>642</v>
      </c>
      <c r="S544" s="1" t="s">
        <v>645</v>
      </c>
      <c r="T544" s="1" t="s">
        <v>645</v>
      </c>
      <c r="U544" s="1" t="s">
        <v>645</v>
      </c>
    </row>
    <row r="545" spans="1:21" x14ac:dyDescent="0.25">
      <c r="A545" s="1" t="s">
        <v>689</v>
      </c>
      <c r="B545" s="1" t="s">
        <v>22</v>
      </c>
      <c r="C545" s="1" t="s">
        <v>292</v>
      </c>
      <c r="D545">
        <v>26</v>
      </c>
      <c r="E545">
        <v>0.8</v>
      </c>
      <c r="F545">
        <v>10</v>
      </c>
      <c r="G545">
        <v>0.98076923076923073</v>
      </c>
      <c r="H545">
        <v>0.53873239436619713</v>
      </c>
      <c r="I545">
        <v>0.69545454545454544</v>
      </c>
      <c r="J545">
        <v>1</v>
      </c>
      <c r="K545">
        <v>0.61165048543689315</v>
      </c>
      <c r="L545">
        <v>0.75903614457831325</v>
      </c>
      <c r="M545" s="1" t="s">
        <v>642</v>
      </c>
      <c r="N545" s="1" t="s">
        <v>643</v>
      </c>
      <c r="O545" s="1" t="s">
        <v>644</v>
      </c>
      <c r="P545" s="1" t="s">
        <v>642</v>
      </c>
      <c r="Q545" s="1" t="s">
        <v>645</v>
      </c>
      <c r="R545" s="1" t="s">
        <v>642</v>
      </c>
      <c r="S545" s="1" t="s">
        <v>645</v>
      </c>
      <c r="T545" s="1" t="s">
        <v>645</v>
      </c>
      <c r="U545" s="1" t="s">
        <v>645</v>
      </c>
    </row>
    <row r="546" spans="1:21" x14ac:dyDescent="0.25">
      <c r="A546" s="1" t="s">
        <v>426</v>
      </c>
      <c r="B546" s="1" t="s">
        <v>23</v>
      </c>
      <c r="C546" s="1" t="s">
        <v>292</v>
      </c>
      <c r="D546">
        <v>9</v>
      </c>
      <c r="E546">
        <v>0.85</v>
      </c>
      <c r="F546">
        <v>10</v>
      </c>
      <c r="G546">
        <v>1</v>
      </c>
      <c r="H546">
        <v>0.43157894736842106</v>
      </c>
      <c r="I546">
        <v>0.6029411764705882</v>
      </c>
      <c r="J546">
        <v>1</v>
      </c>
      <c r="K546">
        <v>0.3888888888888889</v>
      </c>
      <c r="L546">
        <v>0.56000000000000005</v>
      </c>
      <c r="M546" s="1" t="s">
        <v>642</v>
      </c>
      <c r="N546" s="1" t="s">
        <v>643</v>
      </c>
      <c r="O546" s="1" t="s">
        <v>644</v>
      </c>
      <c r="P546" s="1" t="s">
        <v>642</v>
      </c>
      <c r="Q546" s="1" t="s">
        <v>645</v>
      </c>
      <c r="R546" s="1" t="s">
        <v>642</v>
      </c>
      <c r="S546" s="1" t="s">
        <v>645</v>
      </c>
      <c r="T546" s="1" t="s">
        <v>645</v>
      </c>
      <c r="U546" s="1" t="s">
        <v>645</v>
      </c>
    </row>
    <row r="547" spans="1:21" x14ac:dyDescent="0.25">
      <c r="A547" s="1" t="s">
        <v>659</v>
      </c>
      <c r="B547" s="1" t="s">
        <v>147</v>
      </c>
      <c r="C547" s="1" t="s">
        <v>292</v>
      </c>
      <c r="D547">
        <v>1</v>
      </c>
      <c r="E547">
        <v>0.11</v>
      </c>
      <c r="F547">
        <v>10</v>
      </c>
      <c r="G547">
        <v>0.94690265486725667</v>
      </c>
      <c r="H547">
        <v>0.49767441860465117</v>
      </c>
      <c r="I547">
        <v>0.65243902439024393</v>
      </c>
      <c r="J547">
        <v>0.90909090909090906</v>
      </c>
      <c r="K547">
        <v>0.42857142857142855</v>
      </c>
      <c r="L547">
        <v>0.58252427184466016</v>
      </c>
      <c r="M547" s="1" t="s">
        <v>642</v>
      </c>
      <c r="N547" s="1" t="s">
        <v>643</v>
      </c>
      <c r="O547" s="1" t="s">
        <v>644</v>
      </c>
      <c r="P547" s="1" t="s">
        <v>642</v>
      </c>
      <c r="Q547" s="1" t="s">
        <v>645</v>
      </c>
      <c r="R547" s="1" t="s">
        <v>642</v>
      </c>
      <c r="S547" s="1" t="s">
        <v>645</v>
      </c>
      <c r="T547" s="1" t="s">
        <v>645</v>
      </c>
      <c r="U547" s="1" t="s">
        <v>645</v>
      </c>
    </row>
    <row r="548" spans="1:21" x14ac:dyDescent="0.25">
      <c r="A548" s="1" t="s">
        <v>334</v>
      </c>
      <c r="B548" s="1" t="s">
        <v>22</v>
      </c>
      <c r="C548" s="1" t="s">
        <v>292</v>
      </c>
      <c r="D548">
        <v>19</v>
      </c>
      <c r="E548">
        <v>0.9</v>
      </c>
      <c r="F548">
        <v>10</v>
      </c>
      <c r="G548">
        <v>0.98484848484848486</v>
      </c>
      <c r="H548">
        <v>0.45774647887323944</v>
      </c>
      <c r="I548">
        <v>0.625</v>
      </c>
      <c r="J548">
        <v>1</v>
      </c>
      <c r="K548">
        <v>0.53398058252427183</v>
      </c>
      <c r="L548">
        <v>0.69620253164556956</v>
      </c>
      <c r="M548" s="1" t="s">
        <v>642</v>
      </c>
      <c r="N548" s="1" t="s">
        <v>643</v>
      </c>
      <c r="O548" s="1" t="s">
        <v>644</v>
      </c>
      <c r="P548" s="1" t="s">
        <v>642</v>
      </c>
      <c r="Q548" s="1" t="s">
        <v>645</v>
      </c>
      <c r="R548" s="1" t="s">
        <v>642</v>
      </c>
      <c r="S548" s="1" t="s">
        <v>645</v>
      </c>
      <c r="T548" s="1" t="s">
        <v>645</v>
      </c>
      <c r="U548" s="1" t="s">
        <v>645</v>
      </c>
    </row>
    <row r="549" spans="1:21" x14ac:dyDescent="0.25">
      <c r="A549" s="1" t="s">
        <v>672</v>
      </c>
      <c r="B549" s="1" t="s">
        <v>23</v>
      </c>
      <c r="C549" s="1" t="s">
        <v>292</v>
      </c>
      <c r="D549">
        <v>25</v>
      </c>
      <c r="E549">
        <v>0.875</v>
      </c>
      <c r="F549">
        <v>10</v>
      </c>
      <c r="G549">
        <v>1</v>
      </c>
      <c r="H549">
        <v>0.29122807017543861</v>
      </c>
      <c r="I549">
        <v>0.45108695652173914</v>
      </c>
      <c r="J549">
        <v>1</v>
      </c>
      <c r="K549">
        <v>0.21111111111111111</v>
      </c>
      <c r="L549">
        <v>0.34862385321100919</v>
      </c>
      <c r="M549" s="1" t="s">
        <v>642</v>
      </c>
      <c r="N549" s="1" t="s">
        <v>643</v>
      </c>
      <c r="O549" s="1" t="s">
        <v>644</v>
      </c>
      <c r="P549" s="1" t="s">
        <v>642</v>
      </c>
      <c r="Q549" s="1" t="s">
        <v>645</v>
      </c>
      <c r="R549" s="1" t="s">
        <v>642</v>
      </c>
      <c r="S549" s="1" t="s">
        <v>645</v>
      </c>
      <c r="T549" s="1" t="s">
        <v>645</v>
      </c>
      <c r="U549" s="1" t="s">
        <v>645</v>
      </c>
    </row>
    <row r="550" spans="1:21" x14ac:dyDescent="0.25">
      <c r="A550" s="1" t="s">
        <v>622</v>
      </c>
      <c r="B550" s="1" t="s">
        <v>147</v>
      </c>
      <c r="C550" s="1" t="s">
        <v>292</v>
      </c>
      <c r="D550">
        <v>11</v>
      </c>
      <c r="E550">
        <v>0.8</v>
      </c>
      <c r="F550">
        <v>10</v>
      </c>
      <c r="G550">
        <v>0.98795180722891562</v>
      </c>
      <c r="H550">
        <v>0.38139534883720932</v>
      </c>
      <c r="I550">
        <v>0.55033557046979864</v>
      </c>
      <c r="J550">
        <v>1</v>
      </c>
      <c r="K550">
        <v>0.34285714285714286</v>
      </c>
      <c r="L550">
        <v>0.51063829787234039</v>
      </c>
      <c r="M550" s="1" t="s">
        <v>642</v>
      </c>
      <c r="N550" s="1" t="s">
        <v>643</v>
      </c>
      <c r="O550" s="1" t="s">
        <v>644</v>
      </c>
      <c r="P550" s="1" t="s">
        <v>642</v>
      </c>
      <c r="Q550" s="1" t="s">
        <v>645</v>
      </c>
      <c r="R550" s="1" t="s">
        <v>642</v>
      </c>
      <c r="S550" s="1" t="s">
        <v>645</v>
      </c>
      <c r="T550" s="1" t="s">
        <v>645</v>
      </c>
      <c r="U550" s="1" t="s">
        <v>645</v>
      </c>
    </row>
    <row r="551" spans="1:21" x14ac:dyDescent="0.25">
      <c r="A551" s="1" t="s">
        <v>459</v>
      </c>
      <c r="B551" s="1" t="s">
        <v>22</v>
      </c>
      <c r="C551" s="1" t="s">
        <v>292</v>
      </c>
      <c r="D551">
        <v>15</v>
      </c>
      <c r="E551">
        <v>0.85</v>
      </c>
      <c r="F551">
        <v>10</v>
      </c>
      <c r="G551">
        <v>1</v>
      </c>
      <c r="H551">
        <v>0.43309859154929575</v>
      </c>
      <c r="I551">
        <v>0.60442260442260443</v>
      </c>
      <c r="J551">
        <v>1</v>
      </c>
      <c r="K551">
        <v>0.4854368932038835</v>
      </c>
      <c r="L551">
        <v>0.65359477124183007</v>
      </c>
      <c r="M551" s="1" t="s">
        <v>642</v>
      </c>
      <c r="N551" s="1" t="s">
        <v>643</v>
      </c>
      <c r="O551" s="1" t="s">
        <v>644</v>
      </c>
      <c r="P551" s="1" t="s">
        <v>642</v>
      </c>
      <c r="Q551" s="1" t="s">
        <v>645</v>
      </c>
      <c r="R551" s="1" t="s">
        <v>642</v>
      </c>
      <c r="S551" s="1" t="s">
        <v>645</v>
      </c>
      <c r="T551" s="1" t="s">
        <v>645</v>
      </c>
      <c r="U551" s="1" t="s">
        <v>645</v>
      </c>
    </row>
    <row r="552" spans="1:21" x14ac:dyDescent="0.25">
      <c r="A552" s="1" t="s">
        <v>312</v>
      </c>
      <c r="B552" s="1" t="s">
        <v>22</v>
      </c>
      <c r="C552" s="1" t="s">
        <v>292</v>
      </c>
      <c r="D552">
        <v>2</v>
      </c>
      <c r="E552">
        <v>0.9</v>
      </c>
      <c r="F552">
        <v>10</v>
      </c>
      <c r="G552">
        <v>0.98979591836734693</v>
      </c>
      <c r="H552">
        <v>0.34154929577464788</v>
      </c>
      <c r="I552">
        <v>0.50785340314136118</v>
      </c>
      <c r="J552">
        <v>1</v>
      </c>
      <c r="K552">
        <v>0.35922330097087379</v>
      </c>
      <c r="L552">
        <v>0.52857142857142858</v>
      </c>
      <c r="M552" s="1" t="s">
        <v>642</v>
      </c>
      <c r="N552" s="1" t="s">
        <v>643</v>
      </c>
      <c r="O552" s="1" t="s">
        <v>644</v>
      </c>
      <c r="P552" s="1" t="s">
        <v>642</v>
      </c>
      <c r="Q552" s="1" t="s">
        <v>645</v>
      </c>
      <c r="R552" s="1" t="s">
        <v>642</v>
      </c>
      <c r="S552" s="1" t="s">
        <v>645</v>
      </c>
      <c r="T552" s="1" t="s">
        <v>645</v>
      </c>
      <c r="U552" s="1" t="s">
        <v>645</v>
      </c>
    </row>
    <row r="553" spans="1:21" x14ac:dyDescent="0.25">
      <c r="A553" s="1" t="s">
        <v>332</v>
      </c>
      <c r="B553" s="1" t="s">
        <v>22</v>
      </c>
      <c r="C553" s="1" t="s">
        <v>292</v>
      </c>
      <c r="D553">
        <v>19</v>
      </c>
      <c r="E553">
        <v>0.85</v>
      </c>
      <c r="F553">
        <v>10</v>
      </c>
      <c r="G553">
        <v>0.9928057553956835</v>
      </c>
      <c r="H553">
        <v>0.4859154929577465</v>
      </c>
      <c r="I553">
        <v>0.65248226950354615</v>
      </c>
      <c r="J553">
        <v>1</v>
      </c>
      <c r="K553">
        <v>0.57281553398058249</v>
      </c>
      <c r="L553">
        <v>0.72839506172839508</v>
      </c>
      <c r="M553" s="1" t="s">
        <v>642</v>
      </c>
      <c r="N553" s="1" t="s">
        <v>643</v>
      </c>
      <c r="O553" s="1" t="s">
        <v>644</v>
      </c>
      <c r="P553" s="1" t="s">
        <v>642</v>
      </c>
      <c r="Q553" s="1" t="s">
        <v>645</v>
      </c>
      <c r="R553" s="1" t="s">
        <v>642</v>
      </c>
      <c r="S553" s="1" t="s">
        <v>645</v>
      </c>
      <c r="T553" s="1" t="s">
        <v>645</v>
      </c>
      <c r="U553" s="1" t="s">
        <v>645</v>
      </c>
    </row>
    <row r="554" spans="1:21" x14ac:dyDescent="0.25">
      <c r="A554" s="1" t="s">
        <v>473</v>
      </c>
      <c r="B554" s="1" t="s">
        <v>23</v>
      </c>
      <c r="C554" s="1" t="s">
        <v>292</v>
      </c>
      <c r="D554">
        <v>10</v>
      </c>
      <c r="E554">
        <v>0.8</v>
      </c>
      <c r="F554">
        <v>10</v>
      </c>
      <c r="G554">
        <v>0.9928057553956835</v>
      </c>
      <c r="H554">
        <v>0.48421052631578948</v>
      </c>
      <c r="I554">
        <v>0.65094339622641517</v>
      </c>
      <c r="J554">
        <v>0.90697674418604646</v>
      </c>
      <c r="K554">
        <v>0.43333333333333335</v>
      </c>
      <c r="L554">
        <v>0.5864661654135338</v>
      </c>
      <c r="M554" s="1" t="s">
        <v>642</v>
      </c>
      <c r="N554" s="1" t="s">
        <v>643</v>
      </c>
      <c r="O554" s="1" t="s">
        <v>644</v>
      </c>
      <c r="P554" s="1" t="s">
        <v>642</v>
      </c>
      <c r="Q554" s="1" t="s">
        <v>645</v>
      </c>
      <c r="R554" s="1" t="s">
        <v>642</v>
      </c>
      <c r="S554" s="1" t="s">
        <v>645</v>
      </c>
      <c r="T554" s="1" t="s">
        <v>645</v>
      </c>
      <c r="U554" s="1" t="s">
        <v>645</v>
      </c>
    </row>
    <row r="555" spans="1:21" x14ac:dyDescent="0.25">
      <c r="A555" s="1" t="s">
        <v>434</v>
      </c>
      <c r="B555" s="1" t="s">
        <v>23</v>
      </c>
      <c r="C555" s="1" t="s">
        <v>292</v>
      </c>
      <c r="D555">
        <v>14</v>
      </c>
      <c r="E555">
        <v>0.85</v>
      </c>
      <c r="F555">
        <v>10</v>
      </c>
      <c r="G555">
        <v>0.99295774647887325</v>
      </c>
      <c r="H555">
        <v>0.49473684210526314</v>
      </c>
      <c r="I555">
        <v>0.66042154566744726</v>
      </c>
      <c r="J555">
        <v>0.90697674418604646</v>
      </c>
      <c r="K555">
        <v>0.43333333333333335</v>
      </c>
      <c r="L555">
        <v>0.5864661654135338</v>
      </c>
      <c r="M555" s="1" t="s">
        <v>642</v>
      </c>
      <c r="N555" s="1" t="s">
        <v>643</v>
      </c>
      <c r="O555" s="1" t="s">
        <v>644</v>
      </c>
      <c r="P555" s="1" t="s">
        <v>642</v>
      </c>
      <c r="Q555" s="1" t="s">
        <v>645</v>
      </c>
      <c r="R555" s="1" t="s">
        <v>642</v>
      </c>
      <c r="S555" s="1" t="s">
        <v>645</v>
      </c>
      <c r="T555" s="1" t="s">
        <v>645</v>
      </c>
      <c r="U555" s="1" t="s">
        <v>645</v>
      </c>
    </row>
    <row r="556" spans="1:21" x14ac:dyDescent="0.25">
      <c r="A556" s="1" t="s">
        <v>456</v>
      </c>
      <c r="B556" s="1" t="s">
        <v>22</v>
      </c>
      <c r="C556" s="1" t="s">
        <v>292</v>
      </c>
      <c r="D556">
        <v>28</v>
      </c>
      <c r="E556">
        <v>0.9</v>
      </c>
      <c r="F556">
        <v>10</v>
      </c>
      <c r="G556">
        <v>0.96969696969696972</v>
      </c>
      <c r="H556">
        <v>0.11267605633802817</v>
      </c>
      <c r="I556">
        <v>0.20189274447949526</v>
      </c>
      <c r="J556">
        <v>1</v>
      </c>
      <c r="K556">
        <v>0.1553398058252427</v>
      </c>
      <c r="L556">
        <v>0.26890756302521007</v>
      </c>
      <c r="M556" s="1" t="s">
        <v>642</v>
      </c>
      <c r="N556" s="1" t="s">
        <v>643</v>
      </c>
      <c r="O556" s="1" t="s">
        <v>644</v>
      </c>
      <c r="P556" s="1" t="s">
        <v>642</v>
      </c>
      <c r="Q556" s="1" t="s">
        <v>645</v>
      </c>
      <c r="R556" s="1" t="s">
        <v>642</v>
      </c>
      <c r="S556" s="1" t="s">
        <v>645</v>
      </c>
      <c r="T556" s="1" t="s">
        <v>645</v>
      </c>
      <c r="U556" s="1" t="s">
        <v>645</v>
      </c>
    </row>
    <row r="557" spans="1:21" x14ac:dyDescent="0.25">
      <c r="A557" s="1" t="s">
        <v>384</v>
      </c>
      <c r="B557" s="1" t="s">
        <v>147</v>
      </c>
      <c r="C557" s="1" t="s">
        <v>292</v>
      </c>
      <c r="D557">
        <v>27</v>
      </c>
      <c r="E557">
        <v>0.7</v>
      </c>
      <c r="F557">
        <v>10</v>
      </c>
      <c r="G557">
        <v>0.94782608695652171</v>
      </c>
      <c r="H557">
        <v>0.50697674418604655</v>
      </c>
      <c r="I557">
        <v>0.66060606060606064</v>
      </c>
      <c r="J557">
        <v>0.96875</v>
      </c>
      <c r="K557">
        <v>0.44285714285714284</v>
      </c>
      <c r="L557">
        <v>0.60784313725490191</v>
      </c>
      <c r="M557" s="1" t="s">
        <v>642</v>
      </c>
      <c r="N557" s="1" t="s">
        <v>643</v>
      </c>
      <c r="O557" s="1" t="s">
        <v>644</v>
      </c>
      <c r="P557" s="1" t="s">
        <v>642</v>
      </c>
      <c r="Q557" s="1" t="s">
        <v>645</v>
      </c>
      <c r="R557" s="1" t="s">
        <v>642</v>
      </c>
      <c r="S557" s="1" t="s">
        <v>645</v>
      </c>
      <c r="T557" s="1" t="s">
        <v>645</v>
      </c>
      <c r="U557" s="1" t="s">
        <v>645</v>
      </c>
    </row>
    <row r="558" spans="1:21" x14ac:dyDescent="0.25">
      <c r="A558" s="1" t="s">
        <v>716</v>
      </c>
      <c r="B558" s="1" t="s">
        <v>147</v>
      </c>
      <c r="C558" s="1" t="s">
        <v>292</v>
      </c>
      <c r="D558">
        <v>30</v>
      </c>
      <c r="E558">
        <v>0.9</v>
      </c>
      <c r="F558">
        <v>10</v>
      </c>
      <c r="G558">
        <v>0.94117647058823528</v>
      </c>
      <c r="H558">
        <v>7.441860465116279E-2</v>
      </c>
      <c r="I558">
        <v>0.13793103448275862</v>
      </c>
      <c r="J558">
        <v>1</v>
      </c>
      <c r="K558">
        <v>7.1428571428571425E-2</v>
      </c>
      <c r="L558">
        <v>0.13333333333333333</v>
      </c>
      <c r="M558" s="1" t="s">
        <v>642</v>
      </c>
      <c r="N558" s="1" t="s">
        <v>643</v>
      </c>
      <c r="O558" s="1" t="s">
        <v>644</v>
      </c>
      <c r="P558" s="1" t="s">
        <v>642</v>
      </c>
      <c r="Q558" s="1" t="s">
        <v>645</v>
      </c>
      <c r="R558" s="1" t="s">
        <v>642</v>
      </c>
      <c r="S558" s="1" t="s">
        <v>645</v>
      </c>
      <c r="T558" s="1" t="s">
        <v>645</v>
      </c>
      <c r="U558" s="1" t="s">
        <v>645</v>
      </c>
    </row>
    <row r="559" spans="1:21" x14ac:dyDescent="0.25">
      <c r="A559" s="1" t="s">
        <v>334</v>
      </c>
      <c r="B559" s="1" t="s">
        <v>22</v>
      </c>
      <c r="C559" s="1" t="s">
        <v>292</v>
      </c>
      <c r="D559">
        <v>19</v>
      </c>
      <c r="E559">
        <v>0.9</v>
      </c>
      <c r="F559">
        <v>10</v>
      </c>
      <c r="G559">
        <v>0.98484848484848486</v>
      </c>
      <c r="H559">
        <v>0.45774647887323944</v>
      </c>
      <c r="I559">
        <v>0.625</v>
      </c>
      <c r="J559">
        <v>1</v>
      </c>
      <c r="K559">
        <v>0.53398058252427183</v>
      </c>
      <c r="L559">
        <v>0.69620253164556956</v>
      </c>
      <c r="M559" s="1" t="s">
        <v>642</v>
      </c>
      <c r="N559" s="1" t="s">
        <v>643</v>
      </c>
      <c r="O559" s="1" t="s">
        <v>644</v>
      </c>
      <c r="P559" s="1" t="s">
        <v>642</v>
      </c>
      <c r="Q559" s="1" t="s">
        <v>645</v>
      </c>
      <c r="R559" s="1" t="s">
        <v>642</v>
      </c>
      <c r="S559" s="1" t="s">
        <v>645</v>
      </c>
      <c r="T559" s="1" t="s">
        <v>645</v>
      </c>
      <c r="U559" s="1" t="s">
        <v>645</v>
      </c>
    </row>
    <row r="560" spans="1:21" x14ac:dyDescent="0.25">
      <c r="A560" s="1" t="s">
        <v>607</v>
      </c>
      <c r="B560" s="1" t="s">
        <v>147</v>
      </c>
      <c r="C560" s="1" t="s">
        <v>292</v>
      </c>
      <c r="D560">
        <v>14</v>
      </c>
      <c r="E560">
        <v>0.9</v>
      </c>
      <c r="F560">
        <v>10</v>
      </c>
      <c r="G560">
        <v>0.98750000000000004</v>
      </c>
      <c r="H560">
        <v>0.36744186046511629</v>
      </c>
      <c r="I560">
        <v>0.53559322033898304</v>
      </c>
      <c r="J560">
        <v>1</v>
      </c>
      <c r="K560">
        <v>0.34285714285714286</v>
      </c>
      <c r="L560">
        <v>0.51063829787234039</v>
      </c>
      <c r="M560" s="1" t="s">
        <v>642</v>
      </c>
      <c r="N560" s="1" t="s">
        <v>643</v>
      </c>
      <c r="O560" s="1" t="s">
        <v>644</v>
      </c>
      <c r="P560" s="1" t="s">
        <v>642</v>
      </c>
      <c r="Q560" s="1" t="s">
        <v>645</v>
      </c>
      <c r="R560" s="1" t="s">
        <v>642</v>
      </c>
      <c r="S560" s="1" t="s">
        <v>645</v>
      </c>
      <c r="T560" s="1" t="s">
        <v>645</v>
      </c>
      <c r="U560" s="1" t="s">
        <v>645</v>
      </c>
    </row>
    <row r="561" spans="1:21" x14ac:dyDescent="0.25">
      <c r="A561" s="1" t="s">
        <v>369</v>
      </c>
      <c r="B561" s="1" t="s">
        <v>147</v>
      </c>
      <c r="C561" s="1" t="s">
        <v>292</v>
      </c>
      <c r="D561">
        <v>20</v>
      </c>
      <c r="E561">
        <v>0.85</v>
      </c>
      <c r="F561">
        <v>10</v>
      </c>
      <c r="G561">
        <v>0.98</v>
      </c>
      <c r="H561">
        <v>0.22790697674418606</v>
      </c>
      <c r="I561">
        <v>0.36981132075471695</v>
      </c>
      <c r="J561">
        <v>1</v>
      </c>
      <c r="K561">
        <v>0.22857142857142856</v>
      </c>
      <c r="L561">
        <v>0.37209302325581389</v>
      </c>
      <c r="M561" s="1" t="s">
        <v>642</v>
      </c>
      <c r="N561" s="1" t="s">
        <v>643</v>
      </c>
      <c r="O561" s="1" t="s">
        <v>644</v>
      </c>
      <c r="P561" s="1" t="s">
        <v>642</v>
      </c>
      <c r="Q561" s="1" t="s">
        <v>645</v>
      </c>
      <c r="R561" s="1" t="s">
        <v>642</v>
      </c>
      <c r="S561" s="1" t="s">
        <v>645</v>
      </c>
      <c r="T561" s="1" t="s">
        <v>645</v>
      </c>
      <c r="U561" s="1" t="s">
        <v>645</v>
      </c>
    </row>
    <row r="562" spans="1:21" x14ac:dyDescent="0.25">
      <c r="A562" s="1" t="s">
        <v>639</v>
      </c>
      <c r="B562" s="1" t="s">
        <v>147</v>
      </c>
      <c r="C562" s="1" t="s">
        <v>292</v>
      </c>
      <c r="D562">
        <v>25</v>
      </c>
      <c r="E562">
        <v>0.9</v>
      </c>
      <c r="F562">
        <v>10</v>
      </c>
      <c r="G562">
        <v>0.97499999999999998</v>
      </c>
      <c r="H562">
        <v>0.18139534883720931</v>
      </c>
      <c r="I562">
        <v>0.30588235294117649</v>
      </c>
      <c r="J562">
        <v>1</v>
      </c>
      <c r="K562">
        <v>0.15714285714285714</v>
      </c>
      <c r="L562">
        <v>0.27160493827160498</v>
      </c>
      <c r="M562" s="1" t="s">
        <v>642</v>
      </c>
      <c r="N562" s="1" t="s">
        <v>643</v>
      </c>
      <c r="O562" s="1" t="s">
        <v>644</v>
      </c>
      <c r="P562" s="1" t="s">
        <v>642</v>
      </c>
      <c r="Q562" s="1" t="s">
        <v>645</v>
      </c>
      <c r="R562" s="1" t="s">
        <v>642</v>
      </c>
      <c r="S562" s="1" t="s">
        <v>645</v>
      </c>
      <c r="T562" s="1" t="s">
        <v>645</v>
      </c>
      <c r="U562" s="1" t="s">
        <v>645</v>
      </c>
    </row>
    <row r="563" spans="1:21" x14ac:dyDescent="0.25">
      <c r="A563" s="1" t="s">
        <v>375</v>
      </c>
      <c r="B563" s="1" t="s">
        <v>147</v>
      </c>
      <c r="C563" s="1" t="s">
        <v>292</v>
      </c>
      <c r="D563">
        <v>22</v>
      </c>
      <c r="E563">
        <v>0.85</v>
      </c>
      <c r="F563">
        <v>10</v>
      </c>
      <c r="G563">
        <v>0.97058823529411764</v>
      </c>
      <c r="H563">
        <v>0.30697674418604654</v>
      </c>
      <c r="I563">
        <v>0.46643109540636046</v>
      </c>
      <c r="J563">
        <v>1</v>
      </c>
      <c r="K563">
        <v>0.3</v>
      </c>
      <c r="L563">
        <v>0.46153846153846151</v>
      </c>
      <c r="M563" s="1" t="s">
        <v>642</v>
      </c>
      <c r="N563" s="1" t="s">
        <v>643</v>
      </c>
      <c r="O563" s="1" t="s">
        <v>644</v>
      </c>
      <c r="P563" s="1" t="s">
        <v>642</v>
      </c>
      <c r="Q563" s="1" t="s">
        <v>645</v>
      </c>
      <c r="R563" s="1" t="s">
        <v>642</v>
      </c>
      <c r="S563" s="1" t="s">
        <v>645</v>
      </c>
      <c r="T563" s="1" t="s">
        <v>645</v>
      </c>
      <c r="U563" s="1" t="s">
        <v>645</v>
      </c>
    </row>
    <row r="564" spans="1:21" x14ac:dyDescent="0.25">
      <c r="A564" s="1" t="s">
        <v>652</v>
      </c>
      <c r="B564" s="1" t="s">
        <v>23</v>
      </c>
      <c r="C564" s="1" t="s">
        <v>292</v>
      </c>
      <c r="D564">
        <v>8</v>
      </c>
      <c r="E564">
        <v>0.85</v>
      </c>
      <c r="F564">
        <v>10</v>
      </c>
      <c r="G564">
        <v>0.98529411764705888</v>
      </c>
      <c r="H564">
        <v>0.47017543859649125</v>
      </c>
      <c r="I564">
        <v>0.63657957244655583</v>
      </c>
      <c r="J564">
        <v>0.86363636363636365</v>
      </c>
      <c r="K564">
        <v>0.42222222222222222</v>
      </c>
      <c r="L564">
        <v>0.56716417910447769</v>
      </c>
      <c r="M564" s="1" t="s">
        <v>642</v>
      </c>
      <c r="N564" s="1" t="s">
        <v>643</v>
      </c>
      <c r="O564" s="1" t="s">
        <v>644</v>
      </c>
      <c r="P564" s="1" t="s">
        <v>642</v>
      </c>
      <c r="Q564" s="1" t="s">
        <v>645</v>
      </c>
      <c r="R564" s="1" t="s">
        <v>642</v>
      </c>
      <c r="S564" s="1" t="s">
        <v>645</v>
      </c>
      <c r="T564" s="1" t="s">
        <v>645</v>
      </c>
      <c r="U564" s="1" t="s">
        <v>645</v>
      </c>
    </row>
    <row r="565" spans="1:21" x14ac:dyDescent="0.25">
      <c r="A565" s="1" t="s">
        <v>695</v>
      </c>
      <c r="B565" s="1" t="s">
        <v>22</v>
      </c>
      <c r="C565" s="1" t="s">
        <v>292</v>
      </c>
      <c r="D565">
        <v>22</v>
      </c>
      <c r="E565">
        <v>0.8</v>
      </c>
      <c r="F565">
        <v>10</v>
      </c>
      <c r="G565">
        <v>0.98684210526315785</v>
      </c>
      <c r="H565">
        <v>0.528169014084507</v>
      </c>
      <c r="I565">
        <v>0.68807339449541272</v>
      </c>
      <c r="J565">
        <v>1</v>
      </c>
      <c r="K565">
        <v>0.59223300970873782</v>
      </c>
      <c r="L565">
        <v>0.74390243902439024</v>
      </c>
      <c r="M565" s="1" t="s">
        <v>642</v>
      </c>
      <c r="N565" s="1" t="s">
        <v>643</v>
      </c>
      <c r="O565" s="1" t="s">
        <v>644</v>
      </c>
      <c r="P565" s="1" t="s">
        <v>642</v>
      </c>
      <c r="Q565" s="1" t="s">
        <v>645</v>
      </c>
      <c r="R565" s="1" t="s">
        <v>642</v>
      </c>
      <c r="S565" s="1" t="s">
        <v>645</v>
      </c>
      <c r="T565" s="1" t="s">
        <v>645</v>
      </c>
      <c r="U565" s="1" t="s">
        <v>645</v>
      </c>
    </row>
    <row r="566" spans="1:21" x14ac:dyDescent="0.25">
      <c r="A566" s="1" t="s">
        <v>377</v>
      </c>
      <c r="B566" s="1" t="s">
        <v>147</v>
      </c>
      <c r="C566" s="1" t="s">
        <v>292</v>
      </c>
      <c r="D566">
        <v>23</v>
      </c>
      <c r="E566">
        <v>0.8</v>
      </c>
      <c r="F566">
        <v>10</v>
      </c>
      <c r="G566">
        <v>0.9732142857142857</v>
      </c>
      <c r="H566">
        <v>0.50697674418604655</v>
      </c>
      <c r="I566">
        <v>0.66666666666666674</v>
      </c>
      <c r="J566">
        <v>1</v>
      </c>
      <c r="K566">
        <v>0.44285714285714284</v>
      </c>
      <c r="L566">
        <v>0.61386138613861385</v>
      </c>
      <c r="M566" s="1" t="s">
        <v>642</v>
      </c>
      <c r="N566" s="1" t="s">
        <v>643</v>
      </c>
      <c r="O566" s="1" t="s">
        <v>644</v>
      </c>
      <c r="P566" s="1" t="s">
        <v>642</v>
      </c>
      <c r="Q566" s="1" t="s">
        <v>645</v>
      </c>
      <c r="R566" s="1" t="s">
        <v>642</v>
      </c>
      <c r="S566" s="1" t="s">
        <v>645</v>
      </c>
      <c r="T566" s="1" t="s">
        <v>645</v>
      </c>
      <c r="U566" s="1" t="s">
        <v>645</v>
      </c>
    </row>
    <row r="567" spans="1:21" x14ac:dyDescent="0.25">
      <c r="A567" s="1" t="s">
        <v>293</v>
      </c>
      <c r="B567" s="1" t="s">
        <v>22</v>
      </c>
      <c r="C567" s="1" t="s">
        <v>292</v>
      </c>
      <c r="D567">
        <v>1</v>
      </c>
      <c r="E567">
        <v>0.7</v>
      </c>
      <c r="F567">
        <v>10</v>
      </c>
      <c r="G567">
        <v>0.94117647058823528</v>
      </c>
      <c r="H567">
        <v>0.50704225352112675</v>
      </c>
      <c r="I567">
        <v>0.65903890160183065</v>
      </c>
      <c r="J567">
        <v>0.984375</v>
      </c>
      <c r="K567">
        <v>0.61165048543689315</v>
      </c>
      <c r="L567">
        <v>0.75449101796407192</v>
      </c>
      <c r="M567" s="1" t="s">
        <v>642</v>
      </c>
      <c r="N567" s="1" t="s">
        <v>643</v>
      </c>
      <c r="O567" s="1" t="s">
        <v>644</v>
      </c>
      <c r="P567" s="1" t="s">
        <v>642</v>
      </c>
      <c r="Q567" s="1" t="s">
        <v>645</v>
      </c>
      <c r="R567" s="1" t="s">
        <v>642</v>
      </c>
      <c r="S567" s="1" t="s">
        <v>645</v>
      </c>
      <c r="T567" s="1" t="s">
        <v>645</v>
      </c>
      <c r="U567" s="1" t="s">
        <v>645</v>
      </c>
    </row>
    <row r="568" spans="1:21" x14ac:dyDescent="0.25">
      <c r="A568" s="1" t="s">
        <v>348</v>
      </c>
      <c r="B568" s="1" t="s">
        <v>22</v>
      </c>
      <c r="C568" s="1" t="s">
        <v>292</v>
      </c>
      <c r="D568">
        <v>25</v>
      </c>
      <c r="E568">
        <v>0.85</v>
      </c>
      <c r="F568">
        <v>10</v>
      </c>
      <c r="G568">
        <v>0.99285714285714288</v>
      </c>
      <c r="H568">
        <v>0.48943661971830987</v>
      </c>
      <c r="I568">
        <v>0.65566037735849048</v>
      </c>
      <c r="J568">
        <v>1</v>
      </c>
      <c r="K568">
        <v>0.57281553398058249</v>
      </c>
      <c r="L568">
        <v>0.72839506172839508</v>
      </c>
      <c r="M568" s="1" t="s">
        <v>642</v>
      </c>
      <c r="N568" s="1" t="s">
        <v>643</v>
      </c>
      <c r="O568" s="1" t="s">
        <v>644</v>
      </c>
      <c r="P568" s="1" t="s">
        <v>642</v>
      </c>
      <c r="Q568" s="1" t="s">
        <v>645</v>
      </c>
      <c r="R568" s="1" t="s">
        <v>642</v>
      </c>
      <c r="S568" s="1" t="s">
        <v>645</v>
      </c>
      <c r="T568" s="1" t="s">
        <v>645</v>
      </c>
      <c r="U568" s="1" t="s">
        <v>645</v>
      </c>
    </row>
    <row r="569" spans="1:21" x14ac:dyDescent="0.25">
      <c r="A569" s="1" t="s">
        <v>330</v>
      </c>
      <c r="B569" s="1" t="s">
        <v>22</v>
      </c>
      <c r="C569" s="1" t="s">
        <v>292</v>
      </c>
      <c r="D569">
        <v>19</v>
      </c>
      <c r="E569">
        <v>0.7</v>
      </c>
      <c r="F569">
        <v>10</v>
      </c>
      <c r="G569">
        <v>0.95321637426900585</v>
      </c>
      <c r="H569">
        <v>0.573943661971831</v>
      </c>
      <c r="I569">
        <v>0.71648351648351649</v>
      </c>
      <c r="J569">
        <v>1</v>
      </c>
      <c r="K569">
        <v>0.62135922330097082</v>
      </c>
      <c r="L569">
        <v>0.76646706586826341</v>
      </c>
      <c r="M569" s="1" t="s">
        <v>642</v>
      </c>
      <c r="N569" s="1" t="s">
        <v>643</v>
      </c>
      <c r="O569" s="1" t="s">
        <v>644</v>
      </c>
      <c r="P569" s="1" t="s">
        <v>642</v>
      </c>
      <c r="Q569" s="1" t="s">
        <v>645</v>
      </c>
      <c r="R569" s="1" t="s">
        <v>642</v>
      </c>
      <c r="S569" s="1" t="s">
        <v>645</v>
      </c>
      <c r="T569" s="1" t="s">
        <v>645</v>
      </c>
      <c r="U569" s="1" t="s">
        <v>645</v>
      </c>
    </row>
    <row r="570" spans="1:21" x14ac:dyDescent="0.25">
      <c r="A570" s="1" t="s">
        <v>450</v>
      </c>
      <c r="B570" s="1" t="s">
        <v>22</v>
      </c>
      <c r="C570" s="1" t="s">
        <v>292</v>
      </c>
      <c r="D570">
        <v>11</v>
      </c>
      <c r="E570">
        <v>0.8</v>
      </c>
      <c r="F570">
        <v>10</v>
      </c>
      <c r="G570">
        <v>0.98684210526315785</v>
      </c>
      <c r="H570">
        <v>0.528169014084507</v>
      </c>
      <c r="I570">
        <v>0.68807339449541272</v>
      </c>
      <c r="J570">
        <v>1</v>
      </c>
      <c r="K570">
        <v>0.57281553398058249</v>
      </c>
      <c r="L570">
        <v>0.72839506172839508</v>
      </c>
      <c r="M570" s="1" t="s">
        <v>642</v>
      </c>
      <c r="N570" s="1" t="s">
        <v>643</v>
      </c>
      <c r="O570" s="1" t="s">
        <v>644</v>
      </c>
      <c r="P570" s="1" t="s">
        <v>642</v>
      </c>
      <c r="Q570" s="1" t="s">
        <v>645</v>
      </c>
      <c r="R570" s="1" t="s">
        <v>642</v>
      </c>
      <c r="S570" s="1" t="s">
        <v>645</v>
      </c>
      <c r="T570" s="1" t="s">
        <v>645</v>
      </c>
      <c r="U570" s="1" t="s">
        <v>645</v>
      </c>
    </row>
    <row r="571" spans="1:21" x14ac:dyDescent="0.25">
      <c r="A571" s="1" t="s">
        <v>464</v>
      </c>
      <c r="B571" s="1" t="s">
        <v>147</v>
      </c>
      <c r="C571" s="1" t="s">
        <v>292</v>
      </c>
      <c r="D571">
        <v>15</v>
      </c>
      <c r="E571">
        <v>0.85</v>
      </c>
      <c r="F571">
        <v>10</v>
      </c>
      <c r="G571">
        <v>0.95833333333333337</v>
      </c>
      <c r="H571">
        <v>0.10697674418604651</v>
      </c>
      <c r="I571">
        <v>0.19246861924686195</v>
      </c>
      <c r="J571">
        <v>1</v>
      </c>
      <c r="K571">
        <v>0.11428571428571428</v>
      </c>
      <c r="L571">
        <v>0.20512820512820512</v>
      </c>
      <c r="M571" s="1" t="s">
        <v>642</v>
      </c>
      <c r="N571" s="1" t="s">
        <v>643</v>
      </c>
      <c r="O571" s="1" t="s">
        <v>644</v>
      </c>
      <c r="P571" s="1" t="s">
        <v>642</v>
      </c>
      <c r="Q571" s="1" t="s">
        <v>645</v>
      </c>
      <c r="R571" s="1" t="s">
        <v>642</v>
      </c>
      <c r="S571" s="1" t="s">
        <v>645</v>
      </c>
      <c r="T571" s="1" t="s">
        <v>645</v>
      </c>
      <c r="U571" s="1" t="s">
        <v>645</v>
      </c>
    </row>
    <row r="572" spans="1:21" x14ac:dyDescent="0.25">
      <c r="A572" s="1" t="s">
        <v>315</v>
      </c>
      <c r="B572" s="1" t="s">
        <v>22</v>
      </c>
      <c r="C572" s="1" t="s">
        <v>292</v>
      </c>
      <c r="D572">
        <v>5</v>
      </c>
      <c r="E572">
        <v>0.85</v>
      </c>
      <c r="F572">
        <v>10</v>
      </c>
      <c r="G572">
        <v>0.94078947368421051</v>
      </c>
      <c r="H572">
        <v>0.50352112676056338</v>
      </c>
      <c r="I572">
        <v>0.65596330275229353</v>
      </c>
      <c r="J572">
        <v>0.98461538461538467</v>
      </c>
      <c r="K572">
        <v>0.62135922330097082</v>
      </c>
      <c r="L572">
        <v>0.76190476190476186</v>
      </c>
      <c r="M572" s="1" t="s">
        <v>642</v>
      </c>
      <c r="N572" s="1" t="s">
        <v>643</v>
      </c>
      <c r="O572" s="1" t="s">
        <v>644</v>
      </c>
      <c r="P572" s="1" t="s">
        <v>642</v>
      </c>
      <c r="Q572" s="1" t="s">
        <v>645</v>
      </c>
      <c r="R572" s="1" t="s">
        <v>642</v>
      </c>
      <c r="S572" s="1" t="s">
        <v>645</v>
      </c>
      <c r="T572" s="1" t="s">
        <v>645</v>
      </c>
      <c r="U572" s="1" t="s">
        <v>645</v>
      </c>
    </row>
    <row r="573" spans="1:21" x14ac:dyDescent="0.25">
      <c r="A573" s="1" t="s">
        <v>659</v>
      </c>
      <c r="B573" s="1" t="s">
        <v>147</v>
      </c>
      <c r="C573" s="1" t="s">
        <v>292</v>
      </c>
      <c r="D573">
        <v>1</v>
      </c>
      <c r="E573">
        <v>0.11</v>
      </c>
      <c r="F573">
        <v>10</v>
      </c>
      <c r="G573">
        <v>0.94690265486725667</v>
      </c>
      <c r="H573">
        <v>0.49767441860465117</v>
      </c>
      <c r="I573">
        <v>0.65243902439024393</v>
      </c>
      <c r="J573">
        <v>0.90909090909090906</v>
      </c>
      <c r="K573">
        <v>0.42857142857142855</v>
      </c>
      <c r="L573">
        <v>0.58252427184466016</v>
      </c>
      <c r="M573" s="1" t="s">
        <v>642</v>
      </c>
      <c r="N573" s="1" t="s">
        <v>643</v>
      </c>
      <c r="O573" s="1" t="s">
        <v>644</v>
      </c>
      <c r="P573" s="1" t="s">
        <v>642</v>
      </c>
      <c r="Q573" s="1" t="s">
        <v>645</v>
      </c>
      <c r="R573" s="1" t="s">
        <v>642</v>
      </c>
      <c r="S573" s="1" t="s">
        <v>645</v>
      </c>
      <c r="T573" s="1" t="s">
        <v>645</v>
      </c>
      <c r="U573" s="1" t="s">
        <v>645</v>
      </c>
    </row>
    <row r="574" spans="1:21" x14ac:dyDescent="0.25">
      <c r="A574" s="1" t="s">
        <v>343</v>
      </c>
      <c r="B574" s="1" t="s">
        <v>22</v>
      </c>
      <c r="C574" s="1" t="s">
        <v>292</v>
      </c>
      <c r="D574">
        <v>23</v>
      </c>
      <c r="E574">
        <v>0.8</v>
      </c>
      <c r="F574">
        <v>10</v>
      </c>
      <c r="G574">
        <v>0.97633136094674555</v>
      </c>
      <c r="H574">
        <v>0.58098591549295775</v>
      </c>
      <c r="I574">
        <v>0.72847682119205293</v>
      </c>
      <c r="J574">
        <v>1</v>
      </c>
      <c r="K574">
        <v>0.64077669902912626</v>
      </c>
      <c r="L574">
        <v>0.78106508875739644</v>
      </c>
      <c r="M574" s="1" t="s">
        <v>642</v>
      </c>
      <c r="N574" s="1" t="s">
        <v>643</v>
      </c>
      <c r="O574" s="1" t="s">
        <v>644</v>
      </c>
      <c r="P574" s="1" t="s">
        <v>642</v>
      </c>
      <c r="Q574" s="1" t="s">
        <v>645</v>
      </c>
      <c r="R574" s="1" t="s">
        <v>642</v>
      </c>
      <c r="S574" s="1" t="s">
        <v>645</v>
      </c>
      <c r="T574" s="1" t="s">
        <v>645</v>
      </c>
      <c r="U574" s="1" t="s">
        <v>645</v>
      </c>
    </row>
    <row r="575" spans="1:21" x14ac:dyDescent="0.25">
      <c r="A575" s="1" t="s">
        <v>674</v>
      </c>
      <c r="B575" s="1" t="s">
        <v>23</v>
      </c>
      <c r="C575" s="1" t="s">
        <v>292</v>
      </c>
      <c r="D575">
        <v>24</v>
      </c>
      <c r="E575">
        <v>0.875</v>
      </c>
      <c r="F575">
        <v>10</v>
      </c>
      <c r="G575">
        <v>0.99285714285714288</v>
      </c>
      <c r="H575">
        <v>0.48771929824561405</v>
      </c>
      <c r="I575">
        <v>0.65411764705882358</v>
      </c>
      <c r="J575">
        <v>0.90909090909090906</v>
      </c>
      <c r="K575">
        <v>0.44444444444444442</v>
      </c>
      <c r="L575">
        <v>0.59701492537313428</v>
      </c>
      <c r="M575" s="1" t="s">
        <v>642</v>
      </c>
      <c r="N575" s="1" t="s">
        <v>643</v>
      </c>
      <c r="O575" s="1" t="s">
        <v>644</v>
      </c>
      <c r="P575" s="1" t="s">
        <v>642</v>
      </c>
      <c r="Q575" s="1" t="s">
        <v>645</v>
      </c>
      <c r="R575" s="1" t="s">
        <v>642</v>
      </c>
      <c r="S575" s="1" t="s">
        <v>645</v>
      </c>
      <c r="T575" s="1" t="s">
        <v>645</v>
      </c>
      <c r="U575" s="1" t="s">
        <v>645</v>
      </c>
    </row>
    <row r="576" spans="1:21" x14ac:dyDescent="0.25">
      <c r="A576" s="1" t="s">
        <v>447</v>
      </c>
      <c r="B576" s="1" t="s">
        <v>22</v>
      </c>
      <c r="C576" s="1" t="s">
        <v>292</v>
      </c>
      <c r="D576">
        <v>10</v>
      </c>
      <c r="E576">
        <v>0.8</v>
      </c>
      <c r="F576">
        <v>10</v>
      </c>
      <c r="G576">
        <v>0.98089171974522293</v>
      </c>
      <c r="H576">
        <v>0.54225352112676062</v>
      </c>
      <c r="I576">
        <v>0.69841269841269837</v>
      </c>
      <c r="J576">
        <v>1</v>
      </c>
      <c r="K576">
        <v>0.59223300970873782</v>
      </c>
      <c r="L576">
        <v>0.74390243902439024</v>
      </c>
      <c r="M576" s="1" t="s">
        <v>642</v>
      </c>
      <c r="N576" s="1" t="s">
        <v>643</v>
      </c>
      <c r="O576" s="1" t="s">
        <v>644</v>
      </c>
      <c r="P576" s="1" t="s">
        <v>642</v>
      </c>
      <c r="Q576" s="1" t="s">
        <v>645</v>
      </c>
      <c r="R576" s="1" t="s">
        <v>642</v>
      </c>
      <c r="S576" s="1" t="s">
        <v>645</v>
      </c>
      <c r="T576" s="1" t="s">
        <v>645</v>
      </c>
      <c r="U576" s="1" t="s">
        <v>645</v>
      </c>
    </row>
    <row r="577" spans="1:21" x14ac:dyDescent="0.25">
      <c r="A577" s="1" t="s">
        <v>312</v>
      </c>
      <c r="B577" s="1" t="s">
        <v>22</v>
      </c>
      <c r="C577" s="1" t="s">
        <v>292</v>
      </c>
      <c r="D577">
        <v>2</v>
      </c>
      <c r="E577">
        <v>0.9</v>
      </c>
      <c r="F577">
        <v>10</v>
      </c>
      <c r="G577">
        <v>0.98979591836734693</v>
      </c>
      <c r="H577">
        <v>0.34154929577464788</v>
      </c>
      <c r="I577">
        <v>0.50785340314136118</v>
      </c>
      <c r="J577">
        <v>1</v>
      </c>
      <c r="K577">
        <v>0.35922330097087379</v>
      </c>
      <c r="L577">
        <v>0.52857142857142858</v>
      </c>
      <c r="M577" s="1" t="s">
        <v>642</v>
      </c>
      <c r="N577" s="1" t="s">
        <v>643</v>
      </c>
      <c r="O577" s="1" t="s">
        <v>644</v>
      </c>
      <c r="P577" s="1" t="s">
        <v>642</v>
      </c>
      <c r="Q577" s="1" t="s">
        <v>645</v>
      </c>
      <c r="R577" s="1" t="s">
        <v>642</v>
      </c>
      <c r="S577" s="1" t="s">
        <v>645</v>
      </c>
      <c r="T577" s="1" t="s">
        <v>645</v>
      </c>
      <c r="U577" s="1" t="s">
        <v>645</v>
      </c>
    </row>
    <row r="578" spans="1:21" x14ac:dyDescent="0.25">
      <c r="A578" s="1" t="s">
        <v>430</v>
      </c>
      <c r="B578" s="1" t="s">
        <v>23</v>
      </c>
      <c r="C578" s="1" t="s">
        <v>292</v>
      </c>
      <c r="D578">
        <v>12</v>
      </c>
      <c r="E578">
        <v>0.85</v>
      </c>
      <c r="F578">
        <v>10</v>
      </c>
      <c r="G578">
        <v>1</v>
      </c>
      <c r="H578">
        <v>0.26315789473684209</v>
      </c>
      <c r="I578">
        <v>0.41666666666666669</v>
      </c>
      <c r="J578">
        <v>1</v>
      </c>
      <c r="K578">
        <v>0.22222222222222221</v>
      </c>
      <c r="L578">
        <v>0.36363636363636359</v>
      </c>
      <c r="M578" s="1" t="s">
        <v>642</v>
      </c>
      <c r="N578" s="1" t="s">
        <v>643</v>
      </c>
      <c r="O578" s="1" t="s">
        <v>644</v>
      </c>
      <c r="P578" s="1" t="s">
        <v>642</v>
      </c>
      <c r="Q578" s="1" t="s">
        <v>645</v>
      </c>
      <c r="R578" s="1" t="s">
        <v>642</v>
      </c>
      <c r="S578" s="1" t="s">
        <v>645</v>
      </c>
      <c r="T578" s="1" t="s">
        <v>645</v>
      </c>
      <c r="U578" s="1" t="s">
        <v>645</v>
      </c>
    </row>
    <row r="579" spans="1:21" x14ac:dyDescent="0.25">
      <c r="A579" s="1" t="s">
        <v>342</v>
      </c>
      <c r="B579" s="1" t="s">
        <v>22</v>
      </c>
      <c r="C579" s="1" t="s">
        <v>292</v>
      </c>
      <c r="D579">
        <v>23</v>
      </c>
      <c r="E579">
        <v>0.7</v>
      </c>
      <c r="F579">
        <v>10</v>
      </c>
      <c r="G579">
        <v>0.95454545454545459</v>
      </c>
      <c r="H579">
        <v>0.59154929577464788</v>
      </c>
      <c r="I579">
        <v>0.73043478260869565</v>
      </c>
      <c r="J579">
        <v>1</v>
      </c>
      <c r="K579">
        <v>0.6310679611650486</v>
      </c>
      <c r="L579">
        <v>0.77380952380952384</v>
      </c>
      <c r="M579" s="1" t="s">
        <v>642</v>
      </c>
      <c r="N579" s="1" t="s">
        <v>643</v>
      </c>
      <c r="O579" s="1" t="s">
        <v>644</v>
      </c>
      <c r="P579" s="1" t="s">
        <v>642</v>
      </c>
      <c r="Q579" s="1" t="s">
        <v>645</v>
      </c>
      <c r="R579" s="1" t="s">
        <v>642</v>
      </c>
      <c r="S579" s="1" t="s">
        <v>645</v>
      </c>
      <c r="T579" s="1" t="s">
        <v>645</v>
      </c>
      <c r="U579" s="1" t="s">
        <v>645</v>
      </c>
    </row>
    <row r="580" spans="1:21" x14ac:dyDescent="0.25">
      <c r="A580" s="1" t="s">
        <v>341</v>
      </c>
      <c r="B580" s="1" t="s">
        <v>22</v>
      </c>
      <c r="C580" s="1" t="s">
        <v>292</v>
      </c>
      <c r="D580">
        <v>22</v>
      </c>
      <c r="E580">
        <v>0.85</v>
      </c>
      <c r="F580">
        <v>10</v>
      </c>
      <c r="G580">
        <v>0.99290780141843971</v>
      </c>
      <c r="H580">
        <v>0.49295774647887325</v>
      </c>
      <c r="I580">
        <v>0.65882352941176481</v>
      </c>
      <c r="J580">
        <v>1</v>
      </c>
      <c r="K580">
        <v>0.57281553398058249</v>
      </c>
      <c r="L580">
        <v>0.72839506172839508</v>
      </c>
      <c r="M580" s="1" t="s">
        <v>642</v>
      </c>
      <c r="N580" s="1" t="s">
        <v>643</v>
      </c>
      <c r="O580" s="1" t="s">
        <v>644</v>
      </c>
      <c r="P580" s="1" t="s">
        <v>642</v>
      </c>
      <c r="Q580" s="1" t="s">
        <v>645</v>
      </c>
      <c r="R580" s="1" t="s">
        <v>642</v>
      </c>
      <c r="S580" s="1" t="s">
        <v>645</v>
      </c>
      <c r="T580" s="1" t="s">
        <v>645</v>
      </c>
      <c r="U580" s="1" t="s">
        <v>645</v>
      </c>
    </row>
    <row r="581" spans="1:21" x14ac:dyDescent="0.25">
      <c r="A581" s="1" t="s">
        <v>381</v>
      </c>
      <c r="B581" s="1" t="s">
        <v>147</v>
      </c>
      <c r="C581" s="1" t="s">
        <v>292</v>
      </c>
      <c r="D581">
        <v>24</v>
      </c>
      <c r="E581">
        <v>0.85</v>
      </c>
      <c r="F581">
        <v>10</v>
      </c>
      <c r="G581">
        <v>0.96825396825396826</v>
      </c>
      <c r="H581">
        <v>0.56744186046511624</v>
      </c>
      <c r="I581">
        <v>0.71554252199413482</v>
      </c>
      <c r="J581">
        <v>0.95</v>
      </c>
      <c r="K581">
        <v>0.54285714285714282</v>
      </c>
      <c r="L581">
        <v>0.69090909090909081</v>
      </c>
      <c r="M581" s="1" t="s">
        <v>642</v>
      </c>
      <c r="N581" s="1" t="s">
        <v>643</v>
      </c>
      <c r="O581" s="1" t="s">
        <v>644</v>
      </c>
      <c r="P581" s="1" t="s">
        <v>642</v>
      </c>
      <c r="Q581" s="1" t="s">
        <v>645</v>
      </c>
      <c r="R581" s="1" t="s">
        <v>642</v>
      </c>
      <c r="S581" s="1" t="s">
        <v>645</v>
      </c>
      <c r="T581" s="1" t="s">
        <v>645</v>
      </c>
      <c r="U581" s="1" t="s">
        <v>645</v>
      </c>
    </row>
    <row r="582" spans="1:21" x14ac:dyDescent="0.25">
      <c r="A582" s="1" t="s">
        <v>478</v>
      </c>
      <c r="B582" s="1" t="s">
        <v>22</v>
      </c>
      <c r="C582" s="1" t="s">
        <v>292</v>
      </c>
      <c r="D582">
        <v>11</v>
      </c>
      <c r="E582">
        <v>0.9</v>
      </c>
      <c r="F582">
        <v>10</v>
      </c>
      <c r="G582">
        <v>1</v>
      </c>
      <c r="H582">
        <v>0.4119718309859155</v>
      </c>
      <c r="I582">
        <v>0.58354114713216954</v>
      </c>
      <c r="J582">
        <v>1</v>
      </c>
      <c r="K582">
        <v>0.47572815533980584</v>
      </c>
      <c r="L582">
        <v>0.64473684210526316</v>
      </c>
      <c r="M582" s="1" t="s">
        <v>642</v>
      </c>
      <c r="N582" s="1" t="s">
        <v>643</v>
      </c>
      <c r="O582" s="1" t="s">
        <v>644</v>
      </c>
      <c r="P582" s="1" t="s">
        <v>642</v>
      </c>
      <c r="Q582" s="1" t="s">
        <v>645</v>
      </c>
      <c r="R582" s="1" t="s">
        <v>642</v>
      </c>
      <c r="S582" s="1" t="s">
        <v>645</v>
      </c>
      <c r="T582" s="1" t="s">
        <v>645</v>
      </c>
      <c r="U582" s="1" t="s">
        <v>645</v>
      </c>
    </row>
    <row r="583" spans="1:21" x14ac:dyDescent="0.25">
      <c r="A583" s="1" t="s">
        <v>340</v>
      </c>
      <c r="B583" s="1" t="s">
        <v>22</v>
      </c>
      <c r="C583" s="1" t="s">
        <v>292</v>
      </c>
      <c r="D583">
        <v>21</v>
      </c>
      <c r="E583">
        <v>0.9</v>
      </c>
      <c r="F583">
        <v>10</v>
      </c>
      <c r="G583">
        <v>0.98717948717948723</v>
      </c>
      <c r="H583">
        <v>0.54225352112676062</v>
      </c>
      <c r="I583">
        <v>0.70000000000000018</v>
      </c>
      <c r="J583">
        <v>1</v>
      </c>
      <c r="K583">
        <v>0.60194174757281549</v>
      </c>
      <c r="L583">
        <v>0.75151515151515147</v>
      </c>
      <c r="M583" s="1" t="s">
        <v>642</v>
      </c>
      <c r="N583" s="1" t="s">
        <v>643</v>
      </c>
      <c r="O583" s="1" t="s">
        <v>644</v>
      </c>
      <c r="P583" s="1" t="s">
        <v>642</v>
      </c>
      <c r="Q583" s="1" t="s">
        <v>645</v>
      </c>
      <c r="R583" s="1" t="s">
        <v>642</v>
      </c>
      <c r="S583" s="1" t="s">
        <v>645</v>
      </c>
      <c r="T583" s="1" t="s">
        <v>645</v>
      </c>
      <c r="U583" s="1" t="s">
        <v>645</v>
      </c>
    </row>
    <row r="584" spans="1:21" x14ac:dyDescent="0.25">
      <c r="A584" s="1" t="s">
        <v>448</v>
      </c>
      <c r="B584" s="1" t="s">
        <v>22</v>
      </c>
      <c r="C584" s="1" t="s">
        <v>292</v>
      </c>
      <c r="D584">
        <v>10</v>
      </c>
      <c r="E584">
        <v>0.875</v>
      </c>
      <c r="F584">
        <v>10</v>
      </c>
      <c r="G584">
        <v>0.9859154929577465</v>
      </c>
      <c r="H584">
        <v>0.49295774647887325</v>
      </c>
      <c r="I584">
        <v>0.65727699530516437</v>
      </c>
      <c r="J584">
        <v>1</v>
      </c>
      <c r="K584">
        <v>0.5436893203883495</v>
      </c>
      <c r="L584">
        <v>0.70440251572327039</v>
      </c>
      <c r="M584" s="1" t="s">
        <v>642</v>
      </c>
      <c r="N584" s="1" t="s">
        <v>643</v>
      </c>
      <c r="O584" s="1" t="s">
        <v>644</v>
      </c>
      <c r="P584" s="1" t="s">
        <v>642</v>
      </c>
      <c r="Q584" s="1" t="s">
        <v>645</v>
      </c>
      <c r="R584" s="1" t="s">
        <v>642</v>
      </c>
      <c r="S584" s="1" t="s">
        <v>645</v>
      </c>
      <c r="T584" s="1" t="s">
        <v>645</v>
      </c>
      <c r="U584" s="1" t="s">
        <v>645</v>
      </c>
    </row>
    <row r="585" spans="1:21" x14ac:dyDescent="0.25">
      <c r="A585" s="1" t="s">
        <v>457</v>
      </c>
      <c r="B585" s="1" t="s">
        <v>22</v>
      </c>
      <c r="C585" s="1" t="s">
        <v>292</v>
      </c>
      <c r="D585">
        <v>15</v>
      </c>
      <c r="E585">
        <v>0.7</v>
      </c>
      <c r="F585">
        <v>10</v>
      </c>
      <c r="G585">
        <v>0.97005988023952094</v>
      </c>
      <c r="H585">
        <v>0.57042253521126762</v>
      </c>
      <c r="I585">
        <v>0.71840354767184034</v>
      </c>
      <c r="J585">
        <v>1</v>
      </c>
      <c r="K585">
        <v>0.62135922330097082</v>
      </c>
      <c r="L585">
        <v>0.76646706586826341</v>
      </c>
      <c r="M585" s="1" t="s">
        <v>642</v>
      </c>
      <c r="N585" s="1" t="s">
        <v>643</v>
      </c>
      <c r="O585" s="1" t="s">
        <v>644</v>
      </c>
      <c r="P585" s="1" t="s">
        <v>642</v>
      </c>
      <c r="Q585" s="1" t="s">
        <v>645</v>
      </c>
      <c r="R585" s="1" t="s">
        <v>642</v>
      </c>
      <c r="S585" s="1" t="s">
        <v>645</v>
      </c>
      <c r="T585" s="1" t="s">
        <v>645</v>
      </c>
      <c r="U585" s="1" t="s">
        <v>645</v>
      </c>
    </row>
    <row r="586" spans="1:21" x14ac:dyDescent="0.25">
      <c r="A586" s="1" t="s">
        <v>339</v>
      </c>
      <c r="B586" s="1" t="s">
        <v>22</v>
      </c>
      <c r="C586" s="1" t="s">
        <v>292</v>
      </c>
      <c r="D586">
        <v>21</v>
      </c>
      <c r="E586">
        <v>0.875</v>
      </c>
      <c r="F586">
        <v>10</v>
      </c>
      <c r="G586">
        <v>0.98136645962732916</v>
      </c>
      <c r="H586">
        <v>0.55633802816901412</v>
      </c>
      <c r="I586">
        <v>0.71011235955056184</v>
      </c>
      <c r="J586">
        <v>1</v>
      </c>
      <c r="K586">
        <v>0.62135922330097082</v>
      </c>
      <c r="L586">
        <v>0.76646706586826341</v>
      </c>
      <c r="M586" s="1" t="s">
        <v>642</v>
      </c>
      <c r="N586" s="1" t="s">
        <v>643</v>
      </c>
      <c r="O586" s="1" t="s">
        <v>644</v>
      </c>
      <c r="P586" s="1" t="s">
        <v>642</v>
      </c>
      <c r="Q586" s="1" t="s">
        <v>645</v>
      </c>
      <c r="R586" s="1" t="s">
        <v>642</v>
      </c>
      <c r="S586" s="1" t="s">
        <v>645</v>
      </c>
      <c r="T586" s="1" t="s">
        <v>645</v>
      </c>
      <c r="U586" s="1" t="s">
        <v>645</v>
      </c>
    </row>
    <row r="587" spans="1:21" x14ac:dyDescent="0.25">
      <c r="A587" s="1" t="s">
        <v>319</v>
      </c>
      <c r="B587" s="1" t="s">
        <v>22</v>
      </c>
      <c r="C587" s="1" t="s">
        <v>292</v>
      </c>
      <c r="D587">
        <v>6</v>
      </c>
      <c r="E587">
        <v>0.8</v>
      </c>
      <c r="F587">
        <v>10</v>
      </c>
      <c r="G587">
        <v>0.98159509202453987</v>
      </c>
      <c r="H587">
        <v>0.56338028169014087</v>
      </c>
      <c r="I587">
        <v>0.71588366890380317</v>
      </c>
      <c r="J587">
        <v>1</v>
      </c>
      <c r="K587">
        <v>0.60194174757281549</v>
      </c>
      <c r="L587">
        <v>0.75151515151515147</v>
      </c>
      <c r="M587" s="1" t="s">
        <v>642</v>
      </c>
      <c r="N587" s="1" t="s">
        <v>643</v>
      </c>
      <c r="O587" s="1" t="s">
        <v>644</v>
      </c>
      <c r="P587" s="1" t="s">
        <v>642</v>
      </c>
      <c r="Q587" s="1" t="s">
        <v>645</v>
      </c>
      <c r="R587" s="1" t="s">
        <v>642</v>
      </c>
      <c r="S587" s="1" t="s">
        <v>645</v>
      </c>
      <c r="T587" s="1" t="s">
        <v>645</v>
      </c>
      <c r="U587" s="1" t="s">
        <v>645</v>
      </c>
    </row>
    <row r="588" spans="1:21" x14ac:dyDescent="0.25">
      <c r="A588" s="1" t="s">
        <v>481</v>
      </c>
      <c r="B588" s="1" t="s">
        <v>22</v>
      </c>
      <c r="C588" s="1" t="s">
        <v>292</v>
      </c>
      <c r="D588">
        <v>21</v>
      </c>
      <c r="E588">
        <v>0.7</v>
      </c>
      <c r="F588">
        <v>13</v>
      </c>
      <c r="G588">
        <v>0.90243902439024393</v>
      </c>
      <c r="H588">
        <v>0.13028169014084506</v>
      </c>
      <c r="I588">
        <v>0.22769230769230767</v>
      </c>
      <c r="J588">
        <v>0.93333333333333335</v>
      </c>
      <c r="K588">
        <v>0.13592233009708737</v>
      </c>
      <c r="L588">
        <v>0.23728813559322035</v>
      </c>
      <c r="M588" s="1" t="s">
        <v>642</v>
      </c>
      <c r="N588" s="1" t="s">
        <v>643</v>
      </c>
      <c r="O588" s="1" t="s">
        <v>644</v>
      </c>
      <c r="P588" s="1" t="s">
        <v>642</v>
      </c>
      <c r="Q588" s="1" t="s">
        <v>645</v>
      </c>
      <c r="R588" s="1" t="s">
        <v>642</v>
      </c>
      <c r="S588" s="1" t="s">
        <v>645</v>
      </c>
      <c r="T588" s="1" t="s">
        <v>645</v>
      </c>
      <c r="U588" s="1" t="s">
        <v>645</v>
      </c>
    </row>
    <row r="589" spans="1:21" x14ac:dyDescent="0.25">
      <c r="A589" s="1" t="s">
        <v>499</v>
      </c>
      <c r="B589" s="1" t="s">
        <v>22</v>
      </c>
      <c r="C589" s="1" t="s">
        <v>292</v>
      </c>
      <c r="D589">
        <v>21</v>
      </c>
      <c r="E589">
        <v>0.85</v>
      </c>
      <c r="F589">
        <v>12</v>
      </c>
      <c r="G589">
        <v>0.98159509202453987</v>
      </c>
      <c r="H589">
        <v>0.56338028169014087</v>
      </c>
      <c r="I589">
        <v>0.71588366890380317</v>
      </c>
      <c r="J589">
        <v>1</v>
      </c>
      <c r="K589">
        <v>0.6310679611650486</v>
      </c>
      <c r="L589">
        <v>0.77380952380952384</v>
      </c>
      <c r="M589" s="1" t="s">
        <v>642</v>
      </c>
      <c r="N589" s="1" t="s">
        <v>643</v>
      </c>
      <c r="O589" s="1" t="s">
        <v>644</v>
      </c>
      <c r="P589" s="1" t="s">
        <v>642</v>
      </c>
      <c r="Q589" s="1" t="s">
        <v>645</v>
      </c>
      <c r="R589" s="1" t="s">
        <v>642</v>
      </c>
      <c r="S589" s="1" t="s">
        <v>645</v>
      </c>
      <c r="T589" s="1" t="s">
        <v>645</v>
      </c>
      <c r="U589" s="1" t="s">
        <v>645</v>
      </c>
    </row>
    <row r="590" spans="1:21" x14ac:dyDescent="0.25">
      <c r="A590" s="1" t="s">
        <v>676</v>
      </c>
      <c r="B590" s="1" t="s">
        <v>23</v>
      </c>
      <c r="C590" s="1" t="s">
        <v>292</v>
      </c>
      <c r="D590">
        <v>22</v>
      </c>
      <c r="E590">
        <v>0.875</v>
      </c>
      <c r="F590">
        <v>10</v>
      </c>
      <c r="G590">
        <v>1</v>
      </c>
      <c r="H590">
        <v>0.29122807017543861</v>
      </c>
      <c r="I590">
        <v>0.45108695652173914</v>
      </c>
      <c r="J590">
        <v>1</v>
      </c>
      <c r="K590">
        <v>0.22222222222222221</v>
      </c>
      <c r="L590">
        <v>0.36363636363636359</v>
      </c>
      <c r="M590" s="1" t="s">
        <v>642</v>
      </c>
      <c r="N590" s="1" t="s">
        <v>643</v>
      </c>
      <c r="O590" s="1" t="s">
        <v>644</v>
      </c>
      <c r="P590" s="1" t="s">
        <v>642</v>
      </c>
      <c r="Q590" s="1" t="s">
        <v>645</v>
      </c>
      <c r="R590" s="1" t="s">
        <v>642</v>
      </c>
      <c r="S590" s="1" t="s">
        <v>645</v>
      </c>
      <c r="T590" s="1" t="s">
        <v>645</v>
      </c>
      <c r="U590" s="1" t="s">
        <v>645</v>
      </c>
    </row>
    <row r="591" spans="1:21" x14ac:dyDescent="0.25">
      <c r="A591" s="1" t="s">
        <v>338</v>
      </c>
      <c r="B591" s="1" t="s">
        <v>22</v>
      </c>
      <c r="C591" s="1" t="s">
        <v>292</v>
      </c>
      <c r="D591">
        <v>21</v>
      </c>
      <c r="E591">
        <v>0.85</v>
      </c>
      <c r="F591">
        <v>10</v>
      </c>
      <c r="G591">
        <v>0.98203592814371254</v>
      </c>
      <c r="H591">
        <v>0.57746478873239437</v>
      </c>
      <c r="I591">
        <v>0.72727272727272729</v>
      </c>
      <c r="J591">
        <v>1</v>
      </c>
      <c r="K591">
        <v>0.65048543689320393</v>
      </c>
      <c r="L591">
        <v>0.78823529411764703</v>
      </c>
      <c r="M591" s="1" t="s">
        <v>642</v>
      </c>
      <c r="N591" s="1" t="s">
        <v>643</v>
      </c>
      <c r="O591" s="1" t="s">
        <v>644</v>
      </c>
      <c r="P591" s="1" t="s">
        <v>642</v>
      </c>
      <c r="Q591" s="1" t="s">
        <v>645</v>
      </c>
      <c r="R591" s="1" t="s">
        <v>642</v>
      </c>
      <c r="S591" s="1" t="s">
        <v>645</v>
      </c>
      <c r="T591" s="1" t="s">
        <v>645</v>
      </c>
      <c r="U591" s="1" t="s">
        <v>645</v>
      </c>
    </row>
    <row r="592" spans="1:21" x14ac:dyDescent="0.25">
      <c r="A592" s="1" t="s">
        <v>639</v>
      </c>
      <c r="B592" s="1" t="s">
        <v>147</v>
      </c>
      <c r="C592" s="1" t="s">
        <v>292</v>
      </c>
      <c r="D592">
        <v>25</v>
      </c>
      <c r="E592">
        <v>0.9</v>
      </c>
      <c r="F592">
        <v>10</v>
      </c>
      <c r="G592">
        <v>0.97499999999999998</v>
      </c>
      <c r="H592">
        <v>0.18139534883720931</v>
      </c>
      <c r="I592">
        <v>0.30588235294117649</v>
      </c>
      <c r="J592">
        <v>1</v>
      </c>
      <c r="K592">
        <v>0.15714285714285714</v>
      </c>
      <c r="L592">
        <v>0.27160493827160498</v>
      </c>
      <c r="M592" s="1" t="s">
        <v>642</v>
      </c>
      <c r="N592" s="1" t="s">
        <v>643</v>
      </c>
      <c r="O592" s="1" t="s">
        <v>644</v>
      </c>
      <c r="P592" s="1" t="s">
        <v>642</v>
      </c>
      <c r="Q592" s="1" t="s">
        <v>645</v>
      </c>
      <c r="R592" s="1" t="s">
        <v>642</v>
      </c>
      <c r="S592" s="1" t="s">
        <v>645</v>
      </c>
      <c r="T592" s="1" t="s">
        <v>645</v>
      </c>
      <c r="U592" s="1" t="s">
        <v>645</v>
      </c>
    </row>
    <row r="593" spans="1:21" x14ac:dyDescent="0.25">
      <c r="A593" s="1" t="s">
        <v>615</v>
      </c>
      <c r="B593" s="1" t="s">
        <v>147</v>
      </c>
      <c r="C593" s="1" t="s">
        <v>292</v>
      </c>
      <c r="D593">
        <v>18</v>
      </c>
      <c r="E593">
        <v>0.85</v>
      </c>
      <c r="F593">
        <v>10</v>
      </c>
      <c r="G593">
        <v>0.98130841121495327</v>
      </c>
      <c r="H593">
        <v>0.48837209302325579</v>
      </c>
      <c r="I593">
        <v>0.65217391304347816</v>
      </c>
      <c r="J593">
        <v>0.96666666666666667</v>
      </c>
      <c r="K593">
        <v>0.41428571428571431</v>
      </c>
      <c r="L593">
        <v>0.58000000000000007</v>
      </c>
      <c r="M593" s="1" t="s">
        <v>642</v>
      </c>
      <c r="N593" s="1" t="s">
        <v>643</v>
      </c>
      <c r="O593" s="1" t="s">
        <v>644</v>
      </c>
      <c r="P593" s="1" t="s">
        <v>642</v>
      </c>
      <c r="Q593" s="1" t="s">
        <v>645</v>
      </c>
      <c r="R593" s="1" t="s">
        <v>642</v>
      </c>
      <c r="S593" s="1" t="s">
        <v>645</v>
      </c>
      <c r="T593" s="1" t="s">
        <v>645</v>
      </c>
      <c r="U593" s="1" t="s">
        <v>645</v>
      </c>
    </row>
    <row r="594" spans="1:21" x14ac:dyDescent="0.25">
      <c r="A594" s="1" t="s">
        <v>347</v>
      </c>
      <c r="B594" s="1" t="s">
        <v>22</v>
      </c>
      <c r="C594" s="1" t="s">
        <v>292</v>
      </c>
      <c r="D594">
        <v>24</v>
      </c>
      <c r="E594">
        <v>0.85</v>
      </c>
      <c r="F594">
        <v>10</v>
      </c>
      <c r="G594">
        <v>0.98601398601398604</v>
      </c>
      <c r="H594">
        <v>0.49647887323943662</v>
      </c>
      <c r="I594">
        <v>0.66042154566744726</v>
      </c>
      <c r="J594">
        <v>1</v>
      </c>
      <c r="K594">
        <v>0.59223300970873782</v>
      </c>
      <c r="L594">
        <v>0.74390243902439024</v>
      </c>
      <c r="M594" s="1" t="s">
        <v>642</v>
      </c>
      <c r="N594" s="1" t="s">
        <v>643</v>
      </c>
      <c r="O594" s="1" t="s">
        <v>644</v>
      </c>
      <c r="P594" s="1" t="s">
        <v>642</v>
      </c>
      <c r="Q594" s="1" t="s">
        <v>645</v>
      </c>
      <c r="R594" s="1" t="s">
        <v>642</v>
      </c>
      <c r="S594" s="1" t="s">
        <v>645</v>
      </c>
      <c r="T594" s="1" t="s">
        <v>645</v>
      </c>
      <c r="U594" s="1" t="s">
        <v>645</v>
      </c>
    </row>
    <row r="595" spans="1:21" x14ac:dyDescent="0.25">
      <c r="A595" s="1" t="s">
        <v>647</v>
      </c>
      <c r="B595" s="1" t="s">
        <v>22</v>
      </c>
      <c r="C595" s="1" t="s">
        <v>292</v>
      </c>
      <c r="D595">
        <v>1</v>
      </c>
      <c r="E595">
        <v>0.11</v>
      </c>
      <c r="F595">
        <v>10</v>
      </c>
      <c r="G595">
        <v>0.91139240506329111</v>
      </c>
      <c r="H595">
        <v>0.50704225352112675</v>
      </c>
      <c r="I595">
        <v>0.65158371040723984</v>
      </c>
      <c r="J595">
        <v>1</v>
      </c>
      <c r="K595">
        <v>0.59223300970873782</v>
      </c>
      <c r="L595">
        <v>0.74390243902439024</v>
      </c>
      <c r="M595" s="1" t="s">
        <v>642</v>
      </c>
      <c r="N595" s="1" t="s">
        <v>643</v>
      </c>
      <c r="O595" s="1" t="s">
        <v>644</v>
      </c>
      <c r="P595" s="1" t="s">
        <v>642</v>
      </c>
      <c r="Q595" s="1" t="s">
        <v>645</v>
      </c>
      <c r="R595" s="1" t="s">
        <v>642</v>
      </c>
      <c r="S595" s="1" t="s">
        <v>645</v>
      </c>
      <c r="T595" s="1" t="s">
        <v>645</v>
      </c>
      <c r="U595" s="1" t="s">
        <v>645</v>
      </c>
    </row>
    <row r="596" spans="1:21" x14ac:dyDescent="0.25">
      <c r="A596" s="1" t="s">
        <v>486</v>
      </c>
      <c r="B596" s="1" t="s">
        <v>22</v>
      </c>
      <c r="C596" s="1" t="s">
        <v>292</v>
      </c>
      <c r="D596">
        <v>21</v>
      </c>
      <c r="E596">
        <v>0.9</v>
      </c>
      <c r="F596">
        <v>13</v>
      </c>
      <c r="G596">
        <v>1</v>
      </c>
      <c r="H596">
        <v>0.11619718309859155</v>
      </c>
      <c r="I596">
        <v>0.20820189274447951</v>
      </c>
      <c r="J596">
        <v>1</v>
      </c>
      <c r="K596">
        <v>0.12621359223300971</v>
      </c>
      <c r="L596">
        <v>0.22413793103448276</v>
      </c>
      <c r="M596" s="1" t="s">
        <v>642</v>
      </c>
      <c r="N596" s="1" t="s">
        <v>643</v>
      </c>
      <c r="O596" s="1" t="s">
        <v>644</v>
      </c>
      <c r="P596" s="1" t="s">
        <v>642</v>
      </c>
      <c r="Q596" s="1" t="s">
        <v>645</v>
      </c>
      <c r="R596" s="1" t="s">
        <v>642</v>
      </c>
      <c r="S596" s="1" t="s">
        <v>645</v>
      </c>
      <c r="T596" s="1" t="s">
        <v>645</v>
      </c>
      <c r="U596" s="1" t="s">
        <v>645</v>
      </c>
    </row>
    <row r="597" spans="1:21" x14ac:dyDescent="0.25">
      <c r="A597" s="1" t="s">
        <v>374</v>
      </c>
      <c r="B597" s="1" t="s">
        <v>147</v>
      </c>
      <c r="C597" s="1" t="s">
        <v>292</v>
      </c>
      <c r="D597">
        <v>21</v>
      </c>
      <c r="E597">
        <v>0.9</v>
      </c>
      <c r="F597">
        <v>10</v>
      </c>
      <c r="G597">
        <v>0.98113207547169812</v>
      </c>
      <c r="H597">
        <v>0.48372093023255813</v>
      </c>
      <c r="I597">
        <v>0.6479750778816199</v>
      </c>
      <c r="J597">
        <v>1</v>
      </c>
      <c r="K597">
        <v>0.4</v>
      </c>
      <c r="L597">
        <v>0.57142857142857151</v>
      </c>
      <c r="M597" s="1" t="s">
        <v>642</v>
      </c>
      <c r="N597" s="1" t="s">
        <v>643</v>
      </c>
      <c r="O597" s="1" t="s">
        <v>644</v>
      </c>
      <c r="P597" s="1" t="s">
        <v>642</v>
      </c>
      <c r="Q597" s="1" t="s">
        <v>645</v>
      </c>
      <c r="R597" s="1" t="s">
        <v>642</v>
      </c>
      <c r="S597" s="1" t="s">
        <v>645</v>
      </c>
      <c r="T597" s="1" t="s">
        <v>645</v>
      </c>
      <c r="U597" s="1" t="s">
        <v>645</v>
      </c>
    </row>
    <row r="598" spans="1:21" x14ac:dyDescent="0.25">
      <c r="A598" s="1" t="s">
        <v>297</v>
      </c>
      <c r="B598" s="1" t="s">
        <v>22</v>
      </c>
      <c r="C598" s="1" t="s">
        <v>292</v>
      </c>
      <c r="D598">
        <v>1</v>
      </c>
      <c r="E598">
        <v>0.9</v>
      </c>
      <c r="F598">
        <v>10</v>
      </c>
      <c r="G598">
        <v>0.96799999999999997</v>
      </c>
      <c r="H598">
        <v>0.426056338028169</v>
      </c>
      <c r="I598">
        <v>0.59168704156479213</v>
      </c>
      <c r="J598">
        <v>1</v>
      </c>
      <c r="K598">
        <v>0.58252427184466016</v>
      </c>
      <c r="L598">
        <v>0.73619631901840488</v>
      </c>
      <c r="M598" s="1" t="s">
        <v>642</v>
      </c>
      <c r="N598" s="1" t="s">
        <v>643</v>
      </c>
      <c r="O598" s="1" t="s">
        <v>644</v>
      </c>
      <c r="P598" s="1" t="s">
        <v>642</v>
      </c>
      <c r="Q598" s="1" t="s">
        <v>645</v>
      </c>
      <c r="R598" s="1" t="s">
        <v>642</v>
      </c>
      <c r="S598" s="1" t="s">
        <v>645</v>
      </c>
      <c r="T598" s="1" t="s">
        <v>645</v>
      </c>
      <c r="U598" s="1" t="s">
        <v>645</v>
      </c>
    </row>
    <row r="599" spans="1:21" x14ac:dyDescent="0.25">
      <c r="A599" s="1" t="s">
        <v>479</v>
      </c>
      <c r="B599" s="1" t="s">
        <v>23</v>
      </c>
      <c r="C599" s="1" t="s">
        <v>292</v>
      </c>
      <c r="D599">
        <v>11</v>
      </c>
      <c r="E599">
        <v>0.8</v>
      </c>
      <c r="F599">
        <v>10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s="1" t="s">
        <v>642</v>
      </c>
      <c r="N599" s="1" t="s">
        <v>643</v>
      </c>
      <c r="O599" s="1" t="s">
        <v>644</v>
      </c>
      <c r="P599" s="1" t="s">
        <v>642</v>
      </c>
      <c r="Q599" s="1" t="s">
        <v>645</v>
      </c>
      <c r="R599" s="1" t="s">
        <v>642</v>
      </c>
      <c r="S599" s="1" t="s">
        <v>645</v>
      </c>
      <c r="T599" s="1" t="s">
        <v>645</v>
      </c>
      <c r="U599" s="1" t="s">
        <v>645</v>
      </c>
    </row>
    <row r="600" spans="1:21" x14ac:dyDescent="0.25">
      <c r="A600" s="1" t="s">
        <v>499</v>
      </c>
      <c r="B600" s="1" t="s">
        <v>22</v>
      </c>
      <c r="C600" s="1" t="s">
        <v>292</v>
      </c>
      <c r="D600">
        <v>21</v>
      </c>
      <c r="E600">
        <v>0.85</v>
      </c>
      <c r="F600">
        <v>12</v>
      </c>
      <c r="G600">
        <v>0.98159509202453987</v>
      </c>
      <c r="H600">
        <v>0.56338028169014087</v>
      </c>
      <c r="I600">
        <v>0.71588366890380317</v>
      </c>
      <c r="J600">
        <v>1</v>
      </c>
      <c r="K600">
        <v>0.6310679611650486</v>
      </c>
      <c r="L600">
        <v>0.77380952380952384</v>
      </c>
      <c r="M600" s="1" t="s">
        <v>642</v>
      </c>
      <c r="N600" s="1" t="s">
        <v>643</v>
      </c>
      <c r="O600" s="1" t="s">
        <v>644</v>
      </c>
      <c r="P600" s="1" t="s">
        <v>642</v>
      </c>
      <c r="Q600" s="1" t="s">
        <v>645</v>
      </c>
      <c r="R600" s="1" t="s">
        <v>642</v>
      </c>
      <c r="S600" s="1" t="s">
        <v>645</v>
      </c>
      <c r="T600" s="1" t="s">
        <v>645</v>
      </c>
      <c r="U600" s="1" t="s">
        <v>645</v>
      </c>
    </row>
    <row r="601" spans="1:21" x14ac:dyDescent="0.25">
      <c r="A601" s="1" t="s">
        <v>318</v>
      </c>
      <c r="B601" s="1" t="s">
        <v>22</v>
      </c>
      <c r="C601" s="1" t="s">
        <v>292</v>
      </c>
      <c r="D601">
        <v>6</v>
      </c>
      <c r="E601">
        <v>0.7</v>
      </c>
      <c r="F601">
        <v>10</v>
      </c>
      <c r="G601">
        <v>0.95375722543352603</v>
      </c>
      <c r="H601">
        <v>0.58098591549295775</v>
      </c>
      <c r="I601">
        <v>0.72210065645514232</v>
      </c>
      <c r="J601">
        <v>1</v>
      </c>
      <c r="K601">
        <v>0.64077669902912626</v>
      </c>
      <c r="L601">
        <v>0.78106508875739644</v>
      </c>
      <c r="M601" s="1" t="s">
        <v>642</v>
      </c>
      <c r="N601" s="1" t="s">
        <v>643</v>
      </c>
      <c r="O601" s="1" t="s">
        <v>644</v>
      </c>
      <c r="P601" s="1" t="s">
        <v>642</v>
      </c>
      <c r="Q601" s="1" t="s">
        <v>645</v>
      </c>
      <c r="R601" s="1" t="s">
        <v>642</v>
      </c>
      <c r="S601" s="1" t="s">
        <v>645</v>
      </c>
      <c r="T601" s="1" t="s">
        <v>645</v>
      </c>
      <c r="U601" s="1" t="s">
        <v>645</v>
      </c>
    </row>
    <row r="602" spans="1:21" x14ac:dyDescent="0.25">
      <c r="A602" s="1" t="s">
        <v>308</v>
      </c>
      <c r="B602" s="1" t="s">
        <v>22</v>
      </c>
      <c r="C602" s="1" t="s">
        <v>292</v>
      </c>
      <c r="D602">
        <v>2</v>
      </c>
      <c r="E602">
        <v>0.7</v>
      </c>
      <c r="F602">
        <v>10</v>
      </c>
      <c r="G602">
        <v>0.9526627218934911</v>
      </c>
      <c r="H602">
        <v>0.56690140845070425</v>
      </c>
      <c r="I602">
        <v>0.71081677704194257</v>
      </c>
      <c r="J602">
        <v>0.98360655737704916</v>
      </c>
      <c r="K602">
        <v>0.58252427184466016</v>
      </c>
      <c r="L602">
        <v>0.73170731707317072</v>
      </c>
      <c r="M602" s="1" t="s">
        <v>642</v>
      </c>
      <c r="N602" s="1" t="s">
        <v>643</v>
      </c>
      <c r="O602" s="1" t="s">
        <v>644</v>
      </c>
      <c r="P602" s="1" t="s">
        <v>642</v>
      </c>
      <c r="Q602" s="1" t="s">
        <v>645</v>
      </c>
      <c r="R602" s="1" t="s">
        <v>642</v>
      </c>
      <c r="S602" s="1" t="s">
        <v>645</v>
      </c>
      <c r="T602" s="1" t="s">
        <v>645</v>
      </c>
      <c r="U602" s="1" t="s">
        <v>645</v>
      </c>
    </row>
    <row r="603" spans="1:21" x14ac:dyDescent="0.25">
      <c r="A603" s="1" t="s">
        <v>298</v>
      </c>
      <c r="B603" s="1" t="s">
        <v>22</v>
      </c>
      <c r="C603" s="1" t="s">
        <v>292</v>
      </c>
      <c r="D603">
        <v>27</v>
      </c>
      <c r="E603">
        <v>0.7</v>
      </c>
      <c r="F603">
        <v>10</v>
      </c>
      <c r="G603">
        <v>0.95</v>
      </c>
      <c r="H603">
        <v>0.602112676056338</v>
      </c>
      <c r="I603">
        <v>0.73706896551724133</v>
      </c>
      <c r="J603">
        <v>1</v>
      </c>
      <c r="K603">
        <v>0.62135922330097082</v>
      </c>
      <c r="L603">
        <v>0.76646706586826341</v>
      </c>
      <c r="M603" s="1" t="s">
        <v>642</v>
      </c>
      <c r="N603" s="1" t="s">
        <v>643</v>
      </c>
      <c r="O603" s="1" t="s">
        <v>644</v>
      </c>
      <c r="P603" s="1" t="s">
        <v>642</v>
      </c>
      <c r="Q603" s="1" t="s">
        <v>645</v>
      </c>
      <c r="R603" s="1" t="s">
        <v>642</v>
      </c>
      <c r="S603" s="1" t="s">
        <v>645</v>
      </c>
      <c r="T603" s="1" t="s">
        <v>645</v>
      </c>
      <c r="U603" s="1" t="s">
        <v>645</v>
      </c>
    </row>
    <row r="604" spans="1:21" x14ac:dyDescent="0.25">
      <c r="A604" s="1" t="s">
        <v>357</v>
      </c>
      <c r="B604" s="1" t="s">
        <v>147</v>
      </c>
      <c r="C604" s="1" t="s">
        <v>292</v>
      </c>
      <c r="D604">
        <v>5</v>
      </c>
      <c r="E604">
        <v>0.875</v>
      </c>
      <c r="F604">
        <v>10</v>
      </c>
      <c r="G604">
        <v>0.96330275229357798</v>
      </c>
      <c r="H604">
        <v>0.48837209302325579</v>
      </c>
      <c r="I604">
        <v>0.64814814814814814</v>
      </c>
      <c r="J604">
        <v>0.93939393939393945</v>
      </c>
      <c r="K604">
        <v>0.44285714285714284</v>
      </c>
      <c r="L604">
        <v>0.60194174757281549</v>
      </c>
      <c r="M604" s="1" t="s">
        <v>642</v>
      </c>
      <c r="N604" s="1" t="s">
        <v>643</v>
      </c>
      <c r="O604" s="1" t="s">
        <v>644</v>
      </c>
      <c r="P604" s="1" t="s">
        <v>642</v>
      </c>
      <c r="Q604" s="1" t="s">
        <v>645</v>
      </c>
      <c r="R604" s="1" t="s">
        <v>642</v>
      </c>
      <c r="S604" s="1" t="s">
        <v>645</v>
      </c>
      <c r="T604" s="1" t="s">
        <v>645</v>
      </c>
      <c r="U604" s="1" t="s">
        <v>645</v>
      </c>
    </row>
    <row r="605" spans="1:21" x14ac:dyDescent="0.25">
      <c r="A605" s="1" t="s">
        <v>450</v>
      </c>
      <c r="B605" s="1" t="s">
        <v>22</v>
      </c>
      <c r="C605" s="1" t="s">
        <v>292</v>
      </c>
      <c r="D605">
        <v>11</v>
      </c>
      <c r="E605">
        <v>0.8</v>
      </c>
      <c r="F605">
        <v>10</v>
      </c>
      <c r="G605">
        <v>0.98684210526315785</v>
      </c>
      <c r="H605">
        <v>0.528169014084507</v>
      </c>
      <c r="I605">
        <v>0.68807339449541272</v>
      </c>
      <c r="J605">
        <v>1</v>
      </c>
      <c r="K605">
        <v>0.57281553398058249</v>
      </c>
      <c r="L605">
        <v>0.72839506172839508</v>
      </c>
      <c r="M605" s="1" t="s">
        <v>642</v>
      </c>
      <c r="N605" s="1" t="s">
        <v>643</v>
      </c>
      <c r="O605" s="1" t="s">
        <v>644</v>
      </c>
      <c r="P605" s="1" t="s">
        <v>642</v>
      </c>
      <c r="Q605" s="1" t="s">
        <v>645</v>
      </c>
      <c r="R605" s="1" t="s">
        <v>642</v>
      </c>
      <c r="S605" s="1" t="s">
        <v>645</v>
      </c>
      <c r="T605" s="1" t="s">
        <v>645</v>
      </c>
      <c r="U605" s="1" t="s">
        <v>645</v>
      </c>
    </row>
    <row r="606" spans="1:21" x14ac:dyDescent="0.25">
      <c r="A606" s="1" t="s">
        <v>332</v>
      </c>
      <c r="B606" s="1" t="s">
        <v>22</v>
      </c>
      <c r="C606" s="1" t="s">
        <v>292</v>
      </c>
      <c r="D606">
        <v>19</v>
      </c>
      <c r="E606">
        <v>0.85</v>
      </c>
      <c r="F606">
        <v>10</v>
      </c>
      <c r="G606">
        <v>0.9928057553956835</v>
      </c>
      <c r="H606">
        <v>0.4859154929577465</v>
      </c>
      <c r="I606">
        <v>0.65248226950354615</v>
      </c>
      <c r="J606">
        <v>1</v>
      </c>
      <c r="K606">
        <v>0.57281553398058249</v>
      </c>
      <c r="L606">
        <v>0.72839506172839508</v>
      </c>
      <c r="M606" s="1" t="s">
        <v>642</v>
      </c>
      <c r="N606" s="1" t="s">
        <v>643</v>
      </c>
      <c r="O606" s="1" t="s">
        <v>644</v>
      </c>
      <c r="P606" s="1" t="s">
        <v>642</v>
      </c>
      <c r="Q606" s="1" t="s">
        <v>645</v>
      </c>
      <c r="R606" s="1" t="s">
        <v>642</v>
      </c>
      <c r="S606" s="1" t="s">
        <v>645</v>
      </c>
      <c r="T606" s="1" t="s">
        <v>645</v>
      </c>
      <c r="U606" s="1" t="s">
        <v>645</v>
      </c>
    </row>
    <row r="607" spans="1:21" x14ac:dyDescent="0.25">
      <c r="A607" s="1" t="s">
        <v>358</v>
      </c>
      <c r="B607" s="1" t="s">
        <v>147</v>
      </c>
      <c r="C607" s="1" t="s">
        <v>292</v>
      </c>
      <c r="D607">
        <v>5</v>
      </c>
      <c r="E607">
        <v>0.9</v>
      </c>
      <c r="F607">
        <v>10</v>
      </c>
      <c r="G607">
        <v>0.9719626168224299</v>
      </c>
      <c r="H607">
        <v>0.48372093023255813</v>
      </c>
      <c r="I607">
        <v>0.64596273291925466</v>
      </c>
      <c r="J607">
        <v>0.9375</v>
      </c>
      <c r="K607">
        <v>0.42857142857142855</v>
      </c>
      <c r="L607">
        <v>0.58823529411764697</v>
      </c>
      <c r="M607" s="1" t="s">
        <v>642</v>
      </c>
      <c r="N607" s="1" t="s">
        <v>643</v>
      </c>
      <c r="O607" s="1" t="s">
        <v>644</v>
      </c>
      <c r="P607" s="1" t="s">
        <v>642</v>
      </c>
      <c r="Q607" s="1" t="s">
        <v>645</v>
      </c>
      <c r="R607" s="1" t="s">
        <v>642</v>
      </c>
      <c r="S607" s="1" t="s">
        <v>645</v>
      </c>
      <c r="T607" s="1" t="s">
        <v>645</v>
      </c>
      <c r="U607" s="1" t="s">
        <v>645</v>
      </c>
    </row>
    <row r="608" spans="1:21" x14ac:dyDescent="0.25">
      <c r="A608" s="1" t="s">
        <v>486</v>
      </c>
      <c r="B608" s="1" t="s">
        <v>22</v>
      </c>
      <c r="C608" s="1" t="s">
        <v>292</v>
      </c>
      <c r="D608">
        <v>21</v>
      </c>
      <c r="E608">
        <v>0.9</v>
      </c>
      <c r="F608">
        <v>13</v>
      </c>
      <c r="G608">
        <v>1</v>
      </c>
      <c r="H608">
        <v>0.11619718309859155</v>
      </c>
      <c r="I608">
        <v>0.20820189274447951</v>
      </c>
      <c r="J608">
        <v>1</v>
      </c>
      <c r="K608">
        <v>0.12621359223300971</v>
      </c>
      <c r="L608">
        <v>0.22413793103448276</v>
      </c>
      <c r="M608" s="1" t="s">
        <v>642</v>
      </c>
      <c r="N608" s="1" t="s">
        <v>643</v>
      </c>
      <c r="O608" s="1" t="s">
        <v>644</v>
      </c>
      <c r="P608" s="1" t="s">
        <v>642</v>
      </c>
      <c r="Q608" s="1" t="s">
        <v>645</v>
      </c>
      <c r="R608" s="1" t="s">
        <v>642</v>
      </c>
      <c r="S608" s="1" t="s">
        <v>645</v>
      </c>
      <c r="T608" s="1" t="s">
        <v>645</v>
      </c>
      <c r="U608" s="1" t="s">
        <v>645</v>
      </c>
    </row>
    <row r="609" spans="1:21" x14ac:dyDescent="0.25">
      <c r="A609" s="1" t="s">
        <v>385</v>
      </c>
      <c r="B609" s="1" t="s">
        <v>147</v>
      </c>
      <c r="C609" s="1" t="s">
        <v>292</v>
      </c>
      <c r="D609">
        <v>27</v>
      </c>
      <c r="E609">
        <v>0.8</v>
      </c>
      <c r="F609">
        <v>10</v>
      </c>
      <c r="G609">
        <v>0.9642857142857143</v>
      </c>
      <c r="H609">
        <v>0.50232558139534889</v>
      </c>
      <c r="I609">
        <v>0.66055045871559637</v>
      </c>
      <c r="J609">
        <v>1</v>
      </c>
      <c r="K609">
        <v>0.44285714285714284</v>
      </c>
      <c r="L609">
        <v>0.61386138613861385</v>
      </c>
      <c r="M609" s="1" t="s">
        <v>642</v>
      </c>
      <c r="N609" s="1" t="s">
        <v>643</v>
      </c>
      <c r="O609" s="1" t="s">
        <v>644</v>
      </c>
      <c r="P609" s="1" t="s">
        <v>642</v>
      </c>
      <c r="Q609" s="1" t="s">
        <v>645</v>
      </c>
      <c r="R609" s="1" t="s">
        <v>642</v>
      </c>
      <c r="S609" s="1" t="s">
        <v>645</v>
      </c>
      <c r="T609" s="1" t="s">
        <v>645</v>
      </c>
      <c r="U609" s="1" t="s">
        <v>645</v>
      </c>
    </row>
    <row r="610" spans="1:21" x14ac:dyDescent="0.25">
      <c r="A610" s="1" t="s">
        <v>449</v>
      </c>
      <c r="B610" s="1" t="s">
        <v>22</v>
      </c>
      <c r="C610" s="1" t="s">
        <v>292</v>
      </c>
      <c r="D610">
        <v>10</v>
      </c>
      <c r="E610">
        <v>0.9</v>
      </c>
      <c r="F610">
        <v>10</v>
      </c>
      <c r="G610">
        <v>1</v>
      </c>
      <c r="H610">
        <v>0.4119718309859155</v>
      </c>
      <c r="I610">
        <v>0.58354114713216954</v>
      </c>
      <c r="J610">
        <v>1</v>
      </c>
      <c r="K610">
        <v>0.47572815533980584</v>
      </c>
      <c r="L610">
        <v>0.64473684210526316</v>
      </c>
      <c r="M610" s="1" t="s">
        <v>642</v>
      </c>
      <c r="N610" s="1" t="s">
        <v>643</v>
      </c>
      <c r="O610" s="1" t="s">
        <v>644</v>
      </c>
      <c r="P610" s="1" t="s">
        <v>642</v>
      </c>
      <c r="Q610" s="1" t="s">
        <v>645</v>
      </c>
      <c r="R610" s="1" t="s">
        <v>642</v>
      </c>
      <c r="S610" s="1" t="s">
        <v>645</v>
      </c>
      <c r="T610" s="1" t="s">
        <v>645</v>
      </c>
      <c r="U610" s="1" t="s">
        <v>645</v>
      </c>
    </row>
    <row r="611" spans="1:21" x14ac:dyDescent="0.25">
      <c r="A611" s="1" t="s">
        <v>335</v>
      </c>
      <c r="B611" s="1" t="s">
        <v>22</v>
      </c>
      <c r="C611" s="1" t="s">
        <v>292</v>
      </c>
      <c r="D611">
        <v>20</v>
      </c>
      <c r="E611">
        <v>0.85</v>
      </c>
      <c r="F611">
        <v>10</v>
      </c>
      <c r="G611">
        <v>0.99319727891156462</v>
      </c>
      <c r="H611">
        <v>0.5140845070422535</v>
      </c>
      <c r="I611">
        <v>0.67749419953596279</v>
      </c>
      <c r="J611">
        <v>1</v>
      </c>
      <c r="K611">
        <v>0.59223300970873782</v>
      </c>
      <c r="L611">
        <v>0.74390243902439024</v>
      </c>
      <c r="M611" s="1" t="s">
        <v>642</v>
      </c>
      <c r="N611" s="1" t="s">
        <v>643</v>
      </c>
      <c r="O611" s="1" t="s">
        <v>644</v>
      </c>
      <c r="P611" s="1" t="s">
        <v>642</v>
      </c>
      <c r="Q611" s="1" t="s">
        <v>645</v>
      </c>
      <c r="R611" s="1" t="s">
        <v>642</v>
      </c>
      <c r="S611" s="1" t="s">
        <v>645</v>
      </c>
      <c r="T611" s="1" t="s">
        <v>645</v>
      </c>
      <c r="U611" s="1" t="s">
        <v>645</v>
      </c>
    </row>
    <row r="612" spans="1:21" x14ac:dyDescent="0.25">
      <c r="A612" s="1" t="s">
        <v>410</v>
      </c>
      <c r="B612" s="1" t="s">
        <v>23</v>
      </c>
      <c r="C612" s="1" t="s">
        <v>292</v>
      </c>
      <c r="D612">
        <v>22</v>
      </c>
      <c r="E612">
        <v>0.85</v>
      </c>
      <c r="F612">
        <v>10</v>
      </c>
      <c r="G612">
        <v>0.97979797979797978</v>
      </c>
      <c r="H612">
        <v>0.34035087719298246</v>
      </c>
      <c r="I612">
        <v>0.50520833333333337</v>
      </c>
      <c r="J612">
        <v>1</v>
      </c>
      <c r="K612">
        <v>0.25555555555555554</v>
      </c>
      <c r="L612">
        <v>0.40707964601769908</v>
      </c>
      <c r="M612" s="1" t="s">
        <v>642</v>
      </c>
      <c r="N612" s="1" t="s">
        <v>643</v>
      </c>
      <c r="O612" s="1" t="s">
        <v>644</v>
      </c>
      <c r="P612" s="1" t="s">
        <v>642</v>
      </c>
      <c r="Q612" s="1" t="s">
        <v>645</v>
      </c>
      <c r="R612" s="1" t="s">
        <v>642</v>
      </c>
      <c r="S612" s="1" t="s">
        <v>645</v>
      </c>
      <c r="T612" s="1" t="s">
        <v>645</v>
      </c>
      <c r="U612" s="1" t="s">
        <v>645</v>
      </c>
    </row>
    <row r="613" spans="1:21" x14ac:dyDescent="0.25">
      <c r="A613" s="1" t="s">
        <v>610</v>
      </c>
      <c r="B613" s="1" t="s">
        <v>147</v>
      </c>
      <c r="C613" s="1" t="s">
        <v>292</v>
      </c>
      <c r="D613">
        <v>17</v>
      </c>
      <c r="E613">
        <v>0.85</v>
      </c>
      <c r="F613">
        <v>10</v>
      </c>
      <c r="G613">
        <v>0.98130841121495327</v>
      </c>
      <c r="H613">
        <v>0.48837209302325579</v>
      </c>
      <c r="I613">
        <v>0.65217391304347816</v>
      </c>
      <c r="J613">
        <v>0.96666666666666667</v>
      </c>
      <c r="K613">
        <v>0.41428571428571431</v>
      </c>
      <c r="L613">
        <v>0.58000000000000007</v>
      </c>
      <c r="M613" s="1" t="s">
        <v>642</v>
      </c>
      <c r="N613" s="1" t="s">
        <v>643</v>
      </c>
      <c r="O613" s="1" t="s">
        <v>644</v>
      </c>
      <c r="P613" s="1" t="s">
        <v>642</v>
      </c>
      <c r="Q613" s="1" t="s">
        <v>645</v>
      </c>
      <c r="R613" s="1" t="s">
        <v>642</v>
      </c>
      <c r="S613" s="1" t="s">
        <v>645</v>
      </c>
      <c r="T613" s="1" t="s">
        <v>645</v>
      </c>
      <c r="U613" s="1" t="s">
        <v>645</v>
      </c>
    </row>
    <row r="614" spans="1:21" x14ac:dyDescent="0.25">
      <c r="A614" s="1" t="s">
        <v>608</v>
      </c>
      <c r="B614" s="1" t="s">
        <v>147</v>
      </c>
      <c r="C614" s="1" t="s">
        <v>292</v>
      </c>
      <c r="D614">
        <v>17</v>
      </c>
      <c r="E614">
        <v>0.7</v>
      </c>
      <c r="F614">
        <v>10</v>
      </c>
      <c r="G614">
        <v>0.9732142857142857</v>
      </c>
      <c r="H614">
        <v>0.50697674418604655</v>
      </c>
      <c r="I614">
        <v>0.66666666666666674</v>
      </c>
      <c r="J614">
        <v>0.96875</v>
      </c>
      <c r="K614">
        <v>0.44285714285714284</v>
      </c>
      <c r="L614">
        <v>0.60784313725490191</v>
      </c>
      <c r="M614" s="1" t="s">
        <v>642</v>
      </c>
      <c r="N614" s="1" t="s">
        <v>643</v>
      </c>
      <c r="O614" s="1" t="s">
        <v>644</v>
      </c>
      <c r="P614" s="1" t="s">
        <v>642</v>
      </c>
      <c r="Q614" s="1" t="s">
        <v>645</v>
      </c>
      <c r="R614" s="1" t="s">
        <v>642</v>
      </c>
      <c r="S614" s="1" t="s">
        <v>645</v>
      </c>
      <c r="T614" s="1" t="s">
        <v>645</v>
      </c>
      <c r="U614" s="1" t="s">
        <v>645</v>
      </c>
    </row>
    <row r="615" spans="1:21" x14ac:dyDescent="0.25">
      <c r="A615" s="1" t="s">
        <v>683</v>
      </c>
      <c r="B615" s="1" t="s">
        <v>23</v>
      </c>
      <c r="C615" s="1" t="s">
        <v>292</v>
      </c>
      <c r="D615">
        <v>13</v>
      </c>
      <c r="E615">
        <v>0.8</v>
      </c>
      <c r="F615">
        <v>10</v>
      </c>
      <c r="G615">
        <v>0.98648648648648651</v>
      </c>
      <c r="H615">
        <v>0.512280701754386</v>
      </c>
      <c r="I615">
        <v>0.67436489607390304</v>
      </c>
      <c r="J615">
        <v>0.82978723404255317</v>
      </c>
      <c r="K615">
        <v>0.43333333333333335</v>
      </c>
      <c r="L615">
        <v>0.56934306569343074</v>
      </c>
      <c r="M615" s="1" t="s">
        <v>642</v>
      </c>
      <c r="N615" s="1" t="s">
        <v>643</v>
      </c>
      <c r="O615" s="1" t="s">
        <v>644</v>
      </c>
      <c r="P615" s="1" t="s">
        <v>642</v>
      </c>
      <c r="Q615" s="1" t="s">
        <v>645</v>
      </c>
      <c r="R615" s="1" t="s">
        <v>642</v>
      </c>
      <c r="S615" s="1" t="s">
        <v>645</v>
      </c>
      <c r="T615" s="1" t="s">
        <v>645</v>
      </c>
      <c r="U615" s="1" t="s">
        <v>645</v>
      </c>
    </row>
    <row r="616" spans="1:21" x14ac:dyDescent="0.25">
      <c r="A616" s="1" t="s">
        <v>461</v>
      </c>
      <c r="B616" s="1" t="s">
        <v>22</v>
      </c>
      <c r="C616" s="1" t="s">
        <v>292</v>
      </c>
      <c r="D616">
        <v>15</v>
      </c>
      <c r="E616">
        <v>0.9</v>
      </c>
      <c r="F616">
        <v>10</v>
      </c>
      <c r="G616">
        <v>1</v>
      </c>
      <c r="H616">
        <v>0.34859154929577463</v>
      </c>
      <c r="I616">
        <v>0.51697127937336818</v>
      </c>
      <c r="J616">
        <v>1</v>
      </c>
      <c r="K616">
        <v>0.36893203883495146</v>
      </c>
      <c r="L616">
        <v>0.53900709219858156</v>
      </c>
      <c r="M616" s="1" t="s">
        <v>642</v>
      </c>
      <c r="N616" s="1" t="s">
        <v>643</v>
      </c>
      <c r="O616" s="1" t="s">
        <v>644</v>
      </c>
      <c r="P616" s="1" t="s">
        <v>642</v>
      </c>
      <c r="Q616" s="1" t="s">
        <v>645</v>
      </c>
      <c r="R616" s="1" t="s">
        <v>642</v>
      </c>
      <c r="S616" s="1" t="s">
        <v>645</v>
      </c>
      <c r="T616" s="1" t="s">
        <v>645</v>
      </c>
      <c r="U616" s="1" t="s">
        <v>645</v>
      </c>
    </row>
    <row r="617" spans="1:21" x14ac:dyDescent="0.25">
      <c r="A617" s="1" t="s">
        <v>616</v>
      </c>
      <c r="B617" s="1" t="s">
        <v>147</v>
      </c>
      <c r="C617" s="1" t="s">
        <v>292</v>
      </c>
      <c r="D617">
        <v>18</v>
      </c>
      <c r="E617">
        <v>0.875</v>
      </c>
      <c r="F617">
        <v>10</v>
      </c>
      <c r="G617">
        <v>0.97916666666666663</v>
      </c>
      <c r="H617">
        <v>0.43720930232558142</v>
      </c>
      <c r="I617">
        <v>0.60450160771704176</v>
      </c>
      <c r="J617">
        <v>1</v>
      </c>
      <c r="K617">
        <v>0.38571428571428573</v>
      </c>
      <c r="L617">
        <v>0.55670103092783507</v>
      </c>
      <c r="M617" s="1" t="s">
        <v>642</v>
      </c>
      <c r="N617" s="1" t="s">
        <v>643</v>
      </c>
      <c r="O617" s="1" t="s">
        <v>644</v>
      </c>
      <c r="P617" s="1" t="s">
        <v>642</v>
      </c>
      <c r="Q617" s="1" t="s">
        <v>645</v>
      </c>
      <c r="R617" s="1" t="s">
        <v>642</v>
      </c>
      <c r="S617" s="1" t="s">
        <v>645</v>
      </c>
      <c r="T617" s="1" t="s">
        <v>645</v>
      </c>
      <c r="U617" s="1" t="s">
        <v>645</v>
      </c>
    </row>
    <row r="618" spans="1:21" x14ac:dyDescent="0.25">
      <c r="A618" s="1" t="s">
        <v>399</v>
      </c>
      <c r="B618" s="1" t="s">
        <v>23</v>
      </c>
      <c r="C618" s="1" t="s">
        <v>292</v>
      </c>
      <c r="D618">
        <v>19</v>
      </c>
      <c r="E618">
        <v>0.7</v>
      </c>
      <c r="F618">
        <v>10</v>
      </c>
      <c r="G618">
        <v>0.98026315789473684</v>
      </c>
      <c r="H618">
        <v>0.52280701754385961</v>
      </c>
      <c r="I618">
        <v>0.68192219679633859</v>
      </c>
      <c r="J618">
        <v>0.93023255813953487</v>
      </c>
      <c r="K618">
        <v>0.44444444444444442</v>
      </c>
      <c r="L618">
        <v>0.60150375939849621</v>
      </c>
      <c r="M618" s="1" t="s">
        <v>642</v>
      </c>
      <c r="N618" s="1" t="s">
        <v>643</v>
      </c>
      <c r="O618" s="1" t="s">
        <v>644</v>
      </c>
      <c r="P618" s="1" t="s">
        <v>642</v>
      </c>
      <c r="Q618" s="1" t="s">
        <v>645</v>
      </c>
      <c r="R618" s="1" t="s">
        <v>642</v>
      </c>
      <c r="S618" s="1" t="s">
        <v>645</v>
      </c>
      <c r="T618" s="1" t="s">
        <v>645</v>
      </c>
      <c r="U618" s="1" t="s">
        <v>645</v>
      </c>
    </row>
    <row r="619" spans="1:21" x14ac:dyDescent="0.25">
      <c r="A619" s="1" t="s">
        <v>501</v>
      </c>
      <c r="B619" s="1" t="s">
        <v>22</v>
      </c>
      <c r="C619" s="1" t="s">
        <v>292</v>
      </c>
      <c r="D619">
        <v>21</v>
      </c>
      <c r="E619">
        <v>0.9</v>
      </c>
      <c r="F619">
        <v>12</v>
      </c>
      <c r="G619">
        <v>0.98692810457516345</v>
      </c>
      <c r="H619">
        <v>0.53169014084507038</v>
      </c>
      <c r="I619">
        <v>0.69107551487414176</v>
      </c>
      <c r="J619">
        <v>1</v>
      </c>
      <c r="K619">
        <v>0.58252427184466016</v>
      </c>
      <c r="L619">
        <v>0.73619631901840488</v>
      </c>
      <c r="M619" s="1" t="s">
        <v>642</v>
      </c>
      <c r="N619" s="1" t="s">
        <v>643</v>
      </c>
      <c r="O619" s="1" t="s">
        <v>644</v>
      </c>
      <c r="P619" s="1" t="s">
        <v>642</v>
      </c>
      <c r="Q619" s="1" t="s">
        <v>645</v>
      </c>
      <c r="R619" s="1" t="s">
        <v>642</v>
      </c>
      <c r="S619" s="1" t="s">
        <v>645</v>
      </c>
      <c r="T619" s="1" t="s">
        <v>645</v>
      </c>
      <c r="U619" s="1" t="s">
        <v>645</v>
      </c>
    </row>
    <row r="620" spans="1:21" x14ac:dyDescent="0.25">
      <c r="A620" s="1" t="s">
        <v>501</v>
      </c>
      <c r="B620" s="1" t="s">
        <v>22</v>
      </c>
      <c r="C620" s="1" t="s">
        <v>292</v>
      </c>
      <c r="D620">
        <v>21</v>
      </c>
      <c r="E620">
        <v>0.9</v>
      </c>
      <c r="F620">
        <v>12</v>
      </c>
      <c r="G620">
        <v>0.98692810457516345</v>
      </c>
      <c r="H620">
        <v>0.53169014084507038</v>
      </c>
      <c r="I620">
        <v>0.69107551487414176</v>
      </c>
      <c r="J620">
        <v>1</v>
      </c>
      <c r="K620">
        <v>0.58252427184466016</v>
      </c>
      <c r="L620">
        <v>0.73619631901840488</v>
      </c>
      <c r="M620" s="1" t="s">
        <v>642</v>
      </c>
      <c r="N620" s="1" t="s">
        <v>643</v>
      </c>
      <c r="O620" s="1" t="s">
        <v>644</v>
      </c>
      <c r="P620" s="1" t="s">
        <v>642</v>
      </c>
      <c r="Q620" s="1" t="s">
        <v>645</v>
      </c>
      <c r="R620" s="1" t="s">
        <v>642</v>
      </c>
      <c r="S620" s="1" t="s">
        <v>645</v>
      </c>
      <c r="T620" s="1" t="s">
        <v>645</v>
      </c>
      <c r="U620" s="1" t="s">
        <v>645</v>
      </c>
    </row>
    <row r="621" spans="1:21" x14ac:dyDescent="0.25">
      <c r="A621" s="1" t="s">
        <v>484</v>
      </c>
      <c r="B621" s="1" t="s">
        <v>22</v>
      </c>
      <c r="C621" s="1" t="s">
        <v>292</v>
      </c>
      <c r="D621">
        <v>21</v>
      </c>
      <c r="E621">
        <v>0.85</v>
      </c>
      <c r="F621">
        <v>13</v>
      </c>
      <c r="G621">
        <v>0.94871794871794868</v>
      </c>
      <c r="H621">
        <v>0.13028169014084506</v>
      </c>
      <c r="I621">
        <v>0.22910216718266255</v>
      </c>
      <c r="J621">
        <v>1</v>
      </c>
      <c r="K621">
        <v>0.13592233009708737</v>
      </c>
      <c r="L621">
        <v>0.23931623931623933</v>
      </c>
      <c r="M621" s="1" t="s">
        <v>642</v>
      </c>
      <c r="N621" s="1" t="s">
        <v>643</v>
      </c>
      <c r="O621" s="1" t="s">
        <v>644</v>
      </c>
      <c r="P621" s="1" t="s">
        <v>642</v>
      </c>
      <c r="Q621" s="1" t="s">
        <v>645</v>
      </c>
      <c r="R621" s="1" t="s">
        <v>642</v>
      </c>
      <c r="S621" s="1" t="s">
        <v>645</v>
      </c>
      <c r="T621" s="1" t="s">
        <v>645</v>
      </c>
      <c r="U621" s="1" t="s">
        <v>645</v>
      </c>
    </row>
    <row r="622" spans="1:21" x14ac:dyDescent="0.25">
      <c r="A622" s="1" t="s">
        <v>377</v>
      </c>
      <c r="B622" s="1" t="s">
        <v>147</v>
      </c>
      <c r="C622" s="1" t="s">
        <v>292</v>
      </c>
      <c r="D622">
        <v>23</v>
      </c>
      <c r="E622">
        <v>0.8</v>
      </c>
      <c r="F622">
        <v>10</v>
      </c>
      <c r="G622">
        <v>0.9732142857142857</v>
      </c>
      <c r="H622">
        <v>0.50697674418604655</v>
      </c>
      <c r="I622">
        <v>0.66666666666666674</v>
      </c>
      <c r="J622">
        <v>1</v>
      </c>
      <c r="K622">
        <v>0.44285714285714284</v>
      </c>
      <c r="L622">
        <v>0.61386138613861385</v>
      </c>
      <c r="M622" s="1" t="s">
        <v>642</v>
      </c>
      <c r="N622" s="1" t="s">
        <v>643</v>
      </c>
      <c r="O622" s="1" t="s">
        <v>644</v>
      </c>
      <c r="P622" s="1" t="s">
        <v>642</v>
      </c>
      <c r="Q622" s="1" t="s">
        <v>645</v>
      </c>
      <c r="R622" s="1" t="s">
        <v>642</v>
      </c>
      <c r="S622" s="1" t="s">
        <v>645</v>
      </c>
      <c r="T622" s="1" t="s">
        <v>645</v>
      </c>
      <c r="U622" s="1" t="s">
        <v>645</v>
      </c>
    </row>
    <row r="623" spans="1:21" x14ac:dyDescent="0.25">
      <c r="A623" s="1" t="s">
        <v>307</v>
      </c>
      <c r="B623" s="1" t="s">
        <v>22</v>
      </c>
      <c r="C623" s="1" t="s">
        <v>292</v>
      </c>
      <c r="D623">
        <v>1</v>
      </c>
      <c r="E623">
        <v>0.85</v>
      </c>
      <c r="F623">
        <v>10</v>
      </c>
      <c r="G623">
        <v>0.97037037037037033</v>
      </c>
      <c r="H623">
        <v>0.46126760563380281</v>
      </c>
      <c r="I623">
        <v>0.62529832935560858</v>
      </c>
      <c r="J623">
        <v>1</v>
      </c>
      <c r="K623">
        <v>0.60194174757281549</v>
      </c>
      <c r="L623">
        <v>0.75151515151515147</v>
      </c>
      <c r="M623" s="1" t="s">
        <v>642</v>
      </c>
      <c r="N623" s="1" t="s">
        <v>643</v>
      </c>
      <c r="O623" s="1" t="s">
        <v>644</v>
      </c>
      <c r="P623" s="1" t="s">
        <v>642</v>
      </c>
      <c r="Q623" s="1" t="s">
        <v>645</v>
      </c>
      <c r="R623" s="1" t="s">
        <v>642</v>
      </c>
      <c r="S623" s="1" t="s">
        <v>645</v>
      </c>
      <c r="T623" s="1" t="s">
        <v>645</v>
      </c>
      <c r="U623" s="1" t="s">
        <v>645</v>
      </c>
    </row>
    <row r="624" spans="1:21" x14ac:dyDescent="0.25">
      <c r="A624" s="1" t="s">
        <v>423</v>
      </c>
      <c r="B624" s="1" t="s">
        <v>23</v>
      </c>
      <c r="C624" s="1" t="s">
        <v>292</v>
      </c>
      <c r="D624">
        <v>27</v>
      </c>
      <c r="E624">
        <v>0.9</v>
      </c>
      <c r="F624">
        <v>10</v>
      </c>
      <c r="G624">
        <v>0.98657718120805371</v>
      </c>
      <c r="H624">
        <v>0.51578947368421058</v>
      </c>
      <c r="I624">
        <v>0.67741935483870974</v>
      </c>
      <c r="J624">
        <v>0.90909090909090906</v>
      </c>
      <c r="K624">
        <v>0.44444444444444442</v>
      </c>
      <c r="L624">
        <v>0.59701492537313428</v>
      </c>
      <c r="M624" s="1" t="s">
        <v>642</v>
      </c>
      <c r="N624" s="1" t="s">
        <v>643</v>
      </c>
      <c r="O624" s="1" t="s">
        <v>644</v>
      </c>
      <c r="P624" s="1" t="s">
        <v>642</v>
      </c>
      <c r="Q624" s="1" t="s">
        <v>645</v>
      </c>
      <c r="R624" s="1" t="s">
        <v>642</v>
      </c>
      <c r="S624" s="1" t="s">
        <v>645</v>
      </c>
      <c r="T624" s="1" t="s">
        <v>645</v>
      </c>
      <c r="U624" s="1" t="s">
        <v>645</v>
      </c>
    </row>
    <row r="625" spans="1:21" x14ac:dyDescent="0.25">
      <c r="A625" s="1" t="s">
        <v>449</v>
      </c>
      <c r="B625" s="1" t="s">
        <v>22</v>
      </c>
      <c r="C625" s="1" t="s">
        <v>292</v>
      </c>
      <c r="D625">
        <v>10</v>
      </c>
      <c r="E625">
        <v>0.9</v>
      </c>
      <c r="F625">
        <v>10</v>
      </c>
      <c r="G625">
        <v>1</v>
      </c>
      <c r="H625">
        <v>0.4119718309859155</v>
      </c>
      <c r="I625">
        <v>0.58354114713216954</v>
      </c>
      <c r="J625">
        <v>1</v>
      </c>
      <c r="K625">
        <v>0.47572815533980584</v>
      </c>
      <c r="L625">
        <v>0.64473684210526316</v>
      </c>
      <c r="M625" s="1" t="s">
        <v>642</v>
      </c>
      <c r="N625" s="1" t="s">
        <v>643</v>
      </c>
      <c r="O625" s="1" t="s">
        <v>644</v>
      </c>
      <c r="P625" s="1" t="s">
        <v>642</v>
      </c>
      <c r="Q625" s="1" t="s">
        <v>645</v>
      </c>
      <c r="R625" s="1" t="s">
        <v>642</v>
      </c>
      <c r="S625" s="1" t="s">
        <v>645</v>
      </c>
      <c r="T625" s="1" t="s">
        <v>645</v>
      </c>
      <c r="U625" s="1" t="s">
        <v>645</v>
      </c>
    </row>
    <row r="626" spans="1:21" x14ac:dyDescent="0.25">
      <c r="A626" s="1" t="s">
        <v>499</v>
      </c>
      <c r="B626" s="1" t="s">
        <v>22</v>
      </c>
      <c r="C626" s="1" t="s">
        <v>292</v>
      </c>
      <c r="D626">
        <v>21</v>
      </c>
      <c r="E626">
        <v>0.85</v>
      </c>
      <c r="F626">
        <v>12</v>
      </c>
      <c r="G626">
        <v>0.98159509202453987</v>
      </c>
      <c r="H626">
        <v>0.56338028169014087</v>
      </c>
      <c r="I626">
        <v>0.71588366890380317</v>
      </c>
      <c r="J626">
        <v>1</v>
      </c>
      <c r="K626">
        <v>0.6310679611650486</v>
      </c>
      <c r="L626">
        <v>0.77380952380952384</v>
      </c>
      <c r="M626" s="1" t="s">
        <v>642</v>
      </c>
      <c r="N626" s="1" t="s">
        <v>643</v>
      </c>
      <c r="O626" s="1" t="s">
        <v>644</v>
      </c>
      <c r="P626" s="1" t="s">
        <v>642</v>
      </c>
      <c r="Q626" s="1" t="s">
        <v>645</v>
      </c>
      <c r="R626" s="1" t="s">
        <v>642</v>
      </c>
      <c r="S626" s="1" t="s">
        <v>645</v>
      </c>
      <c r="T626" s="1" t="s">
        <v>645</v>
      </c>
      <c r="U626" s="1" t="s">
        <v>645</v>
      </c>
    </row>
    <row r="627" spans="1:21" x14ac:dyDescent="0.25">
      <c r="A627" s="1" t="s">
        <v>622</v>
      </c>
      <c r="B627" s="1" t="s">
        <v>147</v>
      </c>
      <c r="C627" s="1" t="s">
        <v>292</v>
      </c>
      <c r="D627">
        <v>11</v>
      </c>
      <c r="E627">
        <v>0.8</v>
      </c>
      <c r="F627">
        <v>10</v>
      </c>
      <c r="G627">
        <v>0.98795180722891562</v>
      </c>
      <c r="H627">
        <v>0.38139534883720932</v>
      </c>
      <c r="I627">
        <v>0.55033557046979864</v>
      </c>
      <c r="J627">
        <v>1</v>
      </c>
      <c r="K627">
        <v>0.34285714285714286</v>
      </c>
      <c r="L627">
        <v>0.51063829787234039</v>
      </c>
      <c r="M627" s="1" t="s">
        <v>642</v>
      </c>
      <c r="N627" s="1" t="s">
        <v>643</v>
      </c>
      <c r="O627" s="1" t="s">
        <v>644</v>
      </c>
      <c r="P627" s="1" t="s">
        <v>642</v>
      </c>
      <c r="Q627" s="1" t="s">
        <v>645</v>
      </c>
      <c r="R627" s="1" t="s">
        <v>642</v>
      </c>
      <c r="S627" s="1" t="s">
        <v>645</v>
      </c>
      <c r="T627" s="1" t="s">
        <v>645</v>
      </c>
      <c r="U627" s="1" t="s">
        <v>645</v>
      </c>
    </row>
    <row r="628" spans="1:21" x14ac:dyDescent="0.25">
      <c r="A628" s="1" t="s">
        <v>318</v>
      </c>
      <c r="B628" s="1" t="s">
        <v>22</v>
      </c>
      <c r="C628" s="1" t="s">
        <v>292</v>
      </c>
      <c r="D628">
        <v>6</v>
      </c>
      <c r="E628">
        <v>0.7</v>
      </c>
      <c r="F628">
        <v>10</v>
      </c>
      <c r="G628">
        <v>0.95375722543352603</v>
      </c>
      <c r="H628">
        <v>0.58098591549295775</v>
      </c>
      <c r="I628">
        <v>0.72210065645514232</v>
      </c>
      <c r="J628">
        <v>1</v>
      </c>
      <c r="K628">
        <v>0.64077669902912626</v>
      </c>
      <c r="L628">
        <v>0.78106508875739644</v>
      </c>
      <c r="M628" s="1" t="s">
        <v>642</v>
      </c>
      <c r="N628" s="1" t="s">
        <v>643</v>
      </c>
      <c r="O628" s="1" t="s">
        <v>644</v>
      </c>
      <c r="P628" s="1" t="s">
        <v>642</v>
      </c>
      <c r="Q628" s="1" t="s">
        <v>645</v>
      </c>
      <c r="R628" s="1" t="s">
        <v>642</v>
      </c>
      <c r="S628" s="1" t="s">
        <v>645</v>
      </c>
      <c r="T628" s="1" t="s">
        <v>645</v>
      </c>
      <c r="U628" s="1" t="s">
        <v>645</v>
      </c>
    </row>
    <row r="629" spans="1:21" x14ac:dyDescent="0.25">
      <c r="A629" s="1" t="s">
        <v>342</v>
      </c>
      <c r="B629" s="1" t="s">
        <v>22</v>
      </c>
      <c r="C629" s="1" t="s">
        <v>292</v>
      </c>
      <c r="D629">
        <v>23</v>
      </c>
      <c r="E629">
        <v>0.7</v>
      </c>
      <c r="F629">
        <v>10</v>
      </c>
      <c r="G629">
        <v>0.95454545454545459</v>
      </c>
      <c r="H629">
        <v>0.59154929577464788</v>
      </c>
      <c r="I629">
        <v>0.73043478260869565</v>
      </c>
      <c r="J629">
        <v>1</v>
      </c>
      <c r="K629">
        <v>0.6310679611650486</v>
      </c>
      <c r="L629">
        <v>0.77380952380952384</v>
      </c>
      <c r="M629" s="1" t="s">
        <v>642</v>
      </c>
      <c r="N629" s="1" t="s">
        <v>643</v>
      </c>
      <c r="O629" s="1" t="s">
        <v>644</v>
      </c>
      <c r="P629" s="1" t="s">
        <v>642</v>
      </c>
      <c r="Q629" s="1" t="s">
        <v>645</v>
      </c>
      <c r="R629" s="1" t="s">
        <v>642</v>
      </c>
      <c r="S629" s="1" t="s">
        <v>645</v>
      </c>
      <c r="T629" s="1" t="s">
        <v>645</v>
      </c>
      <c r="U629" s="1" t="s">
        <v>645</v>
      </c>
    </row>
    <row r="630" spans="1:21" x14ac:dyDescent="0.25">
      <c r="A630" s="1" t="s">
        <v>319</v>
      </c>
      <c r="B630" s="1" t="s">
        <v>22</v>
      </c>
      <c r="C630" s="1" t="s">
        <v>292</v>
      </c>
      <c r="D630">
        <v>6</v>
      </c>
      <c r="E630">
        <v>0.8</v>
      </c>
      <c r="F630">
        <v>10</v>
      </c>
      <c r="G630">
        <v>0.98159509202453987</v>
      </c>
      <c r="H630">
        <v>0.56338028169014087</v>
      </c>
      <c r="I630">
        <v>0.71588366890380317</v>
      </c>
      <c r="J630">
        <v>1</v>
      </c>
      <c r="K630">
        <v>0.60194174757281549</v>
      </c>
      <c r="L630">
        <v>0.75151515151515147</v>
      </c>
      <c r="M630" s="1" t="s">
        <v>642</v>
      </c>
      <c r="N630" s="1" t="s">
        <v>643</v>
      </c>
      <c r="O630" s="1" t="s">
        <v>644</v>
      </c>
      <c r="P630" s="1" t="s">
        <v>642</v>
      </c>
      <c r="Q630" s="1" t="s">
        <v>645</v>
      </c>
      <c r="R630" s="1" t="s">
        <v>642</v>
      </c>
      <c r="S630" s="1" t="s">
        <v>645</v>
      </c>
      <c r="T630" s="1" t="s">
        <v>645</v>
      </c>
      <c r="U630" s="1" t="s">
        <v>645</v>
      </c>
    </row>
    <row r="631" spans="1:21" x14ac:dyDescent="0.25">
      <c r="A631" s="1" t="s">
        <v>297</v>
      </c>
      <c r="B631" s="1" t="s">
        <v>22</v>
      </c>
      <c r="C631" s="1" t="s">
        <v>292</v>
      </c>
      <c r="D631">
        <v>1</v>
      </c>
      <c r="E631">
        <v>0.9</v>
      </c>
      <c r="F631">
        <v>10</v>
      </c>
      <c r="G631">
        <v>0.96799999999999997</v>
      </c>
      <c r="H631">
        <v>0.426056338028169</v>
      </c>
      <c r="I631">
        <v>0.59168704156479213</v>
      </c>
      <c r="J631">
        <v>1</v>
      </c>
      <c r="K631">
        <v>0.58252427184466016</v>
      </c>
      <c r="L631">
        <v>0.73619631901840488</v>
      </c>
      <c r="M631" s="1" t="s">
        <v>642</v>
      </c>
      <c r="N631" s="1" t="s">
        <v>643</v>
      </c>
      <c r="O631" s="1" t="s">
        <v>644</v>
      </c>
      <c r="P631" s="1" t="s">
        <v>642</v>
      </c>
      <c r="Q631" s="1" t="s">
        <v>645</v>
      </c>
      <c r="R631" s="1" t="s">
        <v>642</v>
      </c>
      <c r="S631" s="1" t="s">
        <v>645</v>
      </c>
      <c r="T631" s="1" t="s">
        <v>645</v>
      </c>
      <c r="U631" s="1" t="s">
        <v>645</v>
      </c>
    </row>
    <row r="632" spans="1:21" x14ac:dyDescent="0.25">
      <c r="A632" s="1" t="s">
        <v>679</v>
      </c>
      <c r="B632" s="1" t="s">
        <v>23</v>
      </c>
      <c r="C632" s="1" t="s">
        <v>292</v>
      </c>
      <c r="D632">
        <v>20</v>
      </c>
      <c r="E632">
        <v>0.8</v>
      </c>
      <c r="F632">
        <v>10</v>
      </c>
      <c r="G632">
        <v>1</v>
      </c>
      <c r="H632">
        <v>0.35789473684210527</v>
      </c>
      <c r="I632">
        <v>0.52713178294573648</v>
      </c>
      <c r="J632">
        <v>1</v>
      </c>
      <c r="K632">
        <v>0.28888888888888886</v>
      </c>
      <c r="L632">
        <v>0.44827586206896552</v>
      </c>
      <c r="M632" s="1" t="s">
        <v>642</v>
      </c>
      <c r="N632" s="1" t="s">
        <v>643</v>
      </c>
      <c r="O632" s="1" t="s">
        <v>644</v>
      </c>
      <c r="P632" s="1" t="s">
        <v>642</v>
      </c>
      <c r="Q632" s="1" t="s">
        <v>645</v>
      </c>
      <c r="R632" s="1" t="s">
        <v>642</v>
      </c>
      <c r="S632" s="1" t="s">
        <v>645</v>
      </c>
      <c r="T632" s="1" t="s">
        <v>645</v>
      </c>
      <c r="U632" s="1" t="s">
        <v>645</v>
      </c>
    </row>
    <row r="633" spans="1:21" x14ac:dyDescent="0.25">
      <c r="A633" s="1" t="s">
        <v>485</v>
      </c>
      <c r="B633" s="1" t="s">
        <v>22</v>
      </c>
      <c r="C633" s="1" t="s">
        <v>292</v>
      </c>
      <c r="D633">
        <v>21</v>
      </c>
      <c r="E633">
        <v>0.875</v>
      </c>
      <c r="F633">
        <v>13</v>
      </c>
      <c r="G633">
        <v>0.97058823529411764</v>
      </c>
      <c r="H633">
        <v>0.11619718309859155</v>
      </c>
      <c r="I633">
        <v>0.20754716981132074</v>
      </c>
      <c r="J633">
        <v>1</v>
      </c>
      <c r="K633">
        <v>0.13592233009708737</v>
      </c>
      <c r="L633">
        <v>0.23931623931623933</v>
      </c>
      <c r="M633" s="1" t="s">
        <v>642</v>
      </c>
      <c r="N633" s="1" t="s">
        <v>643</v>
      </c>
      <c r="O633" s="1" t="s">
        <v>644</v>
      </c>
      <c r="P633" s="1" t="s">
        <v>642</v>
      </c>
      <c r="Q633" s="1" t="s">
        <v>645</v>
      </c>
      <c r="R633" s="1" t="s">
        <v>642</v>
      </c>
      <c r="S633" s="1" t="s">
        <v>645</v>
      </c>
      <c r="T633" s="1" t="s">
        <v>645</v>
      </c>
      <c r="U633" s="1" t="s">
        <v>645</v>
      </c>
    </row>
    <row r="634" spans="1:21" x14ac:dyDescent="0.25">
      <c r="A634" s="1" t="s">
        <v>330</v>
      </c>
      <c r="B634" s="1" t="s">
        <v>22</v>
      </c>
      <c r="C634" s="1" t="s">
        <v>292</v>
      </c>
      <c r="D634">
        <v>19</v>
      </c>
      <c r="E634">
        <v>0.7</v>
      </c>
      <c r="F634">
        <v>10</v>
      </c>
      <c r="G634">
        <v>0.95321637426900585</v>
      </c>
      <c r="H634">
        <v>0.573943661971831</v>
      </c>
      <c r="I634">
        <v>0.71648351648351649</v>
      </c>
      <c r="J634">
        <v>1</v>
      </c>
      <c r="K634">
        <v>0.62135922330097082</v>
      </c>
      <c r="L634">
        <v>0.76646706586826341</v>
      </c>
      <c r="M634" s="1" t="s">
        <v>642</v>
      </c>
      <c r="N634" s="1" t="s">
        <v>643</v>
      </c>
      <c r="O634" s="1" t="s">
        <v>644</v>
      </c>
      <c r="P634" s="1" t="s">
        <v>642</v>
      </c>
      <c r="Q634" s="1" t="s">
        <v>645</v>
      </c>
      <c r="R634" s="1" t="s">
        <v>642</v>
      </c>
      <c r="S634" s="1" t="s">
        <v>645</v>
      </c>
      <c r="T634" s="1" t="s">
        <v>645</v>
      </c>
      <c r="U634" s="1" t="s">
        <v>645</v>
      </c>
    </row>
    <row r="635" spans="1:21" x14ac:dyDescent="0.25">
      <c r="A635" s="1" t="s">
        <v>629</v>
      </c>
      <c r="B635" s="1" t="s">
        <v>147</v>
      </c>
      <c r="C635" s="1" t="s">
        <v>292</v>
      </c>
      <c r="D635">
        <v>16</v>
      </c>
      <c r="E635">
        <v>0.9</v>
      </c>
      <c r="F635">
        <v>10</v>
      </c>
      <c r="G635">
        <v>0.94736842105263153</v>
      </c>
      <c r="H635">
        <v>8.3720930232558138E-2</v>
      </c>
      <c r="I635">
        <v>0.15384615384615383</v>
      </c>
      <c r="J635">
        <v>1</v>
      </c>
      <c r="K635">
        <v>0.1</v>
      </c>
      <c r="L635">
        <v>0.18181818181818182</v>
      </c>
      <c r="M635" s="1" t="s">
        <v>642</v>
      </c>
      <c r="N635" s="1" t="s">
        <v>643</v>
      </c>
      <c r="O635" s="1" t="s">
        <v>644</v>
      </c>
      <c r="P635" s="1" t="s">
        <v>642</v>
      </c>
      <c r="Q635" s="1" t="s">
        <v>645</v>
      </c>
      <c r="R635" s="1" t="s">
        <v>642</v>
      </c>
      <c r="S635" s="1" t="s">
        <v>645</v>
      </c>
      <c r="T635" s="1" t="s">
        <v>645</v>
      </c>
      <c r="U635" s="1" t="s">
        <v>645</v>
      </c>
    </row>
    <row r="636" spans="1:21" x14ac:dyDescent="0.25">
      <c r="A636" s="1" t="s">
        <v>461</v>
      </c>
      <c r="B636" s="1" t="s">
        <v>22</v>
      </c>
      <c r="C636" s="1" t="s">
        <v>292</v>
      </c>
      <c r="D636">
        <v>15</v>
      </c>
      <c r="E636">
        <v>0.9</v>
      </c>
      <c r="F636">
        <v>10</v>
      </c>
      <c r="G636">
        <v>1</v>
      </c>
      <c r="H636">
        <v>0.34859154929577463</v>
      </c>
      <c r="I636">
        <v>0.51697127937336818</v>
      </c>
      <c r="J636">
        <v>1</v>
      </c>
      <c r="K636">
        <v>0.36893203883495146</v>
      </c>
      <c r="L636">
        <v>0.53900709219858156</v>
      </c>
      <c r="M636" s="1" t="s">
        <v>642</v>
      </c>
      <c r="N636" s="1" t="s">
        <v>643</v>
      </c>
      <c r="O636" s="1" t="s">
        <v>644</v>
      </c>
      <c r="P636" s="1" t="s">
        <v>642</v>
      </c>
      <c r="Q636" s="1" t="s">
        <v>645</v>
      </c>
      <c r="R636" s="1" t="s">
        <v>642</v>
      </c>
      <c r="S636" s="1" t="s">
        <v>645</v>
      </c>
      <c r="T636" s="1" t="s">
        <v>645</v>
      </c>
      <c r="U636" s="1" t="s">
        <v>645</v>
      </c>
    </row>
    <row r="637" spans="1:21" x14ac:dyDescent="0.25">
      <c r="A637" s="1" t="s">
        <v>358</v>
      </c>
      <c r="B637" s="1" t="s">
        <v>147</v>
      </c>
      <c r="C637" s="1" t="s">
        <v>292</v>
      </c>
      <c r="D637">
        <v>5</v>
      </c>
      <c r="E637">
        <v>0.9</v>
      </c>
      <c r="F637">
        <v>10</v>
      </c>
      <c r="G637">
        <v>0.9719626168224299</v>
      </c>
      <c r="H637">
        <v>0.48372093023255813</v>
      </c>
      <c r="I637">
        <v>0.64596273291925466</v>
      </c>
      <c r="J637">
        <v>0.9375</v>
      </c>
      <c r="K637">
        <v>0.42857142857142855</v>
      </c>
      <c r="L637">
        <v>0.58823529411764697</v>
      </c>
      <c r="M637" s="1" t="s">
        <v>642</v>
      </c>
      <c r="N637" s="1" t="s">
        <v>643</v>
      </c>
      <c r="O637" s="1" t="s">
        <v>644</v>
      </c>
      <c r="P637" s="1" t="s">
        <v>642</v>
      </c>
      <c r="Q637" s="1" t="s">
        <v>645</v>
      </c>
      <c r="R637" s="1" t="s">
        <v>642</v>
      </c>
      <c r="S637" s="1" t="s">
        <v>645</v>
      </c>
      <c r="T637" s="1" t="s">
        <v>645</v>
      </c>
      <c r="U637" s="1" t="s">
        <v>645</v>
      </c>
    </row>
    <row r="638" spans="1:21" x14ac:dyDescent="0.25">
      <c r="A638" s="1" t="s">
        <v>449</v>
      </c>
      <c r="B638" s="1" t="s">
        <v>22</v>
      </c>
      <c r="C638" s="1" t="s">
        <v>292</v>
      </c>
      <c r="D638">
        <v>10</v>
      </c>
      <c r="E638">
        <v>0.9</v>
      </c>
      <c r="F638">
        <v>10</v>
      </c>
      <c r="G638">
        <v>1</v>
      </c>
      <c r="H638">
        <v>0.4119718309859155</v>
      </c>
      <c r="I638">
        <v>0.58354114713216954</v>
      </c>
      <c r="J638">
        <v>1</v>
      </c>
      <c r="K638">
        <v>0.47572815533980584</v>
      </c>
      <c r="L638">
        <v>0.64473684210526316</v>
      </c>
      <c r="M638" s="1" t="s">
        <v>642</v>
      </c>
      <c r="N638" s="1" t="s">
        <v>643</v>
      </c>
      <c r="O638" s="1" t="s">
        <v>644</v>
      </c>
      <c r="P638" s="1" t="s">
        <v>642</v>
      </c>
      <c r="Q638" s="1" t="s">
        <v>645</v>
      </c>
      <c r="R638" s="1" t="s">
        <v>642</v>
      </c>
      <c r="S638" s="1" t="s">
        <v>645</v>
      </c>
      <c r="T638" s="1" t="s">
        <v>645</v>
      </c>
      <c r="U638" s="1" t="s">
        <v>645</v>
      </c>
    </row>
    <row r="639" spans="1:21" x14ac:dyDescent="0.25">
      <c r="A639" s="1" t="s">
        <v>460</v>
      </c>
      <c r="B639" s="1" t="s">
        <v>22</v>
      </c>
      <c r="C639" s="1" t="s">
        <v>292</v>
      </c>
      <c r="D639">
        <v>15</v>
      </c>
      <c r="E639">
        <v>0.875</v>
      </c>
      <c r="F639">
        <v>10</v>
      </c>
      <c r="G639">
        <v>1</v>
      </c>
      <c r="H639">
        <v>0.41549295774647887</v>
      </c>
      <c r="I639">
        <v>0.58706467661691542</v>
      </c>
      <c r="J639">
        <v>1</v>
      </c>
      <c r="K639">
        <v>0.47572815533980584</v>
      </c>
      <c r="L639">
        <v>0.64473684210526316</v>
      </c>
      <c r="M639" s="1" t="s">
        <v>642</v>
      </c>
      <c r="N639" s="1" t="s">
        <v>643</v>
      </c>
      <c r="O639" s="1" t="s">
        <v>644</v>
      </c>
      <c r="P639" s="1" t="s">
        <v>642</v>
      </c>
      <c r="Q639" s="1" t="s">
        <v>645</v>
      </c>
      <c r="R639" s="1" t="s">
        <v>642</v>
      </c>
      <c r="S639" s="1" t="s">
        <v>645</v>
      </c>
      <c r="T639" s="1" t="s">
        <v>645</v>
      </c>
      <c r="U639" s="1" t="s">
        <v>645</v>
      </c>
    </row>
    <row r="640" spans="1:21" x14ac:dyDescent="0.25">
      <c r="A640" s="1" t="s">
        <v>407</v>
      </c>
      <c r="B640" s="1" t="s">
        <v>23</v>
      </c>
      <c r="C640" s="1" t="s">
        <v>292</v>
      </c>
      <c r="D640">
        <v>21</v>
      </c>
      <c r="E640">
        <v>0.85</v>
      </c>
      <c r="F640">
        <v>10</v>
      </c>
      <c r="G640">
        <v>0.97368421052631582</v>
      </c>
      <c r="H640">
        <v>0.51929824561403504</v>
      </c>
      <c r="I640">
        <v>0.677345537757437</v>
      </c>
      <c r="J640">
        <v>0.93023255813953487</v>
      </c>
      <c r="K640">
        <v>0.44444444444444442</v>
      </c>
      <c r="L640">
        <v>0.60150375939849621</v>
      </c>
      <c r="M640" s="1" t="s">
        <v>642</v>
      </c>
      <c r="N640" s="1" t="s">
        <v>643</v>
      </c>
      <c r="O640" s="1" t="s">
        <v>644</v>
      </c>
      <c r="P640" s="1" t="s">
        <v>642</v>
      </c>
      <c r="Q640" s="1" t="s">
        <v>645</v>
      </c>
      <c r="R640" s="1" t="s">
        <v>642</v>
      </c>
      <c r="S640" s="1" t="s">
        <v>645</v>
      </c>
      <c r="T640" s="1" t="s">
        <v>645</v>
      </c>
      <c r="U640" s="1" t="s">
        <v>645</v>
      </c>
    </row>
    <row r="641" spans="1:21" x14ac:dyDescent="0.25">
      <c r="A641" s="1" t="s">
        <v>501</v>
      </c>
      <c r="B641" s="1" t="s">
        <v>22</v>
      </c>
      <c r="C641" s="1" t="s">
        <v>292</v>
      </c>
      <c r="D641">
        <v>21</v>
      </c>
      <c r="E641">
        <v>0.9</v>
      </c>
      <c r="F641">
        <v>12</v>
      </c>
      <c r="G641">
        <v>0.98692810457516345</v>
      </c>
      <c r="H641">
        <v>0.53169014084507038</v>
      </c>
      <c r="I641">
        <v>0.69107551487414176</v>
      </c>
      <c r="J641">
        <v>1</v>
      </c>
      <c r="K641">
        <v>0.58252427184466016</v>
      </c>
      <c r="L641">
        <v>0.73619631901840488</v>
      </c>
      <c r="M641" s="1" t="s">
        <v>642</v>
      </c>
      <c r="N641" s="1" t="s">
        <v>643</v>
      </c>
      <c r="O641" s="1" t="s">
        <v>644</v>
      </c>
      <c r="P641" s="1" t="s">
        <v>642</v>
      </c>
      <c r="Q641" s="1" t="s">
        <v>645</v>
      </c>
      <c r="R641" s="1" t="s">
        <v>642</v>
      </c>
      <c r="S641" s="1" t="s">
        <v>645</v>
      </c>
      <c r="T641" s="1" t="s">
        <v>645</v>
      </c>
      <c r="U641" s="1" t="s">
        <v>645</v>
      </c>
    </row>
    <row r="642" spans="1:21" x14ac:dyDescent="0.25">
      <c r="A642" s="1" t="s">
        <v>682</v>
      </c>
      <c r="B642" s="1" t="s">
        <v>23</v>
      </c>
      <c r="C642" s="1" t="s">
        <v>292</v>
      </c>
      <c r="D642">
        <v>13</v>
      </c>
      <c r="E642">
        <v>0.875</v>
      </c>
      <c r="F642">
        <v>10</v>
      </c>
      <c r="G642">
        <v>0.9859154929577465</v>
      </c>
      <c r="H642">
        <v>0.49122807017543857</v>
      </c>
      <c r="I642">
        <v>0.65573770491803274</v>
      </c>
      <c r="J642">
        <v>0.82608695652173914</v>
      </c>
      <c r="K642">
        <v>0.42222222222222222</v>
      </c>
      <c r="L642">
        <v>0.55882352941176472</v>
      </c>
      <c r="M642" s="1" t="s">
        <v>642</v>
      </c>
      <c r="N642" s="1" t="s">
        <v>643</v>
      </c>
      <c r="O642" s="1" t="s">
        <v>644</v>
      </c>
      <c r="P642" s="1" t="s">
        <v>642</v>
      </c>
      <c r="Q642" s="1" t="s">
        <v>645</v>
      </c>
      <c r="R642" s="1" t="s">
        <v>642</v>
      </c>
      <c r="S642" s="1" t="s">
        <v>645</v>
      </c>
      <c r="T642" s="1" t="s">
        <v>645</v>
      </c>
      <c r="U642" s="1" t="s">
        <v>645</v>
      </c>
    </row>
    <row r="643" spans="1:21" x14ac:dyDescent="0.25">
      <c r="A643" s="1" t="s">
        <v>344</v>
      </c>
      <c r="B643" s="1" t="s">
        <v>22</v>
      </c>
      <c r="C643" s="1" t="s">
        <v>292</v>
      </c>
      <c r="D643">
        <v>23</v>
      </c>
      <c r="E643">
        <v>0.85</v>
      </c>
      <c r="F643">
        <v>10</v>
      </c>
      <c r="G643">
        <v>0.98124999999999996</v>
      </c>
      <c r="H643">
        <v>0.55281690140845074</v>
      </c>
      <c r="I643">
        <v>0.7072072072072072</v>
      </c>
      <c r="J643">
        <v>1</v>
      </c>
      <c r="K643">
        <v>0.62135922330097082</v>
      </c>
      <c r="L643">
        <v>0.76646706586826341</v>
      </c>
      <c r="M643" s="1" t="s">
        <v>642</v>
      </c>
      <c r="N643" s="1" t="s">
        <v>643</v>
      </c>
      <c r="O643" s="1" t="s">
        <v>644</v>
      </c>
      <c r="P643" s="1" t="s">
        <v>642</v>
      </c>
      <c r="Q643" s="1" t="s">
        <v>645</v>
      </c>
      <c r="R643" s="1" t="s">
        <v>642</v>
      </c>
      <c r="S643" s="1" t="s">
        <v>645</v>
      </c>
      <c r="T643" s="1" t="s">
        <v>645</v>
      </c>
      <c r="U643" s="1" t="s">
        <v>645</v>
      </c>
    </row>
    <row r="644" spans="1:21" x14ac:dyDescent="0.25">
      <c r="A644" s="1" t="s">
        <v>298</v>
      </c>
      <c r="B644" s="1" t="s">
        <v>22</v>
      </c>
      <c r="C644" s="1" t="s">
        <v>292</v>
      </c>
      <c r="D644">
        <v>27</v>
      </c>
      <c r="E644">
        <v>0.7</v>
      </c>
      <c r="F644">
        <v>10</v>
      </c>
      <c r="G644">
        <v>0.95</v>
      </c>
      <c r="H644">
        <v>0.602112676056338</v>
      </c>
      <c r="I644">
        <v>0.73706896551724133</v>
      </c>
      <c r="J644">
        <v>1</v>
      </c>
      <c r="K644">
        <v>0.62135922330097082</v>
      </c>
      <c r="L644">
        <v>0.76646706586826341</v>
      </c>
      <c r="M644" s="1" t="s">
        <v>642</v>
      </c>
      <c r="N644" s="1" t="s">
        <v>643</v>
      </c>
      <c r="O644" s="1" t="s">
        <v>644</v>
      </c>
      <c r="P644" s="1" t="s">
        <v>642</v>
      </c>
      <c r="Q644" s="1" t="s">
        <v>645</v>
      </c>
      <c r="R644" s="1" t="s">
        <v>642</v>
      </c>
      <c r="S644" s="1" t="s">
        <v>645</v>
      </c>
      <c r="T644" s="1" t="s">
        <v>645</v>
      </c>
      <c r="U644" s="1" t="s">
        <v>645</v>
      </c>
    </row>
    <row r="645" spans="1:21" x14ac:dyDescent="0.25">
      <c r="A645" s="1" t="s">
        <v>451</v>
      </c>
      <c r="B645" s="1" t="s">
        <v>22</v>
      </c>
      <c r="C645" s="1" t="s">
        <v>292</v>
      </c>
      <c r="D645">
        <v>11</v>
      </c>
      <c r="E645">
        <v>0.875</v>
      </c>
      <c r="F645">
        <v>10</v>
      </c>
      <c r="G645">
        <v>0.98571428571428577</v>
      </c>
      <c r="H645">
        <v>0.4859154929577465</v>
      </c>
      <c r="I645">
        <v>0.65094339622641517</v>
      </c>
      <c r="J645">
        <v>1</v>
      </c>
      <c r="K645">
        <v>0.53398058252427183</v>
      </c>
      <c r="L645">
        <v>0.69620253164556956</v>
      </c>
      <c r="M645" s="1" t="s">
        <v>642</v>
      </c>
      <c r="N645" s="1" t="s">
        <v>643</v>
      </c>
      <c r="O645" s="1" t="s">
        <v>644</v>
      </c>
      <c r="P645" s="1" t="s">
        <v>642</v>
      </c>
      <c r="Q645" s="1" t="s">
        <v>645</v>
      </c>
      <c r="R645" s="1" t="s">
        <v>642</v>
      </c>
      <c r="S645" s="1" t="s">
        <v>645</v>
      </c>
      <c r="T645" s="1" t="s">
        <v>645</v>
      </c>
      <c r="U645" s="1" t="s">
        <v>645</v>
      </c>
    </row>
    <row r="646" spans="1:21" x14ac:dyDescent="0.25">
      <c r="A646" s="1" t="s">
        <v>401</v>
      </c>
      <c r="B646" s="1" t="s">
        <v>23</v>
      </c>
      <c r="C646" s="1" t="s">
        <v>292</v>
      </c>
      <c r="D646">
        <v>19</v>
      </c>
      <c r="E646">
        <v>0.85</v>
      </c>
      <c r="F646">
        <v>10</v>
      </c>
      <c r="G646">
        <v>1</v>
      </c>
      <c r="H646">
        <v>0.4631578947368421</v>
      </c>
      <c r="I646">
        <v>0.63309352517985606</v>
      </c>
      <c r="J646">
        <v>0.97499999999999998</v>
      </c>
      <c r="K646">
        <v>0.43333333333333335</v>
      </c>
      <c r="L646">
        <v>0.6</v>
      </c>
      <c r="M646" s="1" t="s">
        <v>642</v>
      </c>
      <c r="N646" s="1" t="s">
        <v>643</v>
      </c>
      <c r="O646" s="1" t="s">
        <v>644</v>
      </c>
      <c r="P646" s="1" t="s">
        <v>642</v>
      </c>
      <c r="Q646" s="1" t="s">
        <v>645</v>
      </c>
      <c r="R646" s="1" t="s">
        <v>642</v>
      </c>
      <c r="S646" s="1" t="s">
        <v>645</v>
      </c>
      <c r="T646" s="1" t="s">
        <v>645</v>
      </c>
      <c r="U646" s="1" t="s">
        <v>645</v>
      </c>
    </row>
    <row r="647" spans="1:21" x14ac:dyDescent="0.25">
      <c r="A647" s="1" t="s">
        <v>453</v>
      </c>
      <c r="B647" s="1" t="s">
        <v>22</v>
      </c>
      <c r="C647" s="1" t="s">
        <v>292</v>
      </c>
      <c r="D647">
        <v>28</v>
      </c>
      <c r="E647">
        <v>0.8</v>
      </c>
      <c r="F647">
        <v>10</v>
      </c>
      <c r="G647">
        <v>0.9726027397260274</v>
      </c>
      <c r="H647">
        <v>0.5</v>
      </c>
      <c r="I647">
        <v>0.66046511627906979</v>
      </c>
      <c r="J647">
        <v>1</v>
      </c>
      <c r="K647">
        <v>0.58252427184466016</v>
      </c>
      <c r="L647">
        <v>0.73619631901840488</v>
      </c>
      <c r="M647" s="1" t="s">
        <v>642</v>
      </c>
      <c r="N647" s="1" t="s">
        <v>643</v>
      </c>
      <c r="O647" s="1" t="s">
        <v>644</v>
      </c>
      <c r="P647" s="1" t="s">
        <v>642</v>
      </c>
      <c r="Q647" s="1" t="s">
        <v>645</v>
      </c>
      <c r="R647" s="1" t="s">
        <v>642</v>
      </c>
      <c r="S647" s="1" t="s">
        <v>645</v>
      </c>
      <c r="T647" s="1" t="s">
        <v>645</v>
      </c>
      <c r="U647" s="1" t="s">
        <v>645</v>
      </c>
    </row>
    <row r="648" spans="1:21" x14ac:dyDescent="0.25">
      <c r="A648" s="1" t="s">
        <v>388</v>
      </c>
      <c r="B648" s="1" t="s">
        <v>147</v>
      </c>
      <c r="C648" s="1" t="s">
        <v>292</v>
      </c>
      <c r="D648">
        <v>27</v>
      </c>
      <c r="E648">
        <v>0.9</v>
      </c>
      <c r="F648">
        <v>10</v>
      </c>
      <c r="G648">
        <v>0.97247706422018354</v>
      </c>
      <c r="H648">
        <v>0.49302325581395351</v>
      </c>
      <c r="I648">
        <v>0.65432098765432101</v>
      </c>
      <c r="J648">
        <v>1</v>
      </c>
      <c r="K648">
        <v>0.41428571428571431</v>
      </c>
      <c r="L648">
        <v>0.58585858585858586</v>
      </c>
      <c r="M648" s="1" t="s">
        <v>642</v>
      </c>
      <c r="N648" s="1" t="s">
        <v>643</v>
      </c>
      <c r="O648" s="1" t="s">
        <v>644</v>
      </c>
      <c r="P648" s="1" t="s">
        <v>642</v>
      </c>
      <c r="Q648" s="1" t="s">
        <v>645</v>
      </c>
      <c r="R648" s="1" t="s">
        <v>642</v>
      </c>
      <c r="S648" s="1" t="s">
        <v>645</v>
      </c>
      <c r="T648" s="1" t="s">
        <v>645</v>
      </c>
      <c r="U648" s="1" t="s">
        <v>645</v>
      </c>
    </row>
    <row r="649" spans="1:21" x14ac:dyDescent="0.25">
      <c r="A649" s="1" t="s">
        <v>340</v>
      </c>
      <c r="B649" s="1" t="s">
        <v>22</v>
      </c>
      <c r="C649" s="1" t="s">
        <v>292</v>
      </c>
      <c r="D649">
        <v>21</v>
      </c>
      <c r="E649">
        <v>0.9</v>
      </c>
      <c r="F649">
        <v>10</v>
      </c>
      <c r="G649">
        <v>0.98717948717948723</v>
      </c>
      <c r="H649">
        <v>0.54225352112676062</v>
      </c>
      <c r="I649">
        <v>0.70000000000000018</v>
      </c>
      <c r="J649">
        <v>1</v>
      </c>
      <c r="K649">
        <v>0.60194174757281549</v>
      </c>
      <c r="L649">
        <v>0.75151515151515147</v>
      </c>
      <c r="M649" s="1" t="s">
        <v>642</v>
      </c>
      <c r="N649" s="1" t="s">
        <v>643</v>
      </c>
      <c r="O649" s="1" t="s">
        <v>644</v>
      </c>
      <c r="P649" s="1" t="s">
        <v>642</v>
      </c>
      <c r="Q649" s="1" t="s">
        <v>645</v>
      </c>
      <c r="R649" s="1" t="s">
        <v>642</v>
      </c>
      <c r="S649" s="1" t="s">
        <v>645</v>
      </c>
      <c r="T649" s="1" t="s">
        <v>645</v>
      </c>
      <c r="U649" s="1" t="s">
        <v>645</v>
      </c>
    </row>
    <row r="650" spans="1:21" x14ac:dyDescent="0.25">
      <c r="A650" s="1" t="s">
        <v>489</v>
      </c>
      <c r="B650" s="1" t="s">
        <v>22</v>
      </c>
      <c r="C650" s="1" t="s">
        <v>292</v>
      </c>
      <c r="D650">
        <v>21</v>
      </c>
      <c r="E650">
        <v>0.8</v>
      </c>
      <c r="F650">
        <v>16</v>
      </c>
      <c r="G650">
        <v>0.95876288659793818</v>
      </c>
      <c r="H650">
        <v>0.32746478873239437</v>
      </c>
      <c r="I650">
        <v>0.48818897637795283</v>
      </c>
      <c r="J650">
        <v>1</v>
      </c>
      <c r="K650">
        <v>0.33980582524271846</v>
      </c>
      <c r="L650">
        <v>0.50724637681159424</v>
      </c>
      <c r="M650" s="1" t="s">
        <v>642</v>
      </c>
      <c r="N650" s="1" t="s">
        <v>643</v>
      </c>
      <c r="O650" s="1" t="s">
        <v>644</v>
      </c>
      <c r="P650" s="1" t="s">
        <v>642</v>
      </c>
      <c r="Q650" s="1" t="s">
        <v>645</v>
      </c>
      <c r="R650" s="1" t="s">
        <v>642</v>
      </c>
      <c r="S650" s="1" t="s">
        <v>645</v>
      </c>
      <c r="T650" s="1" t="s">
        <v>645</v>
      </c>
      <c r="U650" s="1" t="s">
        <v>645</v>
      </c>
    </row>
    <row r="651" spans="1:21" x14ac:dyDescent="0.25">
      <c r="A651" s="1" t="s">
        <v>490</v>
      </c>
      <c r="B651" s="1" t="s">
        <v>22</v>
      </c>
      <c r="C651" s="1" t="s">
        <v>292</v>
      </c>
      <c r="D651">
        <v>21</v>
      </c>
      <c r="E651">
        <v>0.85</v>
      </c>
      <c r="F651">
        <v>16</v>
      </c>
      <c r="G651">
        <v>0.98913043478260865</v>
      </c>
      <c r="H651">
        <v>0.32042253521126762</v>
      </c>
      <c r="I651">
        <v>0.48404255319148937</v>
      </c>
      <c r="J651">
        <v>1</v>
      </c>
      <c r="K651">
        <v>0.34951456310679613</v>
      </c>
      <c r="L651">
        <v>0.51798561151079137</v>
      </c>
      <c r="M651" s="1" t="s">
        <v>642</v>
      </c>
      <c r="N651" s="1" t="s">
        <v>643</v>
      </c>
      <c r="O651" s="1" t="s">
        <v>644</v>
      </c>
      <c r="P651" s="1" t="s">
        <v>642</v>
      </c>
      <c r="Q651" s="1" t="s">
        <v>645</v>
      </c>
      <c r="R651" s="1" t="s">
        <v>642</v>
      </c>
      <c r="S651" s="1" t="s">
        <v>645</v>
      </c>
      <c r="T651" s="1" t="s">
        <v>645</v>
      </c>
      <c r="U651" s="1" t="s">
        <v>645</v>
      </c>
    </row>
    <row r="652" spans="1:21" x14ac:dyDescent="0.25">
      <c r="A652" s="1" t="s">
        <v>309</v>
      </c>
      <c r="B652" s="1" t="s">
        <v>22</v>
      </c>
      <c r="C652" s="1" t="s">
        <v>292</v>
      </c>
      <c r="D652">
        <v>2</v>
      </c>
      <c r="E652">
        <v>0.8</v>
      </c>
      <c r="F652">
        <v>10</v>
      </c>
      <c r="G652">
        <v>0.965034965034965</v>
      </c>
      <c r="H652">
        <v>0.4859154929577465</v>
      </c>
      <c r="I652">
        <v>0.6463700234192038</v>
      </c>
      <c r="J652">
        <v>0.97959183673469385</v>
      </c>
      <c r="K652">
        <v>0.46601941747572817</v>
      </c>
      <c r="L652">
        <v>0.63157894736842102</v>
      </c>
      <c r="M652" s="1" t="s">
        <v>642</v>
      </c>
      <c r="N652" s="1" t="s">
        <v>643</v>
      </c>
      <c r="O652" s="1" t="s">
        <v>644</v>
      </c>
      <c r="P652" s="1" t="s">
        <v>642</v>
      </c>
      <c r="Q652" s="1" t="s">
        <v>645</v>
      </c>
      <c r="R652" s="1" t="s">
        <v>642</v>
      </c>
      <c r="S652" s="1" t="s">
        <v>645</v>
      </c>
      <c r="T652" s="1" t="s">
        <v>645</v>
      </c>
      <c r="U652" s="1" t="s">
        <v>645</v>
      </c>
    </row>
    <row r="653" spans="1:21" x14ac:dyDescent="0.25">
      <c r="A653" s="1" t="s">
        <v>449</v>
      </c>
      <c r="B653" s="1" t="s">
        <v>22</v>
      </c>
      <c r="C653" s="1" t="s">
        <v>292</v>
      </c>
      <c r="D653">
        <v>10</v>
      </c>
      <c r="E653">
        <v>0.9</v>
      </c>
      <c r="F653">
        <v>10</v>
      </c>
      <c r="G653">
        <v>1</v>
      </c>
      <c r="H653">
        <v>0.4119718309859155</v>
      </c>
      <c r="I653">
        <v>0.58354114713216954</v>
      </c>
      <c r="J653">
        <v>1</v>
      </c>
      <c r="K653">
        <v>0.47572815533980584</v>
      </c>
      <c r="L653">
        <v>0.64473684210526316</v>
      </c>
      <c r="M653" s="1" t="s">
        <v>642</v>
      </c>
      <c r="N653" s="1" t="s">
        <v>643</v>
      </c>
      <c r="O653" s="1" t="s">
        <v>644</v>
      </c>
      <c r="P653" s="1" t="s">
        <v>642</v>
      </c>
      <c r="Q653" s="1" t="s">
        <v>645</v>
      </c>
      <c r="R653" s="1" t="s">
        <v>642</v>
      </c>
      <c r="S653" s="1" t="s">
        <v>645</v>
      </c>
      <c r="T653" s="1" t="s">
        <v>645</v>
      </c>
      <c r="U653" s="1" t="s">
        <v>645</v>
      </c>
    </row>
    <row r="654" spans="1:21" x14ac:dyDescent="0.25">
      <c r="A654" s="1" t="s">
        <v>616</v>
      </c>
      <c r="B654" s="1" t="s">
        <v>147</v>
      </c>
      <c r="C654" s="1" t="s">
        <v>292</v>
      </c>
      <c r="D654">
        <v>18</v>
      </c>
      <c r="E654">
        <v>0.875</v>
      </c>
      <c r="F654">
        <v>10</v>
      </c>
      <c r="G654">
        <v>0.97916666666666663</v>
      </c>
      <c r="H654">
        <v>0.43720930232558142</v>
      </c>
      <c r="I654">
        <v>0.60450160771704176</v>
      </c>
      <c r="J654">
        <v>1</v>
      </c>
      <c r="K654">
        <v>0.38571428571428573</v>
      </c>
      <c r="L654">
        <v>0.55670103092783507</v>
      </c>
      <c r="M654" s="1" t="s">
        <v>642</v>
      </c>
      <c r="N654" s="1" t="s">
        <v>643</v>
      </c>
      <c r="O654" s="1" t="s">
        <v>644</v>
      </c>
      <c r="P654" s="1" t="s">
        <v>642</v>
      </c>
      <c r="Q654" s="1" t="s">
        <v>645</v>
      </c>
      <c r="R654" s="1" t="s">
        <v>642</v>
      </c>
      <c r="S654" s="1" t="s">
        <v>645</v>
      </c>
      <c r="T654" s="1" t="s">
        <v>645</v>
      </c>
      <c r="U654" s="1" t="s">
        <v>645</v>
      </c>
    </row>
    <row r="655" spans="1:21" x14ac:dyDescent="0.25">
      <c r="A655" s="1" t="s">
        <v>398</v>
      </c>
      <c r="B655" s="1" t="s">
        <v>23</v>
      </c>
      <c r="C655" s="1" t="s">
        <v>292</v>
      </c>
      <c r="D655">
        <v>6</v>
      </c>
      <c r="E655">
        <v>0.9</v>
      </c>
      <c r="F655">
        <v>10</v>
      </c>
      <c r="G655">
        <v>1</v>
      </c>
      <c r="H655">
        <v>0.26315789473684209</v>
      </c>
      <c r="I655">
        <v>0.41666666666666669</v>
      </c>
      <c r="J655">
        <v>1</v>
      </c>
      <c r="K655">
        <v>0.22222222222222221</v>
      </c>
      <c r="L655">
        <v>0.36363636363636359</v>
      </c>
      <c r="M655" s="1" t="s">
        <v>642</v>
      </c>
      <c r="N655" s="1" t="s">
        <v>643</v>
      </c>
      <c r="O655" s="1" t="s">
        <v>644</v>
      </c>
      <c r="P655" s="1" t="s">
        <v>642</v>
      </c>
      <c r="Q655" s="1" t="s">
        <v>645</v>
      </c>
      <c r="R655" s="1" t="s">
        <v>642</v>
      </c>
      <c r="S655" s="1" t="s">
        <v>645</v>
      </c>
      <c r="T655" s="1" t="s">
        <v>645</v>
      </c>
      <c r="U655" s="1" t="s">
        <v>645</v>
      </c>
    </row>
    <row r="656" spans="1:21" x14ac:dyDescent="0.25">
      <c r="A656" s="1" t="s">
        <v>455</v>
      </c>
      <c r="B656" s="1" t="s">
        <v>22</v>
      </c>
      <c r="C656" s="1" t="s">
        <v>292</v>
      </c>
      <c r="D656">
        <v>28</v>
      </c>
      <c r="E656">
        <v>0.875</v>
      </c>
      <c r="F656">
        <v>10</v>
      </c>
      <c r="G656">
        <v>0.99038461538461542</v>
      </c>
      <c r="H656">
        <v>0.36267605633802819</v>
      </c>
      <c r="I656">
        <v>0.53092783505154639</v>
      </c>
      <c r="J656">
        <v>1</v>
      </c>
      <c r="K656">
        <v>0.41747572815533979</v>
      </c>
      <c r="L656">
        <v>0.58904109589041087</v>
      </c>
      <c r="M656" s="1" t="s">
        <v>642</v>
      </c>
      <c r="N656" s="1" t="s">
        <v>643</v>
      </c>
      <c r="O656" s="1" t="s">
        <v>644</v>
      </c>
      <c r="P656" s="1" t="s">
        <v>642</v>
      </c>
      <c r="Q656" s="1" t="s">
        <v>645</v>
      </c>
      <c r="R656" s="1" t="s">
        <v>642</v>
      </c>
      <c r="S656" s="1" t="s">
        <v>645</v>
      </c>
      <c r="T656" s="1" t="s">
        <v>645</v>
      </c>
      <c r="U656" s="1" t="s">
        <v>645</v>
      </c>
    </row>
    <row r="657" spans="1:21" x14ac:dyDescent="0.25">
      <c r="A657" s="1" t="s">
        <v>688</v>
      </c>
      <c r="B657" s="1" t="s">
        <v>22</v>
      </c>
      <c r="C657" s="1" t="s">
        <v>292</v>
      </c>
      <c r="D657">
        <v>26</v>
      </c>
      <c r="E657">
        <v>0.875</v>
      </c>
      <c r="F657">
        <v>10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s="1" t="s">
        <v>642</v>
      </c>
      <c r="N657" s="1" t="s">
        <v>643</v>
      </c>
      <c r="O657" s="1" t="s">
        <v>644</v>
      </c>
      <c r="P657" s="1" t="s">
        <v>642</v>
      </c>
      <c r="Q657" s="1" t="s">
        <v>645</v>
      </c>
      <c r="R657" s="1" t="s">
        <v>642</v>
      </c>
      <c r="S657" s="1" t="s">
        <v>645</v>
      </c>
      <c r="T657" s="1" t="s">
        <v>645</v>
      </c>
      <c r="U657" s="1" t="s">
        <v>645</v>
      </c>
    </row>
    <row r="658" spans="1:21" x14ac:dyDescent="0.25">
      <c r="A658" s="1" t="s">
        <v>660</v>
      </c>
      <c r="B658" s="1" t="s">
        <v>147</v>
      </c>
      <c r="C658" s="1" t="s">
        <v>292</v>
      </c>
      <c r="D658">
        <v>20</v>
      </c>
      <c r="E658">
        <v>0.875</v>
      </c>
      <c r="F658">
        <v>10</v>
      </c>
      <c r="G658">
        <v>0.94444444444444442</v>
      </c>
      <c r="H658">
        <v>7.9069767441860464E-2</v>
      </c>
      <c r="I658">
        <v>0.14592274678111586</v>
      </c>
      <c r="J658">
        <v>1</v>
      </c>
      <c r="K658">
        <v>0.1</v>
      </c>
      <c r="L658">
        <v>0.18181818181818182</v>
      </c>
      <c r="M658" s="1" t="s">
        <v>642</v>
      </c>
      <c r="N658" s="1" t="s">
        <v>643</v>
      </c>
      <c r="O658" s="1" t="s">
        <v>644</v>
      </c>
      <c r="P658" s="1" t="s">
        <v>642</v>
      </c>
      <c r="Q658" s="1" t="s">
        <v>645</v>
      </c>
      <c r="R658" s="1" t="s">
        <v>642</v>
      </c>
      <c r="S658" s="1" t="s">
        <v>645</v>
      </c>
      <c r="T658" s="1" t="s">
        <v>645</v>
      </c>
      <c r="U658" s="1" t="s">
        <v>645</v>
      </c>
    </row>
    <row r="659" spans="1:21" x14ac:dyDescent="0.25">
      <c r="A659" s="1" t="s">
        <v>406</v>
      </c>
      <c r="B659" s="1" t="s">
        <v>23</v>
      </c>
      <c r="C659" s="1" t="s">
        <v>292</v>
      </c>
      <c r="D659">
        <v>21</v>
      </c>
      <c r="E659">
        <v>0.8</v>
      </c>
      <c r="F659">
        <v>10</v>
      </c>
      <c r="G659">
        <v>0.96273291925465843</v>
      </c>
      <c r="H659">
        <v>0.54385964912280704</v>
      </c>
      <c r="I659">
        <v>0.69506726457399115</v>
      </c>
      <c r="J659">
        <v>0.90909090909090906</v>
      </c>
      <c r="K659">
        <v>0.44444444444444442</v>
      </c>
      <c r="L659">
        <v>0.59701492537313428</v>
      </c>
      <c r="M659" s="1" t="s">
        <v>642</v>
      </c>
      <c r="N659" s="1" t="s">
        <v>643</v>
      </c>
      <c r="O659" s="1" t="s">
        <v>644</v>
      </c>
      <c r="P659" s="1" t="s">
        <v>642</v>
      </c>
      <c r="Q659" s="1" t="s">
        <v>645</v>
      </c>
      <c r="R659" s="1" t="s">
        <v>642</v>
      </c>
      <c r="S659" s="1" t="s">
        <v>645</v>
      </c>
      <c r="T659" s="1" t="s">
        <v>645</v>
      </c>
      <c r="U659" s="1" t="s">
        <v>645</v>
      </c>
    </row>
    <row r="660" spans="1:21" x14ac:dyDescent="0.25">
      <c r="A660" s="1" t="s">
        <v>349</v>
      </c>
      <c r="B660" s="1" t="s">
        <v>22</v>
      </c>
      <c r="C660" s="1" t="s">
        <v>292</v>
      </c>
      <c r="D660">
        <v>26</v>
      </c>
      <c r="E660">
        <v>0.85</v>
      </c>
      <c r="F660">
        <v>10</v>
      </c>
      <c r="G660">
        <v>0.98601398601398604</v>
      </c>
      <c r="H660">
        <v>0.49647887323943662</v>
      </c>
      <c r="I660">
        <v>0.66042154566744726</v>
      </c>
      <c r="J660">
        <v>1</v>
      </c>
      <c r="K660">
        <v>0.59223300970873782</v>
      </c>
      <c r="L660">
        <v>0.74390243902439024</v>
      </c>
      <c r="M660" s="1" t="s">
        <v>642</v>
      </c>
      <c r="N660" s="1" t="s">
        <v>643</v>
      </c>
      <c r="O660" s="1" t="s">
        <v>644</v>
      </c>
      <c r="P660" s="1" t="s">
        <v>642</v>
      </c>
      <c r="Q660" s="1" t="s">
        <v>645</v>
      </c>
      <c r="R660" s="1" t="s">
        <v>642</v>
      </c>
      <c r="S660" s="1" t="s">
        <v>645</v>
      </c>
      <c r="T660" s="1" t="s">
        <v>645</v>
      </c>
      <c r="U660" s="1" t="s">
        <v>645</v>
      </c>
    </row>
    <row r="661" spans="1:21" x14ac:dyDescent="0.25">
      <c r="A661" s="1" t="s">
        <v>341</v>
      </c>
      <c r="B661" s="1" t="s">
        <v>22</v>
      </c>
      <c r="C661" s="1" t="s">
        <v>292</v>
      </c>
      <c r="D661">
        <v>22</v>
      </c>
      <c r="E661">
        <v>0.85</v>
      </c>
      <c r="F661">
        <v>10</v>
      </c>
      <c r="G661">
        <v>0.99290780141843971</v>
      </c>
      <c r="H661">
        <v>0.49295774647887325</v>
      </c>
      <c r="I661">
        <v>0.65882352941176481</v>
      </c>
      <c r="J661">
        <v>1</v>
      </c>
      <c r="K661">
        <v>0.57281553398058249</v>
      </c>
      <c r="L661">
        <v>0.72839506172839508</v>
      </c>
      <c r="M661" s="1" t="s">
        <v>642</v>
      </c>
      <c r="N661" s="1" t="s">
        <v>643</v>
      </c>
      <c r="O661" s="1" t="s">
        <v>644</v>
      </c>
      <c r="P661" s="1" t="s">
        <v>642</v>
      </c>
      <c r="Q661" s="1" t="s">
        <v>645</v>
      </c>
      <c r="R661" s="1" t="s">
        <v>642</v>
      </c>
      <c r="S661" s="1" t="s">
        <v>645</v>
      </c>
      <c r="T661" s="1" t="s">
        <v>645</v>
      </c>
      <c r="U661" s="1" t="s">
        <v>645</v>
      </c>
    </row>
    <row r="662" spans="1:21" x14ac:dyDescent="0.25">
      <c r="A662" s="1" t="s">
        <v>606</v>
      </c>
      <c r="B662" s="1" t="s">
        <v>147</v>
      </c>
      <c r="C662" s="1" t="s">
        <v>292</v>
      </c>
      <c r="D662">
        <v>14</v>
      </c>
      <c r="E662">
        <v>0.875</v>
      </c>
      <c r="F662">
        <v>10</v>
      </c>
      <c r="G662">
        <v>0.98969072164948457</v>
      </c>
      <c r="H662">
        <v>0.44651162790697674</v>
      </c>
      <c r="I662">
        <v>0.61538461538461542</v>
      </c>
      <c r="J662">
        <v>0.96551724137931039</v>
      </c>
      <c r="K662">
        <v>0.4</v>
      </c>
      <c r="L662">
        <v>0.56565656565656575</v>
      </c>
      <c r="M662" s="1" t="s">
        <v>642</v>
      </c>
      <c r="N662" s="1" t="s">
        <v>643</v>
      </c>
      <c r="O662" s="1" t="s">
        <v>644</v>
      </c>
      <c r="P662" s="1" t="s">
        <v>642</v>
      </c>
      <c r="Q662" s="1" t="s">
        <v>645</v>
      </c>
      <c r="R662" s="1" t="s">
        <v>642</v>
      </c>
      <c r="S662" s="1" t="s">
        <v>645</v>
      </c>
      <c r="T662" s="1" t="s">
        <v>645</v>
      </c>
      <c r="U662" s="1" t="s">
        <v>645</v>
      </c>
    </row>
    <row r="663" spans="1:21" x14ac:dyDescent="0.25">
      <c r="A663" s="1" t="s">
        <v>310</v>
      </c>
      <c r="B663" s="1" t="s">
        <v>22</v>
      </c>
      <c r="C663" s="1" t="s">
        <v>292</v>
      </c>
      <c r="D663">
        <v>2</v>
      </c>
      <c r="E663">
        <v>0.85</v>
      </c>
      <c r="F663">
        <v>10</v>
      </c>
      <c r="G663">
        <v>0.98319327731092432</v>
      </c>
      <c r="H663">
        <v>0.4119718309859155</v>
      </c>
      <c r="I663">
        <v>0.58064516129032251</v>
      </c>
      <c r="J663">
        <v>1</v>
      </c>
      <c r="K663">
        <v>0.38834951456310679</v>
      </c>
      <c r="L663">
        <v>0.55944055944055937</v>
      </c>
      <c r="M663" s="1" t="s">
        <v>642</v>
      </c>
      <c r="N663" s="1" t="s">
        <v>643</v>
      </c>
      <c r="O663" s="1" t="s">
        <v>644</v>
      </c>
      <c r="P663" s="1" t="s">
        <v>642</v>
      </c>
      <c r="Q663" s="1" t="s">
        <v>645</v>
      </c>
      <c r="R663" s="1" t="s">
        <v>642</v>
      </c>
      <c r="S663" s="1" t="s">
        <v>645</v>
      </c>
      <c r="T663" s="1" t="s">
        <v>645</v>
      </c>
      <c r="U663" s="1" t="s">
        <v>645</v>
      </c>
    </row>
    <row r="664" spans="1:21" x14ac:dyDescent="0.25">
      <c r="A664" s="1" t="s">
        <v>694</v>
      </c>
      <c r="B664" s="1" t="s">
        <v>22</v>
      </c>
      <c r="C664" s="1" t="s">
        <v>292</v>
      </c>
      <c r="D664">
        <v>22</v>
      </c>
      <c r="E664">
        <v>0.875</v>
      </c>
      <c r="F664">
        <v>10</v>
      </c>
      <c r="G664">
        <v>1</v>
      </c>
      <c r="H664">
        <v>0.44718309859154931</v>
      </c>
      <c r="I664">
        <v>0.61800486618004868</v>
      </c>
      <c r="J664">
        <v>1</v>
      </c>
      <c r="K664">
        <v>0.50485436893203883</v>
      </c>
      <c r="L664">
        <v>0.67096774193548392</v>
      </c>
      <c r="M664" s="1" t="s">
        <v>642</v>
      </c>
      <c r="N664" s="1" t="s">
        <v>643</v>
      </c>
      <c r="O664" s="1" t="s">
        <v>644</v>
      </c>
      <c r="P664" s="1" t="s">
        <v>642</v>
      </c>
      <c r="Q664" s="1" t="s">
        <v>645</v>
      </c>
      <c r="R664" s="1" t="s">
        <v>642</v>
      </c>
      <c r="S664" s="1" t="s">
        <v>645</v>
      </c>
      <c r="T664" s="1" t="s">
        <v>645</v>
      </c>
      <c r="U664" s="1" t="s">
        <v>645</v>
      </c>
    </row>
    <row r="665" spans="1:21" x14ac:dyDescent="0.25">
      <c r="A665" s="1" t="s">
        <v>492</v>
      </c>
      <c r="B665" s="1" t="s">
        <v>22</v>
      </c>
      <c r="C665" s="1" t="s">
        <v>292</v>
      </c>
      <c r="D665">
        <v>21</v>
      </c>
      <c r="E665">
        <v>0.9</v>
      </c>
      <c r="F665">
        <v>16</v>
      </c>
      <c r="G665">
        <v>0.9882352941176471</v>
      </c>
      <c r="H665">
        <v>0.29577464788732394</v>
      </c>
      <c r="I665">
        <v>0.45528455284552843</v>
      </c>
      <c r="J665">
        <v>1</v>
      </c>
      <c r="K665">
        <v>0.33980582524271846</v>
      </c>
      <c r="L665">
        <v>0.50724637681159424</v>
      </c>
      <c r="M665" s="1" t="s">
        <v>642</v>
      </c>
      <c r="N665" s="1" t="s">
        <v>643</v>
      </c>
      <c r="O665" s="1" t="s">
        <v>644</v>
      </c>
      <c r="P665" s="1" t="s">
        <v>642</v>
      </c>
      <c r="Q665" s="1" t="s">
        <v>645</v>
      </c>
      <c r="R665" s="1" t="s">
        <v>642</v>
      </c>
      <c r="S665" s="1" t="s">
        <v>645</v>
      </c>
      <c r="T665" s="1" t="s">
        <v>645</v>
      </c>
      <c r="U665" s="1" t="s">
        <v>645</v>
      </c>
    </row>
    <row r="666" spans="1:21" x14ac:dyDescent="0.25">
      <c r="A666" s="1" t="s">
        <v>487</v>
      </c>
      <c r="B666" s="1" t="s">
        <v>22</v>
      </c>
      <c r="C666" s="1" t="s">
        <v>292</v>
      </c>
      <c r="D666">
        <v>21</v>
      </c>
      <c r="E666">
        <v>0.7</v>
      </c>
      <c r="F666">
        <v>16</v>
      </c>
      <c r="G666">
        <v>0.93069306930693074</v>
      </c>
      <c r="H666">
        <v>0.33098591549295775</v>
      </c>
      <c r="I666">
        <v>0.48831168831168825</v>
      </c>
      <c r="J666">
        <v>1</v>
      </c>
      <c r="K666">
        <v>0.3300970873786408</v>
      </c>
      <c r="L666">
        <v>0.49635036496350365</v>
      </c>
      <c r="M666" s="1" t="s">
        <v>642</v>
      </c>
      <c r="N666" s="1" t="s">
        <v>643</v>
      </c>
      <c r="O666" s="1" t="s">
        <v>644</v>
      </c>
      <c r="P666" s="1" t="s">
        <v>642</v>
      </c>
      <c r="Q666" s="1" t="s">
        <v>645</v>
      </c>
      <c r="R666" s="1" t="s">
        <v>642</v>
      </c>
      <c r="S666" s="1" t="s">
        <v>645</v>
      </c>
      <c r="T666" s="1" t="s">
        <v>645</v>
      </c>
      <c r="U666" s="1" t="s">
        <v>645</v>
      </c>
    </row>
    <row r="667" spans="1:21" x14ac:dyDescent="0.25">
      <c r="A667" s="1" t="s">
        <v>343</v>
      </c>
      <c r="B667" s="1" t="s">
        <v>22</v>
      </c>
      <c r="C667" s="1" t="s">
        <v>292</v>
      </c>
      <c r="D667">
        <v>23</v>
      </c>
      <c r="E667">
        <v>0.8</v>
      </c>
      <c r="F667">
        <v>10</v>
      </c>
      <c r="G667">
        <v>0.97633136094674555</v>
      </c>
      <c r="H667">
        <v>0.58098591549295775</v>
      </c>
      <c r="I667">
        <v>0.72847682119205293</v>
      </c>
      <c r="J667">
        <v>1</v>
      </c>
      <c r="K667">
        <v>0.64077669902912626</v>
      </c>
      <c r="L667">
        <v>0.78106508875739644</v>
      </c>
      <c r="M667" s="1" t="s">
        <v>642</v>
      </c>
      <c r="N667" s="1" t="s">
        <v>643</v>
      </c>
      <c r="O667" s="1" t="s">
        <v>644</v>
      </c>
      <c r="P667" s="1" t="s">
        <v>642</v>
      </c>
      <c r="Q667" s="1" t="s">
        <v>645</v>
      </c>
      <c r="R667" s="1" t="s">
        <v>642</v>
      </c>
      <c r="S667" s="1" t="s">
        <v>645</v>
      </c>
      <c r="T667" s="1" t="s">
        <v>645</v>
      </c>
      <c r="U667" s="1" t="s">
        <v>645</v>
      </c>
    </row>
    <row r="668" spans="1:21" x14ac:dyDescent="0.25">
      <c r="A668" s="1" t="s">
        <v>624</v>
      </c>
      <c r="B668" s="1" t="s">
        <v>147</v>
      </c>
      <c r="C668" s="1" t="s">
        <v>292</v>
      </c>
      <c r="D668">
        <v>12</v>
      </c>
      <c r="E668">
        <v>0.8</v>
      </c>
      <c r="F668">
        <v>10</v>
      </c>
      <c r="G668">
        <v>0.98837209302325579</v>
      </c>
      <c r="H668">
        <v>0.39534883720930231</v>
      </c>
      <c r="I668">
        <v>0.5647840531561461</v>
      </c>
      <c r="J668">
        <v>1</v>
      </c>
      <c r="K668">
        <v>0.37142857142857144</v>
      </c>
      <c r="L668">
        <v>0.54166666666666663</v>
      </c>
      <c r="M668" s="1" t="s">
        <v>642</v>
      </c>
      <c r="N668" s="1" t="s">
        <v>643</v>
      </c>
      <c r="O668" s="1" t="s">
        <v>644</v>
      </c>
      <c r="P668" s="1" t="s">
        <v>642</v>
      </c>
      <c r="Q668" s="1" t="s">
        <v>645</v>
      </c>
      <c r="R668" s="1" t="s">
        <v>642</v>
      </c>
      <c r="S668" s="1" t="s">
        <v>645</v>
      </c>
      <c r="T668" s="1" t="s">
        <v>645</v>
      </c>
      <c r="U668" s="1" t="s">
        <v>645</v>
      </c>
    </row>
    <row r="669" spans="1:21" x14ac:dyDescent="0.25">
      <c r="A669" s="1" t="s">
        <v>387</v>
      </c>
      <c r="B669" s="1" t="s">
        <v>147</v>
      </c>
      <c r="C669" s="1" t="s">
        <v>292</v>
      </c>
      <c r="D669">
        <v>27</v>
      </c>
      <c r="E669">
        <v>0.875</v>
      </c>
      <c r="F669">
        <v>10</v>
      </c>
      <c r="G669">
        <v>0.97247706422018354</v>
      </c>
      <c r="H669">
        <v>0.49302325581395351</v>
      </c>
      <c r="I669">
        <v>0.65432098765432101</v>
      </c>
      <c r="J669">
        <v>1</v>
      </c>
      <c r="K669">
        <v>0.42857142857142855</v>
      </c>
      <c r="L669">
        <v>0.6</v>
      </c>
      <c r="M669" s="1" t="s">
        <v>642</v>
      </c>
      <c r="N669" s="1" t="s">
        <v>643</v>
      </c>
      <c r="O669" s="1" t="s">
        <v>644</v>
      </c>
      <c r="P669" s="1" t="s">
        <v>642</v>
      </c>
      <c r="Q669" s="1" t="s">
        <v>645</v>
      </c>
      <c r="R669" s="1" t="s">
        <v>642</v>
      </c>
      <c r="S669" s="1" t="s">
        <v>645</v>
      </c>
      <c r="T669" s="1" t="s">
        <v>645</v>
      </c>
      <c r="U669" s="1" t="s">
        <v>645</v>
      </c>
    </row>
    <row r="670" spans="1:21" x14ac:dyDescent="0.25">
      <c r="A670" s="1" t="s">
        <v>429</v>
      </c>
      <c r="B670" s="1" t="s">
        <v>23</v>
      </c>
      <c r="C670" s="1" t="s">
        <v>292</v>
      </c>
      <c r="D670">
        <v>10</v>
      </c>
      <c r="E670">
        <v>0.85</v>
      </c>
      <c r="F670">
        <v>10</v>
      </c>
      <c r="G670">
        <v>1</v>
      </c>
      <c r="H670">
        <v>0.26315789473684209</v>
      </c>
      <c r="I670">
        <v>0.41666666666666669</v>
      </c>
      <c r="J670">
        <v>1</v>
      </c>
      <c r="K670">
        <v>0.22222222222222221</v>
      </c>
      <c r="L670">
        <v>0.36363636363636359</v>
      </c>
      <c r="M670" s="1" t="s">
        <v>642</v>
      </c>
      <c r="N670" s="1" t="s">
        <v>643</v>
      </c>
      <c r="O670" s="1" t="s">
        <v>644</v>
      </c>
      <c r="P670" s="1" t="s">
        <v>642</v>
      </c>
      <c r="Q670" s="1" t="s">
        <v>645</v>
      </c>
      <c r="R670" s="1" t="s">
        <v>642</v>
      </c>
      <c r="S670" s="1" t="s">
        <v>645</v>
      </c>
      <c r="T670" s="1" t="s">
        <v>645</v>
      </c>
      <c r="U670" s="1" t="s">
        <v>645</v>
      </c>
    </row>
    <row r="671" spans="1:21" x14ac:dyDescent="0.25">
      <c r="A671" s="1" t="s">
        <v>344</v>
      </c>
      <c r="B671" s="1" t="s">
        <v>22</v>
      </c>
      <c r="C671" s="1" t="s">
        <v>292</v>
      </c>
      <c r="D671">
        <v>23</v>
      </c>
      <c r="E671">
        <v>0.85</v>
      </c>
      <c r="F671">
        <v>10</v>
      </c>
      <c r="G671">
        <v>0.98124999999999996</v>
      </c>
      <c r="H671">
        <v>0.55281690140845074</v>
      </c>
      <c r="I671">
        <v>0.7072072072072072</v>
      </c>
      <c r="J671">
        <v>1</v>
      </c>
      <c r="K671">
        <v>0.62135922330097082</v>
      </c>
      <c r="L671">
        <v>0.76646706586826341</v>
      </c>
      <c r="M671" s="1" t="s">
        <v>642</v>
      </c>
      <c r="N671" s="1" t="s">
        <v>643</v>
      </c>
      <c r="O671" s="1" t="s">
        <v>644</v>
      </c>
      <c r="P671" s="1" t="s">
        <v>642</v>
      </c>
      <c r="Q671" s="1" t="s">
        <v>645</v>
      </c>
      <c r="R671" s="1" t="s">
        <v>642</v>
      </c>
      <c r="S671" s="1" t="s">
        <v>645</v>
      </c>
      <c r="T671" s="1" t="s">
        <v>645</v>
      </c>
      <c r="U671" s="1" t="s">
        <v>645</v>
      </c>
    </row>
    <row r="672" spans="1:21" x14ac:dyDescent="0.25">
      <c r="A672" s="1" t="s">
        <v>320</v>
      </c>
      <c r="B672" s="1" t="s">
        <v>22</v>
      </c>
      <c r="C672" s="1" t="s">
        <v>292</v>
      </c>
      <c r="D672">
        <v>6</v>
      </c>
      <c r="E672">
        <v>0.85</v>
      </c>
      <c r="F672">
        <v>10</v>
      </c>
      <c r="G672">
        <v>0.98684210526315785</v>
      </c>
      <c r="H672">
        <v>0.528169014084507</v>
      </c>
      <c r="I672">
        <v>0.68807339449541272</v>
      </c>
      <c r="J672">
        <v>1</v>
      </c>
      <c r="K672">
        <v>0.57281553398058249</v>
      </c>
      <c r="L672">
        <v>0.72839506172839508</v>
      </c>
      <c r="M672" s="1" t="s">
        <v>642</v>
      </c>
      <c r="N672" s="1" t="s">
        <v>643</v>
      </c>
      <c r="O672" s="1" t="s">
        <v>644</v>
      </c>
      <c r="P672" s="1" t="s">
        <v>642</v>
      </c>
      <c r="Q672" s="1" t="s">
        <v>645</v>
      </c>
      <c r="R672" s="1" t="s">
        <v>642</v>
      </c>
      <c r="S672" s="1" t="s">
        <v>645</v>
      </c>
      <c r="T672" s="1" t="s">
        <v>645</v>
      </c>
      <c r="U672" s="1" t="s">
        <v>645</v>
      </c>
    </row>
    <row r="673" spans="1:21" x14ac:dyDescent="0.25">
      <c r="A673" s="1" t="s">
        <v>473</v>
      </c>
      <c r="B673" s="1" t="s">
        <v>23</v>
      </c>
      <c r="C673" s="1" t="s">
        <v>292</v>
      </c>
      <c r="D673">
        <v>10</v>
      </c>
      <c r="E673">
        <v>0.8</v>
      </c>
      <c r="F673">
        <v>10</v>
      </c>
      <c r="G673">
        <v>0.9928057553956835</v>
      </c>
      <c r="H673">
        <v>0.48421052631578948</v>
      </c>
      <c r="I673">
        <v>0.65094339622641517</v>
      </c>
      <c r="J673">
        <v>0.90697674418604646</v>
      </c>
      <c r="K673">
        <v>0.43333333333333335</v>
      </c>
      <c r="L673">
        <v>0.5864661654135338</v>
      </c>
      <c r="M673" s="1" t="s">
        <v>642</v>
      </c>
      <c r="N673" s="1" t="s">
        <v>643</v>
      </c>
      <c r="O673" s="1" t="s">
        <v>644</v>
      </c>
      <c r="P673" s="1" t="s">
        <v>642</v>
      </c>
      <c r="Q673" s="1" t="s">
        <v>645</v>
      </c>
      <c r="R673" s="1" t="s">
        <v>642</v>
      </c>
      <c r="S673" s="1" t="s">
        <v>645</v>
      </c>
      <c r="T673" s="1" t="s">
        <v>645</v>
      </c>
      <c r="U673" s="1" t="s">
        <v>645</v>
      </c>
    </row>
    <row r="674" spans="1:21" x14ac:dyDescent="0.25">
      <c r="A674" s="1" t="s">
        <v>654</v>
      </c>
      <c r="B674" s="1" t="s">
        <v>147</v>
      </c>
      <c r="C674" s="1" t="s">
        <v>292</v>
      </c>
      <c r="D674">
        <v>10</v>
      </c>
      <c r="E674">
        <v>0.875</v>
      </c>
      <c r="F674">
        <v>10</v>
      </c>
      <c r="G674">
        <v>0.95833333333333337</v>
      </c>
      <c r="H674">
        <v>0.10697674418604651</v>
      </c>
      <c r="I674">
        <v>0.19246861924686195</v>
      </c>
      <c r="J674">
        <v>1</v>
      </c>
      <c r="K674">
        <v>0.11428571428571428</v>
      </c>
      <c r="L674">
        <v>0.20512820512820512</v>
      </c>
      <c r="M674" s="1" t="s">
        <v>642</v>
      </c>
      <c r="N674" s="1" t="s">
        <v>643</v>
      </c>
      <c r="O674" s="1" t="s">
        <v>644</v>
      </c>
      <c r="P674" s="1" t="s">
        <v>642</v>
      </c>
      <c r="Q674" s="1" t="s">
        <v>645</v>
      </c>
      <c r="R674" s="1" t="s">
        <v>642</v>
      </c>
      <c r="S674" s="1" t="s">
        <v>645</v>
      </c>
      <c r="T674" s="1" t="s">
        <v>645</v>
      </c>
      <c r="U674" s="1" t="s">
        <v>645</v>
      </c>
    </row>
    <row r="675" spans="1:21" x14ac:dyDescent="0.25">
      <c r="A675" s="1" t="s">
        <v>314</v>
      </c>
      <c r="B675" s="1" t="s">
        <v>22</v>
      </c>
      <c r="C675" s="1" t="s">
        <v>292</v>
      </c>
      <c r="D675">
        <v>5</v>
      </c>
      <c r="E675">
        <v>0.8</v>
      </c>
      <c r="F675">
        <v>10</v>
      </c>
      <c r="G675">
        <v>0.92258064516129035</v>
      </c>
      <c r="H675">
        <v>0.50352112676056338</v>
      </c>
      <c r="I675">
        <v>0.65148063781321186</v>
      </c>
      <c r="J675">
        <v>1</v>
      </c>
      <c r="K675">
        <v>0.60194174757281549</v>
      </c>
      <c r="L675">
        <v>0.75151515151515147</v>
      </c>
      <c r="M675" s="1" t="s">
        <v>642</v>
      </c>
      <c r="N675" s="1" t="s">
        <v>643</v>
      </c>
      <c r="O675" s="1" t="s">
        <v>644</v>
      </c>
      <c r="P675" s="1" t="s">
        <v>642</v>
      </c>
      <c r="Q675" s="1" t="s">
        <v>645</v>
      </c>
      <c r="R675" s="1" t="s">
        <v>642</v>
      </c>
      <c r="S675" s="1" t="s">
        <v>645</v>
      </c>
      <c r="T675" s="1" t="s">
        <v>645</v>
      </c>
      <c r="U675" s="1" t="s">
        <v>645</v>
      </c>
    </row>
    <row r="676" spans="1:21" x14ac:dyDescent="0.25">
      <c r="A676" s="1" t="s">
        <v>382</v>
      </c>
      <c r="B676" s="1" t="s">
        <v>147</v>
      </c>
      <c r="C676" s="1" t="s">
        <v>292</v>
      </c>
      <c r="D676">
        <v>25</v>
      </c>
      <c r="E676">
        <v>0.85</v>
      </c>
      <c r="F676">
        <v>10</v>
      </c>
      <c r="G676">
        <v>0.96923076923076923</v>
      </c>
      <c r="H676">
        <v>0.2930232558139535</v>
      </c>
      <c r="I676">
        <v>0.45</v>
      </c>
      <c r="J676">
        <v>1</v>
      </c>
      <c r="K676">
        <v>0.2857142857142857</v>
      </c>
      <c r="L676">
        <v>0.44444444444444448</v>
      </c>
      <c r="M676" s="1" t="s">
        <v>642</v>
      </c>
      <c r="N676" s="1" t="s">
        <v>643</v>
      </c>
      <c r="O676" s="1" t="s">
        <v>644</v>
      </c>
      <c r="P676" s="1" t="s">
        <v>642</v>
      </c>
      <c r="Q676" s="1" t="s">
        <v>645</v>
      </c>
      <c r="R676" s="1" t="s">
        <v>642</v>
      </c>
      <c r="S676" s="1" t="s">
        <v>645</v>
      </c>
      <c r="T676" s="1" t="s">
        <v>645</v>
      </c>
      <c r="U676" s="1" t="s">
        <v>645</v>
      </c>
    </row>
    <row r="677" spans="1:21" x14ac:dyDescent="0.25">
      <c r="A677" s="1" t="s">
        <v>655</v>
      </c>
      <c r="B677" s="1" t="s">
        <v>147</v>
      </c>
      <c r="C677" s="1" t="s">
        <v>292</v>
      </c>
      <c r="D677">
        <v>11</v>
      </c>
      <c r="E677">
        <v>0.875</v>
      </c>
      <c r="F677">
        <v>10</v>
      </c>
      <c r="G677">
        <v>0.95833333333333337</v>
      </c>
      <c r="H677">
        <v>0.10697674418604651</v>
      </c>
      <c r="I677">
        <v>0.19246861924686195</v>
      </c>
      <c r="J677">
        <v>1</v>
      </c>
      <c r="K677">
        <v>0.11428571428571428</v>
      </c>
      <c r="L677">
        <v>0.20512820512820512</v>
      </c>
      <c r="M677" s="1" t="s">
        <v>642</v>
      </c>
      <c r="N677" s="1" t="s">
        <v>643</v>
      </c>
      <c r="O677" s="1" t="s">
        <v>644</v>
      </c>
      <c r="P677" s="1" t="s">
        <v>642</v>
      </c>
      <c r="Q677" s="1" t="s">
        <v>645</v>
      </c>
      <c r="R677" s="1" t="s">
        <v>642</v>
      </c>
      <c r="S677" s="1" t="s">
        <v>645</v>
      </c>
      <c r="T677" s="1" t="s">
        <v>645</v>
      </c>
      <c r="U677" s="1" t="s">
        <v>645</v>
      </c>
    </row>
    <row r="678" spans="1:21" x14ac:dyDescent="0.25">
      <c r="A678" s="1" t="s">
        <v>459</v>
      </c>
      <c r="B678" s="1" t="s">
        <v>22</v>
      </c>
      <c r="C678" s="1" t="s">
        <v>292</v>
      </c>
      <c r="D678">
        <v>15</v>
      </c>
      <c r="E678">
        <v>0.85</v>
      </c>
      <c r="F678">
        <v>10</v>
      </c>
      <c r="G678">
        <v>1</v>
      </c>
      <c r="H678">
        <v>0.43309859154929575</v>
      </c>
      <c r="I678">
        <v>0.60442260442260443</v>
      </c>
      <c r="J678">
        <v>1</v>
      </c>
      <c r="K678">
        <v>0.4854368932038835</v>
      </c>
      <c r="L678">
        <v>0.65359477124183007</v>
      </c>
      <c r="M678" s="1" t="s">
        <v>642</v>
      </c>
      <c r="N678" s="1" t="s">
        <v>643</v>
      </c>
      <c r="O678" s="1" t="s">
        <v>644</v>
      </c>
      <c r="P678" s="1" t="s">
        <v>642</v>
      </c>
      <c r="Q678" s="1" t="s">
        <v>645</v>
      </c>
      <c r="R678" s="1" t="s">
        <v>642</v>
      </c>
      <c r="S678" s="1" t="s">
        <v>645</v>
      </c>
      <c r="T678" s="1" t="s">
        <v>645</v>
      </c>
      <c r="U678" s="1" t="s">
        <v>645</v>
      </c>
    </row>
    <row r="679" spans="1:21" x14ac:dyDescent="0.25">
      <c r="A679" s="1" t="s">
        <v>346</v>
      </c>
      <c r="B679" s="1" t="s">
        <v>22</v>
      </c>
      <c r="C679" s="1" t="s">
        <v>292</v>
      </c>
      <c r="D679">
        <v>23</v>
      </c>
      <c r="E679">
        <v>0.9</v>
      </c>
      <c r="F679">
        <v>10</v>
      </c>
      <c r="G679">
        <v>0.99310344827586206</v>
      </c>
      <c r="H679">
        <v>0.50704225352112675</v>
      </c>
      <c r="I679">
        <v>0.67132867132867136</v>
      </c>
      <c r="J679">
        <v>1</v>
      </c>
      <c r="K679">
        <v>0.59223300970873782</v>
      </c>
      <c r="L679">
        <v>0.74390243902439024</v>
      </c>
      <c r="M679" s="1" t="s">
        <v>642</v>
      </c>
      <c r="N679" s="1" t="s">
        <v>643</v>
      </c>
      <c r="O679" s="1" t="s">
        <v>644</v>
      </c>
      <c r="P679" s="1" t="s">
        <v>642</v>
      </c>
      <c r="Q679" s="1" t="s">
        <v>645</v>
      </c>
      <c r="R679" s="1" t="s">
        <v>642</v>
      </c>
      <c r="S679" s="1" t="s">
        <v>645</v>
      </c>
      <c r="T679" s="1" t="s">
        <v>645</v>
      </c>
      <c r="U679" s="1" t="s">
        <v>645</v>
      </c>
    </row>
    <row r="680" spans="1:21" x14ac:dyDescent="0.25">
      <c r="A680" s="1" t="s">
        <v>715</v>
      </c>
      <c r="B680" s="1" t="s">
        <v>147</v>
      </c>
      <c r="C680" s="1" t="s">
        <v>292</v>
      </c>
      <c r="D680">
        <v>30</v>
      </c>
      <c r="E680">
        <v>0.875</v>
      </c>
      <c r="F680">
        <v>10</v>
      </c>
      <c r="G680">
        <v>0.94117647058823528</v>
      </c>
      <c r="H680">
        <v>0.14883720930232558</v>
      </c>
      <c r="I680">
        <v>0.25702811244979917</v>
      </c>
      <c r="J680">
        <v>1</v>
      </c>
      <c r="K680">
        <v>0.12857142857142856</v>
      </c>
      <c r="L680">
        <v>0.22784810126582278</v>
      </c>
      <c r="M680" s="1" t="s">
        <v>642</v>
      </c>
      <c r="N680" s="1" t="s">
        <v>643</v>
      </c>
      <c r="O680" s="1" t="s">
        <v>644</v>
      </c>
      <c r="P680" s="1" t="s">
        <v>642</v>
      </c>
      <c r="Q680" s="1" t="s">
        <v>645</v>
      </c>
      <c r="R680" s="1" t="s">
        <v>642</v>
      </c>
      <c r="S680" s="1" t="s">
        <v>645</v>
      </c>
      <c r="T680" s="1" t="s">
        <v>645</v>
      </c>
      <c r="U680" s="1" t="s">
        <v>645</v>
      </c>
    </row>
    <row r="681" spans="1:21" x14ac:dyDescent="0.25">
      <c r="A681" s="1" t="s">
        <v>697</v>
      </c>
      <c r="B681" s="1" t="s">
        <v>23</v>
      </c>
      <c r="C681" s="1" t="s">
        <v>292</v>
      </c>
      <c r="D681">
        <v>29</v>
      </c>
      <c r="E681">
        <v>0.7</v>
      </c>
      <c r="F681">
        <v>10</v>
      </c>
      <c r="G681">
        <v>0.95151515151515154</v>
      </c>
      <c r="H681">
        <v>0.55087719298245619</v>
      </c>
      <c r="I681">
        <v>0.69777777777777783</v>
      </c>
      <c r="J681">
        <v>0.90909090909090906</v>
      </c>
      <c r="K681">
        <v>0.44444444444444442</v>
      </c>
      <c r="L681">
        <v>0.59701492537313428</v>
      </c>
      <c r="M681" s="1" t="s">
        <v>642</v>
      </c>
      <c r="N681" s="1" t="s">
        <v>643</v>
      </c>
      <c r="O681" s="1" t="s">
        <v>644</v>
      </c>
      <c r="P681" s="1" t="s">
        <v>642</v>
      </c>
      <c r="Q681" s="1" t="s">
        <v>645</v>
      </c>
      <c r="R681" s="1" t="s">
        <v>642</v>
      </c>
      <c r="S681" s="1" t="s">
        <v>645</v>
      </c>
      <c r="T681" s="1" t="s">
        <v>645</v>
      </c>
      <c r="U681" s="1" t="s">
        <v>645</v>
      </c>
    </row>
    <row r="682" spans="1:21" x14ac:dyDescent="0.25">
      <c r="A682" s="1" t="s">
        <v>400</v>
      </c>
      <c r="B682" s="1" t="s">
        <v>23</v>
      </c>
      <c r="C682" s="1" t="s">
        <v>292</v>
      </c>
      <c r="D682">
        <v>19</v>
      </c>
      <c r="E682">
        <v>0.8</v>
      </c>
      <c r="F682">
        <v>10</v>
      </c>
      <c r="G682">
        <v>0.97872340425531912</v>
      </c>
      <c r="H682">
        <v>0.48421052631578948</v>
      </c>
      <c r="I682">
        <v>0.647887323943662</v>
      </c>
      <c r="J682">
        <v>0.95238095238095233</v>
      </c>
      <c r="K682">
        <v>0.44444444444444442</v>
      </c>
      <c r="L682">
        <v>0.60606060606060608</v>
      </c>
      <c r="M682" s="1" t="s">
        <v>642</v>
      </c>
      <c r="N682" s="1" t="s">
        <v>643</v>
      </c>
      <c r="O682" s="1" t="s">
        <v>644</v>
      </c>
      <c r="P682" s="1" t="s">
        <v>642</v>
      </c>
      <c r="Q682" s="1" t="s">
        <v>645</v>
      </c>
      <c r="R682" s="1" t="s">
        <v>642</v>
      </c>
      <c r="S682" s="1" t="s">
        <v>645</v>
      </c>
      <c r="T682" s="1" t="s">
        <v>645</v>
      </c>
      <c r="U682" s="1" t="s">
        <v>645</v>
      </c>
    </row>
    <row r="683" spans="1:21" x14ac:dyDescent="0.25">
      <c r="A683" s="1" t="s">
        <v>349</v>
      </c>
      <c r="B683" s="1" t="s">
        <v>22</v>
      </c>
      <c r="C683" s="1" t="s">
        <v>292</v>
      </c>
      <c r="D683">
        <v>26</v>
      </c>
      <c r="E683">
        <v>0.85</v>
      </c>
      <c r="F683">
        <v>10</v>
      </c>
      <c r="G683">
        <v>0.98601398601398604</v>
      </c>
      <c r="H683">
        <v>0.49647887323943662</v>
      </c>
      <c r="I683">
        <v>0.66042154566744726</v>
      </c>
      <c r="J683">
        <v>1</v>
      </c>
      <c r="K683">
        <v>0.59223300970873782</v>
      </c>
      <c r="L683">
        <v>0.74390243902439024</v>
      </c>
      <c r="M683" s="1" t="s">
        <v>642</v>
      </c>
      <c r="N683" s="1" t="s">
        <v>643</v>
      </c>
      <c r="O683" s="1" t="s">
        <v>644</v>
      </c>
      <c r="P683" s="1" t="s">
        <v>642</v>
      </c>
      <c r="Q683" s="1" t="s">
        <v>645</v>
      </c>
      <c r="R683" s="1" t="s">
        <v>642</v>
      </c>
      <c r="S683" s="1" t="s">
        <v>645</v>
      </c>
      <c r="T683" s="1" t="s">
        <v>645</v>
      </c>
      <c r="U683" s="1" t="s">
        <v>645</v>
      </c>
    </row>
    <row r="684" spans="1:21" x14ac:dyDescent="0.25">
      <c r="A684" s="1" t="s">
        <v>649</v>
      </c>
      <c r="B684" s="1" t="s">
        <v>23</v>
      </c>
      <c r="C684" s="1" t="s">
        <v>292</v>
      </c>
      <c r="D684">
        <v>21</v>
      </c>
      <c r="E684">
        <v>0.11</v>
      </c>
      <c r="F684">
        <v>10</v>
      </c>
      <c r="G684">
        <v>0.96250000000000002</v>
      </c>
      <c r="H684">
        <v>0.54035087719298247</v>
      </c>
      <c r="I684">
        <v>0.69213483146067412</v>
      </c>
      <c r="J684">
        <v>0.91111111111111109</v>
      </c>
      <c r="K684">
        <v>0.45555555555555555</v>
      </c>
      <c r="L684">
        <v>0.6074074074074074</v>
      </c>
      <c r="M684" s="1" t="s">
        <v>642</v>
      </c>
      <c r="N684" s="1" t="s">
        <v>643</v>
      </c>
      <c r="O684" s="1" t="s">
        <v>644</v>
      </c>
      <c r="P684" s="1" t="s">
        <v>642</v>
      </c>
      <c r="Q684" s="1" t="s">
        <v>645</v>
      </c>
      <c r="R684" s="1" t="s">
        <v>642</v>
      </c>
      <c r="S684" s="1" t="s">
        <v>645</v>
      </c>
      <c r="T684" s="1" t="s">
        <v>645</v>
      </c>
      <c r="U684" s="1" t="s">
        <v>645</v>
      </c>
    </row>
    <row r="685" spans="1:21" x14ac:dyDescent="0.25">
      <c r="A685" s="1" t="s">
        <v>460</v>
      </c>
      <c r="B685" s="1" t="s">
        <v>22</v>
      </c>
      <c r="C685" s="1" t="s">
        <v>292</v>
      </c>
      <c r="D685">
        <v>15</v>
      </c>
      <c r="E685">
        <v>0.875</v>
      </c>
      <c r="F685">
        <v>10</v>
      </c>
      <c r="G685">
        <v>1</v>
      </c>
      <c r="H685">
        <v>0.41549295774647887</v>
      </c>
      <c r="I685">
        <v>0.58706467661691542</v>
      </c>
      <c r="J685">
        <v>1</v>
      </c>
      <c r="K685">
        <v>0.47572815533980584</v>
      </c>
      <c r="L685">
        <v>0.64473684210526316</v>
      </c>
      <c r="M685" s="1" t="s">
        <v>642</v>
      </c>
      <c r="N685" s="1" t="s">
        <v>643</v>
      </c>
      <c r="O685" s="1" t="s">
        <v>644</v>
      </c>
      <c r="P685" s="1" t="s">
        <v>642</v>
      </c>
      <c r="Q685" s="1" t="s">
        <v>645</v>
      </c>
      <c r="R685" s="1" t="s">
        <v>642</v>
      </c>
      <c r="S685" s="1" t="s">
        <v>645</v>
      </c>
      <c r="T685" s="1" t="s">
        <v>645</v>
      </c>
      <c r="U685" s="1" t="s">
        <v>645</v>
      </c>
    </row>
    <row r="686" spans="1:21" x14ac:dyDescent="0.25">
      <c r="A686" s="1" t="s">
        <v>386</v>
      </c>
      <c r="B686" s="1" t="s">
        <v>147</v>
      </c>
      <c r="C686" s="1" t="s">
        <v>292</v>
      </c>
      <c r="D686">
        <v>27</v>
      </c>
      <c r="E686">
        <v>0.85</v>
      </c>
      <c r="F686">
        <v>10</v>
      </c>
      <c r="G686">
        <v>0.96363636363636362</v>
      </c>
      <c r="H686">
        <v>0.49302325581395351</v>
      </c>
      <c r="I686">
        <v>0.65230769230769237</v>
      </c>
      <c r="J686">
        <v>1</v>
      </c>
      <c r="K686">
        <v>0.42857142857142855</v>
      </c>
      <c r="L686">
        <v>0.6</v>
      </c>
      <c r="M686" s="1" t="s">
        <v>642</v>
      </c>
      <c r="N686" s="1" t="s">
        <v>643</v>
      </c>
      <c r="O686" s="1" t="s">
        <v>644</v>
      </c>
      <c r="P686" s="1" t="s">
        <v>642</v>
      </c>
      <c r="Q686" s="1" t="s">
        <v>645</v>
      </c>
      <c r="R686" s="1" t="s">
        <v>642</v>
      </c>
      <c r="S686" s="1" t="s">
        <v>645</v>
      </c>
      <c r="T686" s="1" t="s">
        <v>645</v>
      </c>
      <c r="U686" s="1" t="s">
        <v>645</v>
      </c>
    </row>
    <row r="687" spans="1:21" x14ac:dyDescent="0.25">
      <c r="A687" s="1" t="s">
        <v>486</v>
      </c>
      <c r="B687" s="1" t="s">
        <v>22</v>
      </c>
      <c r="C687" s="1" t="s">
        <v>292</v>
      </c>
      <c r="D687">
        <v>21</v>
      </c>
      <c r="E687">
        <v>0.9</v>
      </c>
      <c r="F687">
        <v>13</v>
      </c>
      <c r="G687">
        <v>1</v>
      </c>
      <c r="H687">
        <v>0.11619718309859155</v>
      </c>
      <c r="I687">
        <v>0.20820189274447951</v>
      </c>
      <c r="J687">
        <v>1</v>
      </c>
      <c r="K687">
        <v>0.12621359223300971</v>
      </c>
      <c r="L687">
        <v>0.22413793103448276</v>
      </c>
      <c r="M687" s="1" t="s">
        <v>642</v>
      </c>
      <c r="N687" s="1" t="s">
        <v>643</v>
      </c>
      <c r="O687" s="1" t="s">
        <v>644</v>
      </c>
      <c r="P687" s="1" t="s">
        <v>642</v>
      </c>
      <c r="Q687" s="1" t="s">
        <v>645</v>
      </c>
      <c r="R687" s="1" t="s">
        <v>642</v>
      </c>
      <c r="S687" s="1" t="s">
        <v>645</v>
      </c>
      <c r="T687" s="1" t="s">
        <v>645</v>
      </c>
      <c r="U687" s="1" t="s">
        <v>645</v>
      </c>
    </row>
    <row r="688" spans="1:21" x14ac:dyDescent="0.25">
      <c r="A688" s="1" t="s">
        <v>393</v>
      </c>
      <c r="B688" s="1" t="s">
        <v>23</v>
      </c>
      <c r="C688" s="1" t="s">
        <v>292</v>
      </c>
      <c r="D688">
        <v>5</v>
      </c>
      <c r="E688">
        <v>0.9</v>
      </c>
      <c r="F688">
        <v>10</v>
      </c>
      <c r="G688">
        <v>0.96992481203007519</v>
      </c>
      <c r="H688">
        <v>0.45263157894736844</v>
      </c>
      <c r="I688">
        <v>0.61722488038277512</v>
      </c>
      <c r="J688">
        <v>0.83333333333333337</v>
      </c>
      <c r="K688">
        <v>0.33333333333333331</v>
      </c>
      <c r="L688">
        <v>0.47619047619047616</v>
      </c>
      <c r="M688" s="1" t="s">
        <v>642</v>
      </c>
      <c r="N688" s="1" t="s">
        <v>643</v>
      </c>
      <c r="O688" s="1" t="s">
        <v>644</v>
      </c>
      <c r="P688" s="1" t="s">
        <v>642</v>
      </c>
      <c r="Q688" s="1" t="s">
        <v>645</v>
      </c>
      <c r="R688" s="1" t="s">
        <v>642</v>
      </c>
      <c r="S688" s="1" t="s">
        <v>645</v>
      </c>
      <c r="T688" s="1" t="s">
        <v>645</v>
      </c>
      <c r="U688" s="1" t="s">
        <v>645</v>
      </c>
    </row>
    <row r="689" spans="1:21" x14ac:dyDescent="0.25">
      <c r="A689" s="1" t="s">
        <v>484</v>
      </c>
      <c r="B689" s="1" t="s">
        <v>22</v>
      </c>
      <c r="C689" s="1" t="s">
        <v>292</v>
      </c>
      <c r="D689">
        <v>21</v>
      </c>
      <c r="E689">
        <v>0.85</v>
      </c>
      <c r="F689">
        <v>13</v>
      </c>
      <c r="G689">
        <v>0.94871794871794868</v>
      </c>
      <c r="H689">
        <v>0.13028169014084506</v>
      </c>
      <c r="I689">
        <v>0.22910216718266255</v>
      </c>
      <c r="J689">
        <v>1</v>
      </c>
      <c r="K689">
        <v>0.13592233009708737</v>
      </c>
      <c r="L689">
        <v>0.23931623931623933</v>
      </c>
      <c r="M689" s="1" t="s">
        <v>642</v>
      </c>
      <c r="N689" s="1" t="s">
        <v>643</v>
      </c>
      <c r="O689" s="1" t="s">
        <v>644</v>
      </c>
      <c r="P689" s="1" t="s">
        <v>642</v>
      </c>
      <c r="Q689" s="1" t="s">
        <v>645</v>
      </c>
      <c r="R689" s="1" t="s">
        <v>642</v>
      </c>
      <c r="S689" s="1" t="s">
        <v>645</v>
      </c>
      <c r="T689" s="1" t="s">
        <v>645</v>
      </c>
      <c r="U689" s="1" t="s">
        <v>645</v>
      </c>
    </row>
    <row r="690" spans="1:21" x14ac:dyDescent="0.25">
      <c r="A690" s="1" t="s">
        <v>451</v>
      </c>
      <c r="B690" s="1" t="s">
        <v>22</v>
      </c>
      <c r="C690" s="1" t="s">
        <v>292</v>
      </c>
      <c r="D690">
        <v>11</v>
      </c>
      <c r="E690">
        <v>0.875</v>
      </c>
      <c r="F690">
        <v>10</v>
      </c>
      <c r="G690">
        <v>0.98571428571428577</v>
      </c>
      <c r="H690">
        <v>0.4859154929577465</v>
      </c>
      <c r="I690">
        <v>0.65094339622641517</v>
      </c>
      <c r="J690">
        <v>1</v>
      </c>
      <c r="K690">
        <v>0.53398058252427183</v>
      </c>
      <c r="L690">
        <v>0.69620253164556956</v>
      </c>
      <c r="M690" s="1" t="s">
        <v>642</v>
      </c>
      <c r="N690" s="1" t="s">
        <v>643</v>
      </c>
      <c r="O690" s="1" t="s">
        <v>644</v>
      </c>
      <c r="P690" s="1" t="s">
        <v>642</v>
      </c>
      <c r="Q690" s="1" t="s">
        <v>645</v>
      </c>
      <c r="R690" s="1" t="s">
        <v>642</v>
      </c>
      <c r="S690" s="1" t="s">
        <v>645</v>
      </c>
      <c r="T690" s="1" t="s">
        <v>645</v>
      </c>
      <c r="U690" s="1" t="s">
        <v>645</v>
      </c>
    </row>
    <row r="691" spans="1:21" x14ac:dyDescent="0.25">
      <c r="A691" s="1" t="s">
        <v>345</v>
      </c>
      <c r="B691" s="1" t="s">
        <v>22</v>
      </c>
      <c r="C691" s="1" t="s">
        <v>292</v>
      </c>
      <c r="D691">
        <v>23</v>
      </c>
      <c r="E691">
        <v>0.875</v>
      </c>
      <c r="F691">
        <v>10</v>
      </c>
      <c r="G691">
        <v>0.98101265822784811</v>
      </c>
      <c r="H691">
        <v>0.54577464788732399</v>
      </c>
      <c r="I691">
        <v>0.70135746606334848</v>
      </c>
      <c r="J691">
        <v>1</v>
      </c>
      <c r="K691">
        <v>0.60194174757281549</v>
      </c>
      <c r="L691">
        <v>0.75151515151515147</v>
      </c>
      <c r="M691" s="1" t="s">
        <v>642</v>
      </c>
      <c r="N691" s="1" t="s">
        <v>643</v>
      </c>
      <c r="O691" s="1" t="s">
        <v>644</v>
      </c>
      <c r="P691" s="1" t="s">
        <v>642</v>
      </c>
      <c r="Q691" s="1" t="s">
        <v>645</v>
      </c>
      <c r="R691" s="1" t="s">
        <v>642</v>
      </c>
      <c r="S691" s="1" t="s">
        <v>645</v>
      </c>
      <c r="T691" s="1" t="s">
        <v>645</v>
      </c>
      <c r="U691" s="1" t="s">
        <v>645</v>
      </c>
    </row>
    <row r="692" spans="1:21" x14ac:dyDescent="0.25">
      <c r="A692" s="1" t="s">
        <v>293</v>
      </c>
      <c r="B692" s="1" t="s">
        <v>22</v>
      </c>
      <c r="C692" s="1" t="s">
        <v>292</v>
      </c>
      <c r="D692">
        <v>1</v>
      </c>
      <c r="E692">
        <v>0.7</v>
      </c>
      <c r="F692">
        <v>10</v>
      </c>
      <c r="G692">
        <v>0.94117647058823528</v>
      </c>
      <c r="H692">
        <v>0.50704225352112675</v>
      </c>
      <c r="I692">
        <v>0.65903890160183065</v>
      </c>
      <c r="J692">
        <v>0.984375</v>
      </c>
      <c r="K692">
        <v>0.61165048543689315</v>
      </c>
      <c r="L692">
        <v>0.75449101796407192</v>
      </c>
      <c r="M692" s="1" t="s">
        <v>642</v>
      </c>
      <c r="N692" s="1" t="s">
        <v>643</v>
      </c>
      <c r="O692" s="1" t="s">
        <v>644</v>
      </c>
      <c r="P692" s="1" t="s">
        <v>642</v>
      </c>
      <c r="Q692" s="1" t="s">
        <v>645</v>
      </c>
      <c r="R692" s="1" t="s">
        <v>642</v>
      </c>
      <c r="S692" s="1" t="s">
        <v>645</v>
      </c>
      <c r="T692" s="1" t="s">
        <v>645</v>
      </c>
      <c r="U692" s="1" t="s">
        <v>645</v>
      </c>
    </row>
    <row r="693" spans="1:21" x14ac:dyDescent="0.25">
      <c r="A693" s="1" t="s">
        <v>302</v>
      </c>
      <c r="B693" s="1" t="s">
        <v>22</v>
      </c>
      <c r="C693" s="1" t="s">
        <v>292</v>
      </c>
      <c r="D693">
        <v>27</v>
      </c>
      <c r="E693">
        <v>0.9</v>
      </c>
      <c r="F693">
        <v>10</v>
      </c>
      <c r="G693">
        <v>0.98136645962732916</v>
      </c>
      <c r="H693">
        <v>0.55633802816901412</v>
      </c>
      <c r="I693">
        <v>0.71011235955056184</v>
      </c>
      <c r="J693">
        <v>1</v>
      </c>
      <c r="K693">
        <v>0.61165048543689315</v>
      </c>
      <c r="L693">
        <v>0.75903614457831325</v>
      </c>
      <c r="M693" s="1" t="s">
        <v>642</v>
      </c>
      <c r="N693" s="1" t="s">
        <v>643</v>
      </c>
      <c r="O693" s="1" t="s">
        <v>644</v>
      </c>
      <c r="P693" s="1" t="s">
        <v>642</v>
      </c>
      <c r="Q693" s="1" t="s">
        <v>645</v>
      </c>
      <c r="R693" s="1" t="s">
        <v>642</v>
      </c>
      <c r="S693" s="1" t="s">
        <v>645</v>
      </c>
      <c r="T693" s="1" t="s">
        <v>645</v>
      </c>
      <c r="U693" s="1" t="s">
        <v>645</v>
      </c>
    </row>
    <row r="694" spans="1:21" x14ac:dyDescent="0.25">
      <c r="A694" s="1" t="s">
        <v>476</v>
      </c>
      <c r="B694" s="1" t="s">
        <v>147</v>
      </c>
      <c r="C694" s="1" t="s">
        <v>292</v>
      </c>
      <c r="D694">
        <v>10</v>
      </c>
      <c r="E694">
        <v>0.8</v>
      </c>
      <c r="F694">
        <v>10</v>
      </c>
      <c r="G694">
        <v>0.98809523809523814</v>
      </c>
      <c r="H694">
        <v>0.38604651162790699</v>
      </c>
      <c r="I694">
        <v>0.55518394648829428</v>
      </c>
      <c r="J694">
        <v>1</v>
      </c>
      <c r="K694">
        <v>0.34285714285714286</v>
      </c>
      <c r="L694">
        <v>0.51063829787234039</v>
      </c>
      <c r="M694" s="1" t="s">
        <v>642</v>
      </c>
      <c r="N694" s="1" t="s">
        <v>643</v>
      </c>
      <c r="O694" s="1" t="s">
        <v>644</v>
      </c>
      <c r="P694" s="1" t="s">
        <v>642</v>
      </c>
      <c r="Q694" s="1" t="s">
        <v>645</v>
      </c>
      <c r="R694" s="1" t="s">
        <v>642</v>
      </c>
      <c r="S694" s="1" t="s">
        <v>645</v>
      </c>
      <c r="T694" s="1" t="s">
        <v>645</v>
      </c>
      <c r="U694" s="1" t="s">
        <v>645</v>
      </c>
    </row>
    <row r="695" spans="1:21" x14ac:dyDescent="0.25">
      <c r="A695" s="1" t="s">
        <v>346</v>
      </c>
      <c r="B695" s="1" t="s">
        <v>22</v>
      </c>
      <c r="C695" s="1" t="s">
        <v>292</v>
      </c>
      <c r="D695">
        <v>23</v>
      </c>
      <c r="E695">
        <v>0.9</v>
      </c>
      <c r="F695">
        <v>10</v>
      </c>
      <c r="G695">
        <v>0.99310344827586206</v>
      </c>
      <c r="H695">
        <v>0.50704225352112675</v>
      </c>
      <c r="I695">
        <v>0.67132867132867136</v>
      </c>
      <c r="J695">
        <v>1</v>
      </c>
      <c r="K695">
        <v>0.59223300970873782</v>
      </c>
      <c r="L695">
        <v>0.74390243902439024</v>
      </c>
      <c r="M695" s="1" t="s">
        <v>642</v>
      </c>
      <c r="N695" s="1" t="s">
        <v>643</v>
      </c>
      <c r="O695" s="1" t="s">
        <v>644</v>
      </c>
      <c r="P695" s="1" t="s">
        <v>642</v>
      </c>
      <c r="Q695" s="1" t="s">
        <v>645</v>
      </c>
      <c r="R695" s="1" t="s">
        <v>642</v>
      </c>
      <c r="S695" s="1" t="s">
        <v>645</v>
      </c>
      <c r="T695" s="1" t="s">
        <v>645</v>
      </c>
      <c r="U695" s="1" t="s">
        <v>645</v>
      </c>
    </row>
    <row r="696" spans="1:21" x14ac:dyDescent="0.25">
      <c r="A696" s="1" t="s">
        <v>436</v>
      </c>
      <c r="B696" s="1" t="s">
        <v>23</v>
      </c>
      <c r="C696" s="1" t="s">
        <v>292</v>
      </c>
      <c r="D696">
        <v>14</v>
      </c>
      <c r="E696">
        <v>0.9</v>
      </c>
      <c r="F696">
        <v>10</v>
      </c>
      <c r="G696">
        <v>1</v>
      </c>
      <c r="H696">
        <v>0.42105263157894735</v>
      </c>
      <c r="I696">
        <v>0.59259259259259256</v>
      </c>
      <c r="J696">
        <v>1</v>
      </c>
      <c r="K696">
        <v>0.37777777777777777</v>
      </c>
      <c r="L696">
        <v>0.54838709677419351</v>
      </c>
      <c r="M696" s="1" t="s">
        <v>642</v>
      </c>
      <c r="N696" s="1" t="s">
        <v>643</v>
      </c>
      <c r="O696" s="1" t="s">
        <v>644</v>
      </c>
      <c r="P696" s="1" t="s">
        <v>642</v>
      </c>
      <c r="Q696" s="1" t="s">
        <v>645</v>
      </c>
      <c r="R696" s="1" t="s">
        <v>642</v>
      </c>
      <c r="S696" s="1" t="s">
        <v>645</v>
      </c>
      <c r="T696" s="1" t="s">
        <v>645</v>
      </c>
      <c r="U696" s="1" t="s">
        <v>645</v>
      </c>
    </row>
    <row r="697" spans="1:21" x14ac:dyDescent="0.25">
      <c r="A697" s="1" t="s">
        <v>353</v>
      </c>
      <c r="B697" s="1" t="s">
        <v>22</v>
      </c>
      <c r="C697" s="1" t="s">
        <v>292</v>
      </c>
      <c r="D697">
        <v>7</v>
      </c>
      <c r="E697">
        <v>0.875</v>
      </c>
      <c r="F697">
        <v>10</v>
      </c>
      <c r="G697">
        <v>1</v>
      </c>
      <c r="H697">
        <v>0.41901408450704225</v>
      </c>
      <c r="I697">
        <v>0.59057071960297769</v>
      </c>
      <c r="J697">
        <v>1</v>
      </c>
      <c r="K697">
        <v>0.47572815533980584</v>
      </c>
      <c r="L697">
        <v>0.64473684210526316</v>
      </c>
      <c r="M697" s="1" t="s">
        <v>642</v>
      </c>
      <c r="N697" s="1" t="s">
        <v>643</v>
      </c>
      <c r="O697" s="1" t="s">
        <v>644</v>
      </c>
      <c r="P697" s="1" t="s">
        <v>642</v>
      </c>
      <c r="Q697" s="1" t="s">
        <v>645</v>
      </c>
      <c r="R697" s="1" t="s">
        <v>642</v>
      </c>
      <c r="S697" s="1" t="s">
        <v>645</v>
      </c>
      <c r="T697" s="1" t="s">
        <v>645</v>
      </c>
      <c r="U697" s="1" t="s">
        <v>645</v>
      </c>
    </row>
    <row r="698" spans="1:21" x14ac:dyDescent="0.25">
      <c r="A698" s="1" t="s">
        <v>711</v>
      </c>
      <c r="B698" s="1" t="s">
        <v>147</v>
      </c>
      <c r="C698" s="1" t="s">
        <v>292</v>
      </c>
      <c r="D698">
        <v>29</v>
      </c>
      <c r="E698">
        <v>0.9</v>
      </c>
      <c r="F698">
        <v>10</v>
      </c>
      <c r="G698">
        <v>0.978494623655914</v>
      </c>
      <c r="H698">
        <v>0.42325581395348838</v>
      </c>
      <c r="I698">
        <v>0.59090909090909094</v>
      </c>
      <c r="J698">
        <v>1</v>
      </c>
      <c r="K698">
        <v>0.4</v>
      </c>
      <c r="L698">
        <v>0.57142857142857151</v>
      </c>
      <c r="M698" s="1" t="s">
        <v>642</v>
      </c>
      <c r="N698" s="1" t="s">
        <v>643</v>
      </c>
      <c r="O698" s="1" t="s">
        <v>644</v>
      </c>
      <c r="P698" s="1" t="s">
        <v>642</v>
      </c>
      <c r="Q698" s="1" t="s">
        <v>645</v>
      </c>
      <c r="R698" s="1" t="s">
        <v>642</v>
      </c>
      <c r="S698" s="1" t="s">
        <v>645</v>
      </c>
      <c r="T698" s="1" t="s">
        <v>645</v>
      </c>
      <c r="U698" s="1" t="s">
        <v>645</v>
      </c>
    </row>
    <row r="699" spans="1:21" x14ac:dyDescent="0.25">
      <c r="A699" s="1" t="s">
        <v>629</v>
      </c>
      <c r="B699" s="1" t="s">
        <v>147</v>
      </c>
      <c r="C699" s="1" t="s">
        <v>292</v>
      </c>
      <c r="D699">
        <v>16</v>
      </c>
      <c r="E699">
        <v>0.9</v>
      </c>
      <c r="F699">
        <v>10</v>
      </c>
      <c r="G699">
        <v>0.94736842105263153</v>
      </c>
      <c r="H699">
        <v>8.3720930232558138E-2</v>
      </c>
      <c r="I699">
        <v>0.15384615384615383</v>
      </c>
      <c r="J699">
        <v>1</v>
      </c>
      <c r="K699">
        <v>0.1</v>
      </c>
      <c r="L699">
        <v>0.18181818181818182</v>
      </c>
      <c r="M699" s="1" t="s">
        <v>642</v>
      </c>
      <c r="N699" s="1" t="s">
        <v>643</v>
      </c>
      <c r="O699" s="1" t="s">
        <v>644</v>
      </c>
      <c r="P699" s="1" t="s">
        <v>642</v>
      </c>
      <c r="Q699" s="1" t="s">
        <v>645</v>
      </c>
      <c r="R699" s="1" t="s">
        <v>642</v>
      </c>
      <c r="S699" s="1" t="s">
        <v>645</v>
      </c>
      <c r="T699" s="1" t="s">
        <v>645</v>
      </c>
      <c r="U699" s="1" t="s">
        <v>645</v>
      </c>
    </row>
    <row r="700" spans="1:21" x14ac:dyDescent="0.25">
      <c r="A700" s="1" t="s">
        <v>382</v>
      </c>
      <c r="B700" s="1" t="s">
        <v>147</v>
      </c>
      <c r="C700" s="1" t="s">
        <v>292</v>
      </c>
      <c r="D700">
        <v>25</v>
      </c>
      <c r="E700">
        <v>0.85</v>
      </c>
      <c r="F700">
        <v>10</v>
      </c>
      <c r="G700">
        <v>0.96923076923076923</v>
      </c>
      <c r="H700">
        <v>0.2930232558139535</v>
      </c>
      <c r="I700">
        <v>0.45</v>
      </c>
      <c r="J700">
        <v>1</v>
      </c>
      <c r="K700">
        <v>0.2857142857142857</v>
      </c>
      <c r="L700">
        <v>0.44444444444444448</v>
      </c>
      <c r="M700" s="1" t="s">
        <v>642</v>
      </c>
      <c r="N700" s="1" t="s">
        <v>643</v>
      </c>
      <c r="O700" s="1" t="s">
        <v>644</v>
      </c>
      <c r="P700" s="1" t="s">
        <v>642</v>
      </c>
      <c r="Q700" s="1" t="s">
        <v>645</v>
      </c>
      <c r="R700" s="1" t="s">
        <v>642</v>
      </c>
      <c r="S700" s="1" t="s">
        <v>645</v>
      </c>
      <c r="T700" s="1" t="s">
        <v>645</v>
      </c>
      <c r="U700" s="1" t="s">
        <v>645</v>
      </c>
    </row>
    <row r="701" spans="1:21" x14ac:dyDescent="0.25">
      <c r="A701" s="1" t="s">
        <v>331</v>
      </c>
      <c r="B701" s="1" t="s">
        <v>22</v>
      </c>
      <c r="C701" s="1" t="s">
        <v>292</v>
      </c>
      <c r="D701">
        <v>19</v>
      </c>
      <c r="E701">
        <v>0.8</v>
      </c>
      <c r="F701">
        <v>10</v>
      </c>
      <c r="G701">
        <v>0.98113207547169812</v>
      </c>
      <c r="H701">
        <v>0.54929577464788737</v>
      </c>
      <c r="I701">
        <v>0.70428893905191881</v>
      </c>
      <c r="J701">
        <v>1</v>
      </c>
      <c r="K701">
        <v>0.59223300970873782</v>
      </c>
      <c r="L701">
        <v>0.74390243902439024</v>
      </c>
      <c r="M701" s="1" t="s">
        <v>642</v>
      </c>
      <c r="N701" s="1" t="s">
        <v>643</v>
      </c>
      <c r="O701" s="1" t="s">
        <v>644</v>
      </c>
      <c r="P701" s="1" t="s">
        <v>642</v>
      </c>
      <c r="Q701" s="1" t="s">
        <v>645</v>
      </c>
      <c r="R701" s="1" t="s">
        <v>642</v>
      </c>
      <c r="S701" s="1" t="s">
        <v>645</v>
      </c>
      <c r="T701" s="1" t="s">
        <v>645</v>
      </c>
      <c r="U701" s="1" t="s">
        <v>645</v>
      </c>
    </row>
    <row r="702" spans="1:21" x14ac:dyDescent="0.25">
      <c r="A702" s="1" t="s">
        <v>437</v>
      </c>
      <c r="B702" s="1" t="s">
        <v>23</v>
      </c>
      <c r="C702" s="1" t="s">
        <v>292</v>
      </c>
      <c r="D702">
        <v>15</v>
      </c>
      <c r="E702">
        <v>0.7</v>
      </c>
      <c r="F702">
        <v>10</v>
      </c>
      <c r="G702">
        <v>0.98692810457516345</v>
      </c>
      <c r="H702">
        <v>0.52982456140350875</v>
      </c>
      <c r="I702">
        <v>0.68949771689497719</v>
      </c>
      <c r="J702">
        <v>0.88636363636363635</v>
      </c>
      <c r="K702">
        <v>0.43333333333333335</v>
      </c>
      <c r="L702">
        <v>0.58208955223880587</v>
      </c>
      <c r="M702" s="1" t="s">
        <v>642</v>
      </c>
      <c r="N702" s="1" t="s">
        <v>643</v>
      </c>
      <c r="O702" s="1" t="s">
        <v>644</v>
      </c>
      <c r="P702" s="1" t="s">
        <v>642</v>
      </c>
      <c r="Q702" s="1" t="s">
        <v>645</v>
      </c>
      <c r="R702" s="1" t="s">
        <v>642</v>
      </c>
      <c r="S702" s="1" t="s">
        <v>645</v>
      </c>
      <c r="T702" s="1" t="s">
        <v>645</v>
      </c>
      <c r="U702" s="1" t="s">
        <v>645</v>
      </c>
    </row>
    <row r="703" spans="1:21" x14ac:dyDescent="0.25">
      <c r="A703" s="1" t="s">
        <v>347</v>
      </c>
      <c r="B703" s="1" t="s">
        <v>22</v>
      </c>
      <c r="C703" s="1" t="s">
        <v>292</v>
      </c>
      <c r="D703">
        <v>24</v>
      </c>
      <c r="E703">
        <v>0.85</v>
      </c>
      <c r="F703">
        <v>10</v>
      </c>
      <c r="G703">
        <v>0.98601398601398604</v>
      </c>
      <c r="H703">
        <v>0.49647887323943662</v>
      </c>
      <c r="I703">
        <v>0.66042154566744726</v>
      </c>
      <c r="J703">
        <v>1</v>
      </c>
      <c r="K703">
        <v>0.59223300970873782</v>
      </c>
      <c r="L703">
        <v>0.74390243902439024</v>
      </c>
      <c r="M703" s="1" t="s">
        <v>642</v>
      </c>
      <c r="N703" s="1" t="s">
        <v>643</v>
      </c>
      <c r="O703" s="1" t="s">
        <v>644</v>
      </c>
      <c r="P703" s="1" t="s">
        <v>642</v>
      </c>
      <c r="Q703" s="1" t="s">
        <v>645</v>
      </c>
      <c r="R703" s="1" t="s">
        <v>642</v>
      </c>
      <c r="S703" s="1" t="s">
        <v>645</v>
      </c>
      <c r="T703" s="1" t="s">
        <v>645</v>
      </c>
      <c r="U703" s="1" t="s">
        <v>645</v>
      </c>
    </row>
    <row r="704" spans="1:21" x14ac:dyDescent="0.25">
      <c r="A704" s="1" t="s">
        <v>709</v>
      </c>
      <c r="B704" s="1" t="s">
        <v>147</v>
      </c>
      <c r="C704" s="1" t="s">
        <v>292</v>
      </c>
      <c r="D704">
        <v>29</v>
      </c>
      <c r="E704">
        <v>0.85</v>
      </c>
      <c r="F704">
        <v>10</v>
      </c>
      <c r="G704">
        <v>0.97272727272727277</v>
      </c>
      <c r="H704">
        <v>0.49767441860465117</v>
      </c>
      <c r="I704">
        <v>0.65846153846153843</v>
      </c>
      <c r="J704">
        <v>1</v>
      </c>
      <c r="K704">
        <v>0.44285714285714284</v>
      </c>
      <c r="L704">
        <v>0.61386138613861385</v>
      </c>
      <c r="M704" s="1" t="s">
        <v>642</v>
      </c>
      <c r="N704" s="1" t="s">
        <v>643</v>
      </c>
      <c r="O704" s="1" t="s">
        <v>644</v>
      </c>
      <c r="P704" s="1" t="s">
        <v>642</v>
      </c>
      <c r="Q704" s="1" t="s">
        <v>645</v>
      </c>
      <c r="R704" s="1" t="s">
        <v>642</v>
      </c>
      <c r="S704" s="1" t="s">
        <v>645</v>
      </c>
      <c r="T704" s="1" t="s">
        <v>645</v>
      </c>
      <c r="U704" s="1" t="s">
        <v>645</v>
      </c>
    </row>
    <row r="705" spans="1:21" x14ac:dyDescent="0.25">
      <c r="A705" s="1" t="s">
        <v>335</v>
      </c>
      <c r="B705" s="1" t="s">
        <v>22</v>
      </c>
      <c r="C705" s="1" t="s">
        <v>292</v>
      </c>
      <c r="D705">
        <v>20</v>
      </c>
      <c r="E705">
        <v>0.85</v>
      </c>
      <c r="F705">
        <v>10</v>
      </c>
      <c r="G705">
        <v>0.99319727891156462</v>
      </c>
      <c r="H705">
        <v>0.5140845070422535</v>
      </c>
      <c r="I705">
        <v>0.67749419953596279</v>
      </c>
      <c r="J705">
        <v>1</v>
      </c>
      <c r="K705">
        <v>0.59223300970873782</v>
      </c>
      <c r="L705">
        <v>0.74390243902439024</v>
      </c>
      <c r="M705" s="1" t="s">
        <v>642</v>
      </c>
      <c r="N705" s="1" t="s">
        <v>643</v>
      </c>
      <c r="O705" s="1" t="s">
        <v>644</v>
      </c>
      <c r="P705" s="1" t="s">
        <v>642</v>
      </c>
      <c r="Q705" s="1" t="s">
        <v>645</v>
      </c>
      <c r="R705" s="1" t="s">
        <v>642</v>
      </c>
      <c r="S705" s="1" t="s">
        <v>645</v>
      </c>
      <c r="T705" s="1" t="s">
        <v>645</v>
      </c>
      <c r="U705" s="1" t="s">
        <v>645</v>
      </c>
    </row>
    <row r="706" spans="1:21" x14ac:dyDescent="0.25">
      <c r="A706" s="1" t="s">
        <v>693</v>
      </c>
      <c r="B706" s="1" t="s">
        <v>22</v>
      </c>
      <c r="C706" s="1" t="s">
        <v>292</v>
      </c>
      <c r="D706">
        <v>24</v>
      </c>
      <c r="E706">
        <v>0.8</v>
      </c>
      <c r="F706">
        <v>10</v>
      </c>
      <c r="G706">
        <v>0.96951219512195119</v>
      </c>
      <c r="H706">
        <v>0.5598591549295775</v>
      </c>
      <c r="I706">
        <v>0.7098214285714286</v>
      </c>
      <c r="J706">
        <v>1</v>
      </c>
      <c r="K706">
        <v>0.6310679611650486</v>
      </c>
      <c r="L706">
        <v>0.77380952380952384</v>
      </c>
      <c r="M706" s="1" t="s">
        <v>642</v>
      </c>
      <c r="N706" s="1" t="s">
        <v>643</v>
      </c>
      <c r="O706" s="1" t="s">
        <v>644</v>
      </c>
      <c r="P706" s="1" t="s">
        <v>642</v>
      </c>
      <c r="Q706" s="1" t="s">
        <v>645</v>
      </c>
      <c r="R706" s="1" t="s">
        <v>642</v>
      </c>
      <c r="S706" s="1" t="s">
        <v>645</v>
      </c>
      <c r="T706" s="1" t="s">
        <v>645</v>
      </c>
      <c r="U706" s="1" t="s">
        <v>645</v>
      </c>
    </row>
    <row r="707" spans="1:21" x14ac:dyDescent="0.25">
      <c r="A707" s="1" t="s">
        <v>455</v>
      </c>
      <c r="B707" s="1" t="s">
        <v>22</v>
      </c>
      <c r="C707" s="1" t="s">
        <v>292</v>
      </c>
      <c r="D707">
        <v>28</v>
      </c>
      <c r="E707">
        <v>0.875</v>
      </c>
      <c r="F707">
        <v>10</v>
      </c>
      <c r="G707">
        <v>0.99038461538461542</v>
      </c>
      <c r="H707">
        <v>0.36267605633802819</v>
      </c>
      <c r="I707">
        <v>0.53092783505154639</v>
      </c>
      <c r="J707">
        <v>1</v>
      </c>
      <c r="K707">
        <v>0.41747572815533979</v>
      </c>
      <c r="L707">
        <v>0.58904109589041087</v>
      </c>
      <c r="M707" s="1" t="s">
        <v>642</v>
      </c>
      <c r="N707" s="1" t="s">
        <v>643</v>
      </c>
      <c r="O707" s="1" t="s">
        <v>644</v>
      </c>
      <c r="P707" s="1" t="s">
        <v>642</v>
      </c>
      <c r="Q707" s="1" t="s">
        <v>645</v>
      </c>
      <c r="R707" s="1" t="s">
        <v>642</v>
      </c>
      <c r="S707" s="1" t="s">
        <v>645</v>
      </c>
      <c r="T707" s="1" t="s">
        <v>645</v>
      </c>
      <c r="U707" s="1" t="s">
        <v>645</v>
      </c>
    </row>
    <row r="708" spans="1:21" x14ac:dyDescent="0.25">
      <c r="A708" s="1" t="s">
        <v>449</v>
      </c>
      <c r="B708" s="1" t="s">
        <v>22</v>
      </c>
      <c r="C708" s="1" t="s">
        <v>292</v>
      </c>
      <c r="D708">
        <v>10</v>
      </c>
      <c r="E708">
        <v>0.9</v>
      </c>
      <c r="F708">
        <v>10</v>
      </c>
      <c r="G708">
        <v>1</v>
      </c>
      <c r="H708">
        <v>0.4119718309859155</v>
      </c>
      <c r="I708">
        <v>0.58354114713216954</v>
      </c>
      <c r="J708">
        <v>1</v>
      </c>
      <c r="K708">
        <v>0.47572815533980584</v>
      </c>
      <c r="L708">
        <v>0.64473684210526316</v>
      </c>
      <c r="M708" s="1" t="s">
        <v>642</v>
      </c>
      <c r="N708" s="1" t="s">
        <v>643</v>
      </c>
      <c r="O708" s="1" t="s">
        <v>644</v>
      </c>
      <c r="P708" s="1" t="s">
        <v>642</v>
      </c>
      <c r="Q708" s="1" t="s">
        <v>645</v>
      </c>
      <c r="R708" s="1" t="s">
        <v>642</v>
      </c>
      <c r="S708" s="1" t="s">
        <v>645</v>
      </c>
      <c r="T708" s="1" t="s">
        <v>645</v>
      </c>
      <c r="U708" s="1" t="s">
        <v>645</v>
      </c>
    </row>
    <row r="709" spans="1:21" x14ac:dyDescent="0.25">
      <c r="A709" s="1" t="s">
        <v>447</v>
      </c>
      <c r="B709" s="1" t="s">
        <v>22</v>
      </c>
      <c r="C709" s="1" t="s">
        <v>292</v>
      </c>
      <c r="D709">
        <v>10</v>
      </c>
      <c r="E709">
        <v>0.8</v>
      </c>
      <c r="F709">
        <v>10</v>
      </c>
      <c r="G709">
        <v>0.98089171974522293</v>
      </c>
      <c r="H709">
        <v>0.54225352112676062</v>
      </c>
      <c r="I709">
        <v>0.69841269841269837</v>
      </c>
      <c r="J709">
        <v>1</v>
      </c>
      <c r="K709">
        <v>0.59223300970873782</v>
      </c>
      <c r="L709">
        <v>0.74390243902439024</v>
      </c>
      <c r="M709" s="1" t="s">
        <v>642</v>
      </c>
      <c r="N709" s="1" t="s">
        <v>643</v>
      </c>
      <c r="O709" s="1" t="s">
        <v>644</v>
      </c>
      <c r="P709" s="1" t="s">
        <v>642</v>
      </c>
      <c r="Q709" s="1" t="s">
        <v>645</v>
      </c>
      <c r="R709" s="1" t="s">
        <v>642</v>
      </c>
      <c r="S709" s="1" t="s">
        <v>645</v>
      </c>
      <c r="T709" s="1" t="s">
        <v>645</v>
      </c>
      <c r="U709" s="1" t="s">
        <v>645</v>
      </c>
    </row>
    <row r="710" spans="1:21" x14ac:dyDescent="0.25">
      <c r="A710" s="1" t="s">
        <v>298</v>
      </c>
      <c r="B710" s="1" t="s">
        <v>22</v>
      </c>
      <c r="C710" s="1" t="s">
        <v>292</v>
      </c>
      <c r="D710">
        <v>27</v>
      </c>
      <c r="E710">
        <v>0.7</v>
      </c>
      <c r="F710">
        <v>10</v>
      </c>
      <c r="G710">
        <v>0.95</v>
      </c>
      <c r="H710">
        <v>0.602112676056338</v>
      </c>
      <c r="I710">
        <v>0.73706896551724133</v>
      </c>
      <c r="J710">
        <v>1</v>
      </c>
      <c r="K710">
        <v>0.62135922330097082</v>
      </c>
      <c r="L710">
        <v>0.76646706586826341</v>
      </c>
      <c r="M710" s="1" t="s">
        <v>642</v>
      </c>
      <c r="N710" s="1" t="s">
        <v>643</v>
      </c>
      <c r="O710" s="1" t="s">
        <v>644</v>
      </c>
      <c r="P710" s="1" t="s">
        <v>642</v>
      </c>
      <c r="Q710" s="1" t="s">
        <v>645</v>
      </c>
      <c r="R710" s="1" t="s">
        <v>642</v>
      </c>
      <c r="S710" s="1" t="s">
        <v>645</v>
      </c>
      <c r="T710" s="1" t="s">
        <v>645</v>
      </c>
      <c r="U710" s="1" t="s">
        <v>645</v>
      </c>
    </row>
    <row r="711" spans="1:21" x14ac:dyDescent="0.25">
      <c r="A711" s="1" t="s">
        <v>649</v>
      </c>
      <c r="B711" s="1" t="s">
        <v>23</v>
      </c>
      <c r="C711" s="1" t="s">
        <v>292</v>
      </c>
      <c r="D711">
        <v>21</v>
      </c>
      <c r="E711">
        <v>0.11</v>
      </c>
      <c r="F711">
        <v>10</v>
      </c>
      <c r="G711">
        <v>0.96250000000000002</v>
      </c>
      <c r="H711">
        <v>0.54035087719298247</v>
      </c>
      <c r="I711">
        <v>0.69213483146067412</v>
      </c>
      <c r="J711">
        <v>0.91111111111111109</v>
      </c>
      <c r="K711">
        <v>0.45555555555555555</v>
      </c>
      <c r="L711">
        <v>0.6074074074074074</v>
      </c>
      <c r="M711" s="1" t="s">
        <v>642</v>
      </c>
      <c r="N711" s="1" t="s">
        <v>643</v>
      </c>
      <c r="O711" s="1" t="s">
        <v>644</v>
      </c>
      <c r="P711" s="1" t="s">
        <v>642</v>
      </c>
      <c r="Q711" s="1" t="s">
        <v>645</v>
      </c>
      <c r="R711" s="1" t="s">
        <v>642</v>
      </c>
      <c r="S711" s="1" t="s">
        <v>645</v>
      </c>
      <c r="T711" s="1" t="s">
        <v>645</v>
      </c>
      <c r="U711" s="1" t="s">
        <v>645</v>
      </c>
    </row>
    <row r="712" spans="1:21" x14ac:dyDescent="0.25">
      <c r="A712" s="1" t="s">
        <v>302</v>
      </c>
      <c r="B712" s="1" t="s">
        <v>22</v>
      </c>
      <c r="C712" s="1" t="s">
        <v>292</v>
      </c>
      <c r="D712">
        <v>27</v>
      </c>
      <c r="E712">
        <v>0.9</v>
      </c>
      <c r="F712">
        <v>10</v>
      </c>
      <c r="G712">
        <v>0.98136645962732916</v>
      </c>
      <c r="H712">
        <v>0.55633802816901412</v>
      </c>
      <c r="I712">
        <v>0.71011235955056184</v>
      </c>
      <c r="J712">
        <v>1</v>
      </c>
      <c r="K712">
        <v>0.61165048543689315</v>
      </c>
      <c r="L712">
        <v>0.75903614457831325</v>
      </c>
      <c r="M712" s="1" t="s">
        <v>642</v>
      </c>
      <c r="N712" s="1" t="s">
        <v>643</v>
      </c>
      <c r="O712" s="1" t="s">
        <v>644</v>
      </c>
      <c r="P712" s="1" t="s">
        <v>642</v>
      </c>
      <c r="Q712" s="1" t="s">
        <v>645</v>
      </c>
      <c r="R712" s="1" t="s">
        <v>642</v>
      </c>
      <c r="S712" s="1" t="s">
        <v>645</v>
      </c>
      <c r="T712" s="1" t="s">
        <v>645</v>
      </c>
      <c r="U712" s="1" t="s">
        <v>645</v>
      </c>
    </row>
    <row r="713" spans="1:21" x14ac:dyDescent="0.25">
      <c r="A713" s="1" t="s">
        <v>459</v>
      </c>
      <c r="B713" s="1" t="s">
        <v>22</v>
      </c>
      <c r="C713" s="1" t="s">
        <v>292</v>
      </c>
      <c r="D713">
        <v>15</v>
      </c>
      <c r="E713">
        <v>0.85</v>
      </c>
      <c r="F713">
        <v>10</v>
      </c>
      <c r="G713">
        <v>1</v>
      </c>
      <c r="H713">
        <v>0.43309859154929575</v>
      </c>
      <c r="I713">
        <v>0.60442260442260443</v>
      </c>
      <c r="J713">
        <v>1</v>
      </c>
      <c r="K713">
        <v>0.4854368932038835</v>
      </c>
      <c r="L713">
        <v>0.65359477124183007</v>
      </c>
      <c r="M713" s="1" t="s">
        <v>642</v>
      </c>
      <c r="N713" s="1" t="s">
        <v>643</v>
      </c>
      <c r="O713" s="1" t="s">
        <v>644</v>
      </c>
      <c r="P713" s="1" t="s">
        <v>642</v>
      </c>
      <c r="Q713" s="1" t="s">
        <v>645</v>
      </c>
      <c r="R713" s="1" t="s">
        <v>642</v>
      </c>
      <c r="S713" s="1" t="s">
        <v>645</v>
      </c>
      <c r="T713" s="1" t="s">
        <v>645</v>
      </c>
      <c r="U713" s="1" t="s">
        <v>645</v>
      </c>
    </row>
    <row r="714" spans="1:21" x14ac:dyDescent="0.25">
      <c r="A714" s="1" t="s">
        <v>309</v>
      </c>
      <c r="B714" s="1" t="s">
        <v>22</v>
      </c>
      <c r="C714" s="1" t="s">
        <v>292</v>
      </c>
      <c r="D714">
        <v>2</v>
      </c>
      <c r="E714">
        <v>0.8</v>
      </c>
      <c r="F714">
        <v>10</v>
      </c>
      <c r="G714">
        <v>0.965034965034965</v>
      </c>
      <c r="H714">
        <v>0.4859154929577465</v>
      </c>
      <c r="I714">
        <v>0.6463700234192038</v>
      </c>
      <c r="J714">
        <v>0.97959183673469385</v>
      </c>
      <c r="K714">
        <v>0.46601941747572817</v>
      </c>
      <c r="L714">
        <v>0.63157894736842102</v>
      </c>
      <c r="M714" s="1" t="s">
        <v>642</v>
      </c>
      <c r="N714" s="1" t="s">
        <v>643</v>
      </c>
      <c r="O714" s="1" t="s">
        <v>644</v>
      </c>
      <c r="P714" s="1" t="s">
        <v>642</v>
      </c>
      <c r="Q714" s="1" t="s">
        <v>645</v>
      </c>
      <c r="R714" s="1" t="s">
        <v>642</v>
      </c>
      <c r="S714" s="1" t="s">
        <v>645</v>
      </c>
      <c r="T714" s="1" t="s">
        <v>645</v>
      </c>
      <c r="U714" s="1" t="s">
        <v>645</v>
      </c>
    </row>
    <row r="715" spans="1:21" x14ac:dyDescent="0.25">
      <c r="A715" s="1" t="s">
        <v>485</v>
      </c>
      <c r="B715" s="1" t="s">
        <v>22</v>
      </c>
      <c r="C715" s="1" t="s">
        <v>292</v>
      </c>
      <c r="D715">
        <v>21</v>
      </c>
      <c r="E715">
        <v>0.875</v>
      </c>
      <c r="F715">
        <v>13</v>
      </c>
      <c r="G715">
        <v>0.97058823529411764</v>
      </c>
      <c r="H715">
        <v>0.11619718309859155</v>
      </c>
      <c r="I715">
        <v>0.20754716981132074</v>
      </c>
      <c r="J715">
        <v>1</v>
      </c>
      <c r="K715">
        <v>0.13592233009708737</v>
      </c>
      <c r="L715">
        <v>0.23931623931623933</v>
      </c>
      <c r="M715" s="1" t="s">
        <v>642</v>
      </c>
      <c r="N715" s="1" t="s">
        <v>643</v>
      </c>
      <c r="O715" s="1" t="s">
        <v>644</v>
      </c>
      <c r="P715" s="1" t="s">
        <v>642</v>
      </c>
      <c r="Q715" s="1" t="s">
        <v>645</v>
      </c>
      <c r="R715" s="1" t="s">
        <v>642</v>
      </c>
      <c r="S715" s="1" t="s">
        <v>645</v>
      </c>
      <c r="T715" s="1" t="s">
        <v>645</v>
      </c>
      <c r="U715" s="1" t="s">
        <v>645</v>
      </c>
    </row>
    <row r="716" spans="1:21" x14ac:dyDescent="0.25">
      <c r="A716" s="1" t="s">
        <v>623</v>
      </c>
      <c r="B716" s="1" t="s">
        <v>147</v>
      </c>
      <c r="C716" s="1" t="s">
        <v>292</v>
      </c>
      <c r="D716">
        <v>11</v>
      </c>
      <c r="E716">
        <v>0.9</v>
      </c>
      <c r="F716">
        <v>10</v>
      </c>
      <c r="G716">
        <v>0.875</v>
      </c>
      <c r="H716">
        <v>3.255813953488372E-2</v>
      </c>
      <c r="I716">
        <v>6.2780269058295965E-2</v>
      </c>
      <c r="J716">
        <v>1</v>
      </c>
      <c r="K716">
        <v>1.4285714285714285E-2</v>
      </c>
      <c r="L716">
        <v>2.8169014084507043E-2</v>
      </c>
      <c r="M716" s="1" t="s">
        <v>642</v>
      </c>
      <c r="N716" s="1" t="s">
        <v>643</v>
      </c>
      <c r="O716" s="1" t="s">
        <v>644</v>
      </c>
      <c r="P716" s="1" t="s">
        <v>642</v>
      </c>
      <c r="Q716" s="1" t="s">
        <v>645</v>
      </c>
      <c r="R716" s="1" t="s">
        <v>642</v>
      </c>
      <c r="S716" s="1" t="s">
        <v>645</v>
      </c>
      <c r="T716" s="1" t="s">
        <v>645</v>
      </c>
      <c r="U716" s="1" t="s">
        <v>645</v>
      </c>
    </row>
    <row r="717" spans="1:21" x14ac:dyDescent="0.25">
      <c r="A717" s="1" t="s">
        <v>630</v>
      </c>
      <c r="B717" s="1" t="s">
        <v>147</v>
      </c>
      <c r="C717" s="1" t="s">
        <v>292</v>
      </c>
      <c r="D717">
        <v>20</v>
      </c>
      <c r="E717">
        <v>0.8</v>
      </c>
      <c r="F717">
        <v>10</v>
      </c>
      <c r="G717">
        <v>0.94444444444444442</v>
      </c>
      <c r="H717">
        <v>7.9069767441860464E-2</v>
      </c>
      <c r="I717">
        <v>0.14592274678111586</v>
      </c>
      <c r="J717">
        <v>1</v>
      </c>
      <c r="K717">
        <v>0.1</v>
      </c>
      <c r="L717">
        <v>0.18181818181818182</v>
      </c>
      <c r="M717" s="1" t="s">
        <v>642</v>
      </c>
      <c r="N717" s="1" t="s">
        <v>643</v>
      </c>
      <c r="O717" s="1" t="s">
        <v>644</v>
      </c>
      <c r="P717" s="1" t="s">
        <v>642</v>
      </c>
      <c r="Q717" s="1" t="s">
        <v>645</v>
      </c>
      <c r="R717" s="1" t="s">
        <v>642</v>
      </c>
      <c r="S717" s="1" t="s">
        <v>645</v>
      </c>
      <c r="T717" s="1" t="s">
        <v>645</v>
      </c>
      <c r="U717" s="1" t="s">
        <v>645</v>
      </c>
    </row>
    <row r="718" spans="1:21" x14ac:dyDescent="0.25">
      <c r="A718" s="1" t="s">
        <v>392</v>
      </c>
      <c r="B718" s="1" t="s">
        <v>23</v>
      </c>
      <c r="C718" s="1" t="s">
        <v>292</v>
      </c>
      <c r="D718">
        <v>5</v>
      </c>
      <c r="E718">
        <v>0.875</v>
      </c>
      <c r="F718">
        <v>10</v>
      </c>
      <c r="G718">
        <v>0.96402877697841727</v>
      </c>
      <c r="H718">
        <v>0.47017543859649125</v>
      </c>
      <c r="I718">
        <v>0.63207547169811329</v>
      </c>
      <c r="J718">
        <v>0.83333333333333337</v>
      </c>
      <c r="K718">
        <v>0.33333333333333331</v>
      </c>
      <c r="L718">
        <v>0.47619047619047616</v>
      </c>
      <c r="M718" s="1" t="s">
        <v>642</v>
      </c>
      <c r="N718" s="1" t="s">
        <v>643</v>
      </c>
      <c r="O718" s="1" t="s">
        <v>644</v>
      </c>
      <c r="P718" s="1" t="s">
        <v>642</v>
      </c>
      <c r="Q718" s="1" t="s">
        <v>645</v>
      </c>
      <c r="R718" s="1" t="s">
        <v>642</v>
      </c>
      <c r="S718" s="1" t="s">
        <v>645</v>
      </c>
      <c r="T718" s="1" t="s">
        <v>645</v>
      </c>
      <c r="U718" s="1" t="s">
        <v>645</v>
      </c>
    </row>
    <row r="719" spans="1:21" x14ac:dyDescent="0.25">
      <c r="A719" s="1" t="s">
        <v>367</v>
      </c>
      <c r="B719" s="1" t="s">
        <v>147</v>
      </c>
      <c r="C719" s="1" t="s">
        <v>292</v>
      </c>
      <c r="D719">
        <v>19</v>
      </c>
      <c r="E719">
        <v>0.875</v>
      </c>
      <c r="F719">
        <v>10</v>
      </c>
      <c r="G719">
        <v>0.9882352941176471</v>
      </c>
      <c r="H719">
        <v>0.39069767441860465</v>
      </c>
      <c r="I719">
        <v>0.56000000000000005</v>
      </c>
      <c r="J719">
        <v>1</v>
      </c>
      <c r="K719">
        <v>0.34285714285714286</v>
      </c>
      <c r="L719">
        <v>0.51063829787234039</v>
      </c>
      <c r="M719" s="1" t="s">
        <v>642</v>
      </c>
      <c r="N719" s="1" t="s">
        <v>643</v>
      </c>
      <c r="O719" s="1" t="s">
        <v>644</v>
      </c>
      <c r="P719" s="1" t="s">
        <v>642</v>
      </c>
      <c r="Q719" s="1" t="s">
        <v>645</v>
      </c>
      <c r="R719" s="1" t="s">
        <v>642</v>
      </c>
      <c r="S719" s="1" t="s">
        <v>645</v>
      </c>
      <c r="T719" s="1" t="s">
        <v>645</v>
      </c>
      <c r="U719" s="1" t="s">
        <v>645</v>
      </c>
    </row>
    <row r="720" spans="1:21" x14ac:dyDescent="0.25">
      <c r="A720" s="1" t="s">
        <v>457</v>
      </c>
      <c r="B720" s="1" t="s">
        <v>22</v>
      </c>
      <c r="C720" s="1" t="s">
        <v>292</v>
      </c>
      <c r="D720">
        <v>15</v>
      </c>
      <c r="E720">
        <v>0.7</v>
      </c>
      <c r="F720">
        <v>10</v>
      </c>
      <c r="G720">
        <v>0.97005988023952094</v>
      </c>
      <c r="H720">
        <v>0.57042253521126762</v>
      </c>
      <c r="I720">
        <v>0.71840354767184034</v>
      </c>
      <c r="J720">
        <v>1</v>
      </c>
      <c r="K720">
        <v>0.62135922330097082</v>
      </c>
      <c r="L720">
        <v>0.76646706586826341</v>
      </c>
      <c r="M720" s="1" t="s">
        <v>642</v>
      </c>
      <c r="N720" s="1" t="s">
        <v>643</v>
      </c>
      <c r="O720" s="1" t="s">
        <v>644</v>
      </c>
      <c r="P720" s="1" t="s">
        <v>642</v>
      </c>
      <c r="Q720" s="1" t="s">
        <v>645</v>
      </c>
      <c r="R720" s="1" t="s">
        <v>642</v>
      </c>
      <c r="S720" s="1" t="s">
        <v>645</v>
      </c>
      <c r="T720" s="1" t="s">
        <v>645</v>
      </c>
      <c r="U720" s="1" t="s">
        <v>645</v>
      </c>
    </row>
    <row r="721" spans="1:21" x14ac:dyDescent="0.25">
      <c r="A721" s="1" t="s">
        <v>338</v>
      </c>
      <c r="B721" s="1" t="s">
        <v>22</v>
      </c>
      <c r="C721" s="1" t="s">
        <v>292</v>
      </c>
      <c r="D721">
        <v>21</v>
      </c>
      <c r="E721">
        <v>0.85</v>
      </c>
      <c r="F721">
        <v>10</v>
      </c>
      <c r="G721">
        <v>0.98203592814371254</v>
      </c>
      <c r="H721">
        <v>0.57746478873239437</v>
      </c>
      <c r="I721">
        <v>0.72727272727272729</v>
      </c>
      <c r="J721">
        <v>1</v>
      </c>
      <c r="K721">
        <v>0.65048543689320393</v>
      </c>
      <c r="L721">
        <v>0.78823529411764703</v>
      </c>
      <c r="M721" s="1" t="s">
        <v>642</v>
      </c>
      <c r="N721" s="1" t="s">
        <v>643</v>
      </c>
      <c r="O721" s="1" t="s">
        <v>644</v>
      </c>
      <c r="P721" s="1" t="s">
        <v>642</v>
      </c>
      <c r="Q721" s="1" t="s">
        <v>645</v>
      </c>
      <c r="R721" s="1" t="s">
        <v>642</v>
      </c>
      <c r="S721" s="1" t="s">
        <v>645</v>
      </c>
      <c r="T721" s="1" t="s">
        <v>645</v>
      </c>
      <c r="U721" s="1" t="s">
        <v>645</v>
      </c>
    </row>
    <row r="722" spans="1:21" x14ac:dyDescent="0.25">
      <c r="A722" s="1" t="s">
        <v>717</v>
      </c>
      <c r="B722" s="1" t="s">
        <v>22</v>
      </c>
      <c r="C722" s="1" t="s">
        <v>292</v>
      </c>
      <c r="D722">
        <v>29</v>
      </c>
      <c r="E722">
        <v>0.7</v>
      </c>
      <c r="F722">
        <v>10</v>
      </c>
      <c r="G722">
        <v>0.95</v>
      </c>
      <c r="H722">
        <v>0.602112676056338</v>
      </c>
      <c r="I722">
        <v>0.73706896551724133</v>
      </c>
      <c r="J722">
        <v>0.98529411764705888</v>
      </c>
      <c r="K722">
        <v>0.65048543689320393</v>
      </c>
      <c r="L722">
        <v>0.78362573099415211</v>
      </c>
      <c r="M722" s="1" t="s">
        <v>642</v>
      </c>
      <c r="N722" s="1" t="s">
        <v>643</v>
      </c>
      <c r="O722" s="1" t="s">
        <v>644</v>
      </c>
      <c r="P722" s="1" t="s">
        <v>642</v>
      </c>
      <c r="Q722" s="1" t="s">
        <v>645</v>
      </c>
      <c r="R722" s="1" t="s">
        <v>642</v>
      </c>
      <c r="S722" s="1" t="s">
        <v>645</v>
      </c>
      <c r="T722" s="1" t="s">
        <v>645</v>
      </c>
      <c r="U722" s="1" t="s">
        <v>645</v>
      </c>
    </row>
    <row r="723" spans="1:21" x14ac:dyDescent="0.25">
      <c r="A723" s="1" t="s">
        <v>496</v>
      </c>
      <c r="B723" s="1" t="s">
        <v>22</v>
      </c>
      <c r="C723" s="1" t="s">
        <v>292</v>
      </c>
      <c r="D723">
        <v>21</v>
      </c>
      <c r="E723">
        <v>0.7</v>
      </c>
      <c r="F723">
        <v>12</v>
      </c>
      <c r="G723">
        <v>0.94857142857142862</v>
      </c>
      <c r="H723">
        <v>0.58450704225352113</v>
      </c>
      <c r="I723">
        <v>0.72331154684095855</v>
      </c>
      <c r="J723">
        <v>1</v>
      </c>
      <c r="K723">
        <v>0.60194174757281549</v>
      </c>
      <c r="L723">
        <v>0.75151515151515147</v>
      </c>
      <c r="M723" s="1" t="s">
        <v>642</v>
      </c>
      <c r="N723" s="1" t="s">
        <v>643</v>
      </c>
      <c r="O723" s="1" t="s">
        <v>644</v>
      </c>
      <c r="P723" s="1" t="s">
        <v>642</v>
      </c>
      <c r="Q723" s="1" t="s">
        <v>645</v>
      </c>
      <c r="R723" s="1" t="s">
        <v>642</v>
      </c>
      <c r="S723" s="1" t="s">
        <v>645</v>
      </c>
      <c r="T723" s="1" t="s">
        <v>645</v>
      </c>
      <c r="U723" s="1" t="s">
        <v>645</v>
      </c>
    </row>
    <row r="724" spans="1:21" x14ac:dyDescent="0.25">
      <c r="A724" s="1" t="s">
        <v>647</v>
      </c>
      <c r="B724" s="1" t="s">
        <v>22</v>
      </c>
      <c r="C724" s="1" t="s">
        <v>292</v>
      </c>
      <c r="D724">
        <v>1</v>
      </c>
      <c r="E724">
        <v>0.11</v>
      </c>
      <c r="F724">
        <v>10</v>
      </c>
      <c r="G724">
        <v>0.91139240506329111</v>
      </c>
      <c r="H724">
        <v>0.50704225352112675</v>
      </c>
      <c r="I724">
        <v>0.65158371040723984</v>
      </c>
      <c r="J724">
        <v>1</v>
      </c>
      <c r="K724">
        <v>0.59223300970873782</v>
      </c>
      <c r="L724">
        <v>0.74390243902439024</v>
      </c>
      <c r="M724" s="1" t="s">
        <v>642</v>
      </c>
      <c r="N724" s="1" t="s">
        <v>643</v>
      </c>
      <c r="O724" s="1" t="s">
        <v>644</v>
      </c>
      <c r="P724" s="1" t="s">
        <v>642</v>
      </c>
      <c r="Q724" s="1" t="s">
        <v>645</v>
      </c>
      <c r="R724" s="1" t="s">
        <v>642</v>
      </c>
      <c r="S724" s="1" t="s">
        <v>645</v>
      </c>
      <c r="T724" s="1" t="s">
        <v>645</v>
      </c>
      <c r="U724" s="1" t="s">
        <v>645</v>
      </c>
    </row>
    <row r="725" spans="1:21" x14ac:dyDescent="0.25">
      <c r="A725" s="1" t="s">
        <v>312</v>
      </c>
      <c r="B725" s="1" t="s">
        <v>22</v>
      </c>
      <c r="C725" s="1" t="s">
        <v>292</v>
      </c>
      <c r="D725">
        <v>2</v>
      </c>
      <c r="E725">
        <v>0.9</v>
      </c>
      <c r="F725">
        <v>10</v>
      </c>
      <c r="G725">
        <v>0.98979591836734693</v>
      </c>
      <c r="H725">
        <v>0.34154929577464788</v>
      </c>
      <c r="I725">
        <v>0.50785340314136118</v>
      </c>
      <c r="J725">
        <v>1</v>
      </c>
      <c r="K725">
        <v>0.35922330097087379</v>
      </c>
      <c r="L725">
        <v>0.52857142857142858</v>
      </c>
      <c r="M725" s="1" t="s">
        <v>642</v>
      </c>
      <c r="N725" s="1" t="s">
        <v>643</v>
      </c>
      <c r="O725" s="1" t="s">
        <v>644</v>
      </c>
      <c r="P725" s="1" t="s">
        <v>642</v>
      </c>
      <c r="Q725" s="1" t="s">
        <v>645</v>
      </c>
      <c r="R725" s="1" t="s">
        <v>642</v>
      </c>
      <c r="S725" s="1" t="s">
        <v>645</v>
      </c>
      <c r="T725" s="1" t="s">
        <v>645</v>
      </c>
      <c r="U725" s="1" t="s">
        <v>645</v>
      </c>
    </row>
    <row r="726" spans="1:21" x14ac:dyDescent="0.25">
      <c r="A726" s="1" t="s">
        <v>636</v>
      </c>
      <c r="B726" s="1" t="s">
        <v>147</v>
      </c>
      <c r="C726" s="1" t="s">
        <v>292</v>
      </c>
      <c r="D726">
        <v>24</v>
      </c>
      <c r="E726">
        <v>0.8</v>
      </c>
      <c r="F726">
        <v>10</v>
      </c>
      <c r="G726">
        <v>0.98360655737704916</v>
      </c>
      <c r="H726">
        <v>0.55813953488372092</v>
      </c>
      <c r="I726">
        <v>0.71216617210682498</v>
      </c>
      <c r="J726">
        <v>0.91428571428571426</v>
      </c>
      <c r="K726">
        <v>0.45714285714285713</v>
      </c>
      <c r="L726">
        <v>0.60952380952380947</v>
      </c>
      <c r="M726" s="1" t="s">
        <v>642</v>
      </c>
      <c r="N726" s="1" t="s">
        <v>643</v>
      </c>
      <c r="O726" s="1" t="s">
        <v>644</v>
      </c>
      <c r="P726" s="1" t="s">
        <v>642</v>
      </c>
      <c r="Q726" s="1" t="s">
        <v>645</v>
      </c>
      <c r="R726" s="1" t="s">
        <v>642</v>
      </c>
      <c r="S726" s="1" t="s">
        <v>645</v>
      </c>
      <c r="T726" s="1" t="s">
        <v>645</v>
      </c>
      <c r="U726" s="1" t="s">
        <v>645</v>
      </c>
    </row>
    <row r="727" spans="1:21" x14ac:dyDescent="0.25">
      <c r="A727" s="1" t="s">
        <v>312</v>
      </c>
      <c r="B727" s="1" t="s">
        <v>22</v>
      </c>
      <c r="C727" s="1" t="s">
        <v>292</v>
      </c>
      <c r="D727">
        <v>2</v>
      </c>
      <c r="E727">
        <v>0.9</v>
      </c>
      <c r="F727">
        <v>10</v>
      </c>
      <c r="G727">
        <v>0.98979591836734693</v>
      </c>
      <c r="H727">
        <v>0.34154929577464788</v>
      </c>
      <c r="I727">
        <v>0.50785340314136118</v>
      </c>
      <c r="J727">
        <v>1</v>
      </c>
      <c r="K727">
        <v>0.35922330097087379</v>
      </c>
      <c r="L727">
        <v>0.52857142857142858</v>
      </c>
      <c r="M727" s="1" t="s">
        <v>642</v>
      </c>
      <c r="N727" s="1" t="s">
        <v>643</v>
      </c>
      <c r="O727" s="1" t="s">
        <v>644</v>
      </c>
      <c r="P727" s="1" t="s">
        <v>642</v>
      </c>
      <c r="Q727" s="1" t="s">
        <v>645</v>
      </c>
      <c r="R727" s="1" t="s">
        <v>642</v>
      </c>
      <c r="S727" s="1" t="s">
        <v>645</v>
      </c>
      <c r="T727" s="1" t="s">
        <v>645</v>
      </c>
      <c r="U727" s="1" t="s">
        <v>645</v>
      </c>
    </row>
    <row r="728" spans="1:21" x14ac:dyDescent="0.25">
      <c r="A728" s="1" t="s">
        <v>296</v>
      </c>
      <c r="B728" s="1" t="s">
        <v>22</v>
      </c>
      <c r="C728" s="1" t="s">
        <v>292</v>
      </c>
      <c r="D728">
        <v>1</v>
      </c>
      <c r="E728">
        <v>0.875</v>
      </c>
      <c r="F728">
        <v>10</v>
      </c>
      <c r="G728">
        <v>0.96923076923076923</v>
      </c>
      <c r="H728">
        <v>0.44366197183098594</v>
      </c>
      <c r="I728">
        <v>0.60869565217391308</v>
      </c>
      <c r="J728">
        <v>1</v>
      </c>
      <c r="K728">
        <v>0.58252427184466016</v>
      </c>
      <c r="L728">
        <v>0.73619631901840488</v>
      </c>
      <c r="M728" s="1" t="s">
        <v>642</v>
      </c>
      <c r="N728" s="1" t="s">
        <v>643</v>
      </c>
      <c r="O728" s="1" t="s">
        <v>644</v>
      </c>
      <c r="P728" s="1" t="s">
        <v>642</v>
      </c>
      <c r="Q728" s="1" t="s">
        <v>645</v>
      </c>
      <c r="R728" s="1" t="s">
        <v>642</v>
      </c>
      <c r="S728" s="1" t="s">
        <v>645</v>
      </c>
      <c r="T728" s="1" t="s">
        <v>645</v>
      </c>
      <c r="U728" s="1" t="s">
        <v>645</v>
      </c>
    </row>
    <row r="729" spans="1:21" x14ac:dyDescent="0.25">
      <c r="A729" s="1" t="s">
        <v>628</v>
      </c>
      <c r="B729" s="1" t="s">
        <v>147</v>
      </c>
      <c r="C729" s="1" t="s">
        <v>292</v>
      </c>
      <c r="D729">
        <v>16</v>
      </c>
      <c r="E729">
        <v>0.8</v>
      </c>
      <c r="F729">
        <v>10</v>
      </c>
      <c r="G729">
        <v>0.97499999999999998</v>
      </c>
      <c r="H729">
        <v>0.36279069767441863</v>
      </c>
      <c r="I729">
        <v>0.52881355932203389</v>
      </c>
      <c r="J729">
        <v>1</v>
      </c>
      <c r="K729">
        <v>0.34285714285714286</v>
      </c>
      <c r="L729">
        <v>0.51063829787234039</v>
      </c>
      <c r="M729" s="1" t="s">
        <v>642</v>
      </c>
      <c r="N729" s="1" t="s">
        <v>643</v>
      </c>
      <c r="O729" s="1" t="s">
        <v>644</v>
      </c>
      <c r="P729" s="1" t="s">
        <v>642</v>
      </c>
      <c r="Q729" s="1" t="s">
        <v>645</v>
      </c>
      <c r="R729" s="1" t="s">
        <v>642</v>
      </c>
      <c r="S729" s="1" t="s">
        <v>645</v>
      </c>
      <c r="T729" s="1" t="s">
        <v>645</v>
      </c>
      <c r="U729" s="1" t="s">
        <v>645</v>
      </c>
    </row>
    <row r="730" spans="1:21" x14ac:dyDescent="0.25">
      <c r="A730" s="1" t="s">
        <v>397</v>
      </c>
      <c r="B730" s="1" t="s">
        <v>23</v>
      </c>
      <c r="C730" s="1" t="s">
        <v>292</v>
      </c>
      <c r="D730">
        <v>6</v>
      </c>
      <c r="E730">
        <v>0.875</v>
      </c>
      <c r="F730">
        <v>10</v>
      </c>
      <c r="G730">
        <v>1</v>
      </c>
      <c r="H730">
        <v>0.39649122807017545</v>
      </c>
      <c r="I730">
        <v>0.56783919597989951</v>
      </c>
      <c r="J730">
        <v>1</v>
      </c>
      <c r="K730">
        <v>0.31111111111111112</v>
      </c>
      <c r="L730">
        <v>0.47457627118644069</v>
      </c>
      <c r="M730" s="1" t="s">
        <v>642</v>
      </c>
      <c r="N730" s="1" t="s">
        <v>643</v>
      </c>
      <c r="O730" s="1" t="s">
        <v>644</v>
      </c>
      <c r="P730" s="1" t="s">
        <v>642</v>
      </c>
      <c r="Q730" s="1" t="s">
        <v>645</v>
      </c>
      <c r="R730" s="1" t="s">
        <v>642</v>
      </c>
      <c r="S730" s="1" t="s">
        <v>645</v>
      </c>
      <c r="T730" s="1" t="s">
        <v>645</v>
      </c>
      <c r="U730" s="1" t="s">
        <v>645</v>
      </c>
    </row>
    <row r="731" spans="1:21" x14ac:dyDescent="0.25">
      <c r="A731" s="1" t="s">
        <v>317</v>
      </c>
      <c r="B731" s="1" t="s">
        <v>22</v>
      </c>
      <c r="C731" s="1" t="s">
        <v>292</v>
      </c>
      <c r="D731">
        <v>5</v>
      </c>
      <c r="E731">
        <v>0.9</v>
      </c>
      <c r="F731">
        <v>10</v>
      </c>
      <c r="G731">
        <v>0.97142857142857142</v>
      </c>
      <c r="H731">
        <v>0.47887323943661969</v>
      </c>
      <c r="I731">
        <v>0.64150943396226412</v>
      </c>
      <c r="J731">
        <v>1</v>
      </c>
      <c r="K731">
        <v>0.62135922330097082</v>
      </c>
      <c r="L731">
        <v>0.76646706586826341</v>
      </c>
      <c r="M731" s="1" t="s">
        <v>642</v>
      </c>
      <c r="N731" s="1" t="s">
        <v>643</v>
      </c>
      <c r="O731" s="1" t="s">
        <v>644</v>
      </c>
      <c r="P731" s="1" t="s">
        <v>642</v>
      </c>
      <c r="Q731" s="1" t="s">
        <v>645</v>
      </c>
      <c r="R731" s="1" t="s">
        <v>642</v>
      </c>
      <c r="S731" s="1" t="s">
        <v>645</v>
      </c>
      <c r="T731" s="1" t="s">
        <v>645</v>
      </c>
      <c r="U731" s="1" t="s">
        <v>645</v>
      </c>
    </row>
    <row r="732" spans="1:21" x14ac:dyDescent="0.25">
      <c r="A732" s="1" t="s">
        <v>687</v>
      </c>
      <c r="B732" s="1" t="s">
        <v>23</v>
      </c>
      <c r="C732" s="1" t="s">
        <v>292</v>
      </c>
      <c r="D732">
        <v>8</v>
      </c>
      <c r="E732">
        <v>0.875</v>
      </c>
      <c r="F732">
        <v>10</v>
      </c>
      <c r="G732">
        <v>0.9850746268656716</v>
      </c>
      <c r="H732">
        <v>0.4631578947368421</v>
      </c>
      <c r="I732">
        <v>0.63007159904534615</v>
      </c>
      <c r="J732">
        <v>0.86046511627906974</v>
      </c>
      <c r="K732">
        <v>0.41111111111111109</v>
      </c>
      <c r="L732">
        <v>0.55639097744360899</v>
      </c>
      <c r="M732" s="1" t="s">
        <v>642</v>
      </c>
      <c r="N732" s="1" t="s">
        <v>643</v>
      </c>
      <c r="O732" s="1" t="s">
        <v>644</v>
      </c>
      <c r="P732" s="1" t="s">
        <v>642</v>
      </c>
      <c r="Q732" s="1" t="s">
        <v>645</v>
      </c>
      <c r="R732" s="1" t="s">
        <v>642</v>
      </c>
      <c r="S732" s="1" t="s">
        <v>645</v>
      </c>
      <c r="T732" s="1" t="s">
        <v>645</v>
      </c>
      <c r="U732" s="1" t="s">
        <v>645</v>
      </c>
    </row>
    <row r="733" spans="1:21" x14ac:dyDescent="0.25">
      <c r="A733" s="1" t="s">
        <v>646</v>
      </c>
      <c r="B733" s="1" t="s">
        <v>22</v>
      </c>
      <c r="C733" s="1" t="s">
        <v>292</v>
      </c>
      <c r="D733">
        <v>2</v>
      </c>
      <c r="E733">
        <v>0.11</v>
      </c>
      <c r="F733">
        <v>10</v>
      </c>
      <c r="G733">
        <v>0.90575916230366493</v>
      </c>
      <c r="H733">
        <v>0.60915492957746475</v>
      </c>
      <c r="I733">
        <v>0.72842105263157897</v>
      </c>
      <c r="J733">
        <v>0.95588235294117652</v>
      </c>
      <c r="K733">
        <v>0.6310679611650486</v>
      </c>
      <c r="L733">
        <v>0.76023391812865504</v>
      </c>
      <c r="M733" s="1" t="s">
        <v>642</v>
      </c>
      <c r="N733" s="1" t="s">
        <v>643</v>
      </c>
      <c r="O733" s="1" t="s">
        <v>644</v>
      </c>
      <c r="P733" s="1" t="s">
        <v>642</v>
      </c>
      <c r="Q733" s="1" t="s">
        <v>645</v>
      </c>
      <c r="R733" s="1" t="s">
        <v>642</v>
      </c>
      <c r="S733" s="1" t="s">
        <v>645</v>
      </c>
      <c r="T733" s="1" t="s">
        <v>645</v>
      </c>
      <c r="U733" s="1" t="s">
        <v>645</v>
      </c>
    </row>
    <row r="734" spans="1:21" x14ac:dyDescent="0.25">
      <c r="A734" s="1" t="s">
        <v>307</v>
      </c>
      <c r="B734" s="1" t="s">
        <v>22</v>
      </c>
      <c r="C734" s="1" t="s">
        <v>292</v>
      </c>
      <c r="D734">
        <v>1</v>
      </c>
      <c r="E734">
        <v>0.85</v>
      </c>
      <c r="F734">
        <v>10</v>
      </c>
      <c r="G734">
        <v>0.97037037037037033</v>
      </c>
      <c r="H734">
        <v>0.46126760563380281</v>
      </c>
      <c r="I734">
        <v>0.62529832935560858</v>
      </c>
      <c r="J734">
        <v>1</v>
      </c>
      <c r="K734">
        <v>0.60194174757281549</v>
      </c>
      <c r="L734">
        <v>0.75151515151515147</v>
      </c>
      <c r="M734" s="1" t="s">
        <v>642</v>
      </c>
      <c r="N734" s="1" t="s">
        <v>643</v>
      </c>
      <c r="O734" s="1" t="s">
        <v>644</v>
      </c>
      <c r="P734" s="1" t="s">
        <v>642</v>
      </c>
      <c r="Q734" s="1" t="s">
        <v>645</v>
      </c>
      <c r="R734" s="1" t="s">
        <v>642</v>
      </c>
      <c r="S734" s="1" t="s">
        <v>645</v>
      </c>
      <c r="T734" s="1" t="s">
        <v>645</v>
      </c>
      <c r="U734" s="1" t="s">
        <v>645</v>
      </c>
    </row>
    <row r="735" spans="1:21" x14ac:dyDescent="0.25">
      <c r="A735" s="1" t="s">
        <v>334</v>
      </c>
      <c r="B735" s="1" t="s">
        <v>22</v>
      </c>
      <c r="C735" s="1" t="s">
        <v>292</v>
      </c>
      <c r="D735">
        <v>19</v>
      </c>
      <c r="E735">
        <v>0.9</v>
      </c>
      <c r="F735">
        <v>10</v>
      </c>
      <c r="G735">
        <v>0.98484848484848486</v>
      </c>
      <c r="H735">
        <v>0.45774647887323944</v>
      </c>
      <c r="I735">
        <v>0.625</v>
      </c>
      <c r="J735">
        <v>1</v>
      </c>
      <c r="K735">
        <v>0.53398058252427183</v>
      </c>
      <c r="L735">
        <v>0.69620253164556956</v>
      </c>
      <c r="M735" s="1" t="s">
        <v>642</v>
      </c>
      <c r="N735" s="1" t="s">
        <v>643</v>
      </c>
      <c r="O735" s="1" t="s">
        <v>644</v>
      </c>
      <c r="P735" s="1" t="s">
        <v>642</v>
      </c>
      <c r="Q735" s="1" t="s">
        <v>645</v>
      </c>
      <c r="R735" s="1" t="s">
        <v>642</v>
      </c>
      <c r="S735" s="1" t="s">
        <v>645</v>
      </c>
      <c r="T735" s="1" t="s">
        <v>645</v>
      </c>
      <c r="U735" s="1" t="s">
        <v>645</v>
      </c>
    </row>
    <row r="736" spans="1:21" x14ac:dyDescent="0.25">
      <c r="A736" s="1" t="s">
        <v>447</v>
      </c>
      <c r="B736" s="1" t="s">
        <v>22</v>
      </c>
      <c r="C736" s="1" t="s">
        <v>292</v>
      </c>
      <c r="D736">
        <v>10</v>
      </c>
      <c r="E736">
        <v>0.8</v>
      </c>
      <c r="F736">
        <v>10</v>
      </c>
      <c r="G736">
        <v>0.98089171974522293</v>
      </c>
      <c r="H736">
        <v>0.54225352112676062</v>
      </c>
      <c r="I736">
        <v>0.69841269841269837</v>
      </c>
      <c r="J736">
        <v>1</v>
      </c>
      <c r="K736">
        <v>0.59223300970873782</v>
      </c>
      <c r="L736">
        <v>0.74390243902439024</v>
      </c>
      <c r="M736" s="1" t="s">
        <v>642</v>
      </c>
      <c r="N736" s="1" t="s">
        <v>643</v>
      </c>
      <c r="O736" s="1" t="s">
        <v>644</v>
      </c>
      <c r="P736" s="1" t="s">
        <v>642</v>
      </c>
      <c r="Q736" s="1" t="s">
        <v>645</v>
      </c>
      <c r="R736" s="1" t="s">
        <v>642</v>
      </c>
      <c r="S736" s="1" t="s">
        <v>645</v>
      </c>
      <c r="T736" s="1" t="s">
        <v>645</v>
      </c>
      <c r="U736" s="1" t="s">
        <v>645</v>
      </c>
    </row>
    <row r="737" spans="1:21" x14ac:dyDescent="0.25">
      <c r="A737" s="1" t="s">
        <v>297</v>
      </c>
      <c r="B737" s="1" t="s">
        <v>22</v>
      </c>
      <c r="C737" s="1" t="s">
        <v>292</v>
      </c>
      <c r="D737">
        <v>1</v>
      </c>
      <c r="E737">
        <v>0.9</v>
      </c>
      <c r="F737">
        <v>10</v>
      </c>
      <c r="G737">
        <v>0.96799999999999997</v>
      </c>
      <c r="H737">
        <v>0.426056338028169</v>
      </c>
      <c r="I737">
        <v>0.59168704156479213</v>
      </c>
      <c r="J737">
        <v>1</v>
      </c>
      <c r="K737">
        <v>0.58252427184466016</v>
      </c>
      <c r="L737">
        <v>0.73619631901840488</v>
      </c>
      <c r="M737" s="1" t="s">
        <v>642</v>
      </c>
      <c r="N737" s="1" t="s">
        <v>643</v>
      </c>
      <c r="O737" s="1" t="s">
        <v>644</v>
      </c>
      <c r="P737" s="1" t="s">
        <v>642</v>
      </c>
      <c r="Q737" s="1" t="s">
        <v>645</v>
      </c>
      <c r="R737" s="1" t="s">
        <v>642</v>
      </c>
      <c r="S737" s="1" t="s">
        <v>645</v>
      </c>
      <c r="T737" s="1" t="s">
        <v>645</v>
      </c>
      <c r="U737" s="1" t="s">
        <v>645</v>
      </c>
    </row>
    <row r="738" spans="1:21" x14ac:dyDescent="0.25">
      <c r="A738" s="1" t="s">
        <v>300</v>
      </c>
      <c r="B738" s="1" t="s">
        <v>22</v>
      </c>
      <c r="C738" s="1" t="s">
        <v>292</v>
      </c>
      <c r="D738">
        <v>27</v>
      </c>
      <c r="E738">
        <v>0.85</v>
      </c>
      <c r="F738">
        <v>10</v>
      </c>
      <c r="G738">
        <v>0.94767441860465118</v>
      </c>
      <c r="H738">
        <v>0.573943661971831</v>
      </c>
      <c r="I738">
        <v>0.7149122807017545</v>
      </c>
      <c r="J738">
        <v>0.9850746268656716</v>
      </c>
      <c r="K738">
        <v>0.64077669902912626</v>
      </c>
      <c r="L738">
        <v>0.77647058823529425</v>
      </c>
      <c r="M738" s="1" t="s">
        <v>642</v>
      </c>
      <c r="N738" s="1" t="s">
        <v>643</v>
      </c>
      <c r="O738" s="1" t="s">
        <v>644</v>
      </c>
      <c r="P738" s="1" t="s">
        <v>642</v>
      </c>
      <c r="Q738" s="1" t="s">
        <v>645</v>
      </c>
      <c r="R738" s="1" t="s">
        <v>642</v>
      </c>
      <c r="S738" s="1" t="s">
        <v>645</v>
      </c>
      <c r="T738" s="1" t="s">
        <v>645</v>
      </c>
      <c r="U738" s="1" t="s">
        <v>645</v>
      </c>
    </row>
    <row r="739" spans="1:21" x14ac:dyDescent="0.25">
      <c r="A739" s="1" t="s">
        <v>307</v>
      </c>
      <c r="B739" s="1" t="s">
        <v>22</v>
      </c>
      <c r="C739" s="1" t="s">
        <v>292</v>
      </c>
      <c r="D739">
        <v>1</v>
      </c>
      <c r="E739">
        <v>0.85</v>
      </c>
      <c r="F739">
        <v>10</v>
      </c>
      <c r="G739">
        <v>0.97037037037037033</v>
      </c>
      <c r="H739">
        <v>0.46126760563380281</v>
      </c>
      <c r="I739">
        <v>0.62529832935560858</v>
      </c>
      <c r="J739">
        <v>1</v>
      </c>
      <c r="K739">
        <v>0.60194174757281549</v>
      </c>
      <c r="L739">
        <v>0.75151515151515147</v>
      </c>
      <c r="M739" s="1" t="s">
        <v>642</v>
      </c>
      <c r="N739" s="1" t="s">
        <v>643</v>
      </c>
      <c r="O739" s="1" t="s">
        <v>644</v>
      </c>
      <c r="P739" s="1" t="s">
        <v>642</v>
      </c>
      <c r="Q739" s="1" t="s">
        <v>645</v>
      </c>
      <c r="R739" s="1" t="s">
        <v>642</v>
      </c>
      <c r="S739" s="1" t="s">
        <v>645</v>
      </c>
      <c r="T739" s="1" t="s">
        <v>645</v>
      </c>
      <c r="U739" s="1" t="s">
        <v>645</v>
      </c>
    </row>
    <row r="740" spans="1:21" x14ac:dyDescent="0.25">
      <c r="A740" s="1" t="s">
        <v>458</v>
      </c>
      <c r="B740" s="1" t="s">
        <v>22</v>
      </c>
      <c r="C740" s="1" t="s">
        <v>292</v>
      </c>
      <c r="D740">
        <v>15</v>
      </c>
      <c r="E740">
        <v>0.8</v>
      </c>
      <c r="F740">
        <v>10</v>
      </c>
      <c r="G740">
        <v>0.98089171974522293</v>
      </c>
      <c r="H740">
        <v>0.54225352112676062</v>
      </c>
      <c r="I740">
        <v>0.69841269841269837</v>
      </c>
      <c r="J740">
        <v>1</v>
      </c>
      <c r="K740">
        <v>0.57281553398058249</v>
      </c>
      <c r="L740">
        <v>0.72839506172839508</v>
      </c>
      <c r="M740" s="1" t="s">
        <v>642</v>
      </c>
      <c r="N740" s="1" t="s">
        <v>643</v>
      </c>
      <c r="O740" s="1" t="s">
        <v>644</v>
      </c>
      <c r="P740" s="1" t="s">
        <v>642</v>
      </c>
      <c r="Q740" s="1" t="s">
        <v>645</v>
      </c>
      <c r="R740" s="1" t="s">
        <v>642</v>
      </c>
      <c r="S740" s="1" t="s">
        <v>645</v>
      </c>
      <c r="T740" s="1" t="s">
        <v>645</v>
      </c>
      <c r="U740" s="1" t="s">
        <v>645</v>
      </c>
    </row>
    <row r="741" spans="1:21" x14ac:dyDescent="0.25">
      <c r="A741" s="1" t="s">
        <v>363</v>
      </c>
      <c r="B741" s="1" t="s">
        <v>147</v>
      </c>
      <c r="C741" s="1" t="s">
        <v>292</v>
      </c>
      <c r="D741">
        <v>6</v>
      </c>
      <c r="E741">
        <v>0.9</v>
      </c>
      <c r="F741">
        <v>10</v>
      </c>
      <c r="G741">
        <v>0.95833333333333337</v>
      </c>
      <c r="H741">
        <v>0.10697674418604651</v>
      </c>
      <c r="I741">
        <v>0.19246861924686195</v>
      </c>
      <c r="J741">
        <v>1</v>
      </c>
      <c r="K741">
        <v>0.11428571428571428</v>
      </c>
      <c r="L741">
        <v>0.20512820512820512</v>
      </c>
      <c r="M741" s="1" t="s">
        <v>642</v>
      </c>
      <c r="N741" s="1" t="s">
        <v>643</v>
      </c>
      <c r="O741" s="1" t="s">
        <v>644</v>
      </c>
      <c r="P741" s="1" t="s">
        <v>642</v>
      </c>
      <c r="Q741" s="1" t="s">
        <v>645</v>
      </c>
      <c r="R741" s="1" t="s">
        <v>642</v>
      </c>
      <c r="S741" s="1" t="s">
        <v>645</v>
      </c>
      <c r="T741" s="1" t="s">
        <v>645</v>
      </c>
      <c r="U741" s="1" t="s">
        <v>645</v>
      </c>
    </row>
    <row r="742" spans="1:21" x14ac:dyDescent="0.25">
      <c r="A742" s="1" t="s">
        <v>371</v>
      </c>
      <c r="B742" s="1" t="s">
        <v>147</v>
      </c>
      <c r="C742" s="1" t="s">
        <v>292</v>
      </c>
      <c r="D742">
        <v>21</v>
      </c>
      <c r="E742">
        <v>0.8</v>
      </c>
      <c r="F742">
        <v>10</v>
      </c>
      <c r="G742">
        <v>0.96491228070175439</v>
      </c>
      <c r="H742">
        <v>0.51162790697674421</v>
      </c>
      <c r="I742">
        <v>0.66869300911854113</v>
      </c>
      <c r="J742">
        <v>1</v>
      </c>
      <c r="K742">
        <v>0.44285714285714284</v>
      </c>
      <c r="L742">
        <v>0.61386138613861385</v>
      </c>
      <c r="M742" s="1" t="s">
        <v>642</v>
      </c>
      <c r="N742" s="1" t="s">
        <v>643</v>
      </c>
      <c r="O742" s="1" t="s">
        <v>644</v>
      </c>
      <c r="P742" s="1" t="s">
        <v>642</v>
      </c>
      <c r="Q742" s="1" t="s">
        <v>645</v>
      </c>
      <c r="R742" s="1" t="s">
        <v>642</v>
      </c>
      <c r="S742" s="1" t="s">
        <v>645</v>
      </c>
      <c r="T742" s="1" t="s">
        <v>645</v>
      </c>
      <c r="U742" s="1" t="s">
        <v>645</v>
      </c>
    </row>
    <row r="743" spans="1:21" x14ac:dyDescent="0.25">
      <c r="A743" s="1" t="s">
        <v>370</v>
      </c>
      <c r="B743" s="1" t="s">
        <v>147</v>
      </c>
      <c r="C743" s="1" t="s">
        <v>292</v>
      </c>
      <c r="D743">
        <v>21</v>
      </c>
      <c r="E743">
        <v>0.7</v>
      </c>
      <c r="F743">
        <v>10</v>
      </c>
      <c r="G743">
        <v>0.9576271186440678</v>
      </c>
      <c r="H743">
        <v>0.52558139534883719</v>
      </c>
      <c r="I743">
        <v>0.6786786786786787</v>
      </c>
      <c r="J743">
        <v>1</v>
      </c>
      <c r="K743">
        <v>0.45714285714285713</v>
      </c>
      <c r="L743">
        <v>0.62745098039215685</v>
      </c>
      <c r="M743" s="1" t="s">
        <v>642</v>
      </c>
      <c r="N743" s="1" t="s">
        <v>643</v>
      </c>
      <c r="O743" s="1" t="s">
        <v>644</v>
      </c>
      <c r="P743" s="1" t="s">
        <v>642</v>
      </c>
      <c r="Q743" s="1" t="s">
        <v>645</v>
      </c>
      <c r="R743" s="1" t="s">
        <v>642</v>
      </c>
      <c r="S743" s="1" t="s">
        <v>645</v>
      </c>
      <c r="T743" s="1" t="s">
        <v>645</v>
      </c>
      <c r="U743" s="1" t="s">
        <v>645</v>
      </c>
    </row>
    <row r="744" spans="1:21" x14ac:dyDescent="0.25">
      <c r="A744" s="1" t="s">
        <v>460</v>
      </c>
      <c r="B744" s="1" t="s">
        <v>22</v>
      </c>
      <c r="C744" s="1" t="s">
        <v>292</v>
      </c>
      <c r="D744">
        <v>15</v>
      </c>
      <c r="E744">
        <v>0.875</v>
      </c>
      <c r="F744">
        <v>10</v>
      </c>
      <c r="G744">
        <v>1</v>
      </c>
      <c r="H744">
        <v>0.41549295774647887</v>
      </c>
      <c r="I744">
        <v>0.58706467661691542</v>
      </c>
      <c r="J744">
        <v>1</v>
      </c>
      <c r="K744">
        <v>0.47572815533980584</v>
      </c>
      <c r="L744">
        <v>0.64473684210526316</v>
      </c>
      <c r="M744" s="1" t="s">
        <v>642</v>
      </c>
      <c r="N744" s="1" t="s">
        <v>643</v>
      </c>
      <c r="O744" s="1" t="s">
        <v>644</v>
      </c>
      <c r="P744" s="1" t="s">
        <v>642</v>
      </c>
      <c r="Q744" s="1" t="s">
        <v>645</v>
      </c>
      <c r="R744" s="1" t="s">
        <v>642</v>
      </c>
      <c r="S744" s="1" t="s">
        <v>645</v>
      </c>
      <c r="T744" s="1" t="s">
        <v>645</v>
      </c>
      <c r="U744" s="1" t="s">
        <v>645</v>
      </c>
    </row>
    <row r="745" spans="1:21" x14ac:dyDescent="0.25">
      <c r="A745" s="1" t="s">
        <v>330</v>
      </c>
      <c r="B745" s="1" t="s">
        <v>22</v>
      </c>
      <c r="C745" s="1" t="s">
        <v>292</v>
      </c>
      <c r="D745">
        <v>19</v>
      </c>
      <c r="E745">
        <v>0.7</v>
      </c>
      <c r="F745">
        <v>10</v>
      </c>
      <c r="G745">
        <v>0.95321637426900585</v>
      </c>
      <c r="H745">
        <v>0.573943661971831</v>
      </c>
      <c r="I745">
        <v>0.71648351648351649</v>
      </c>
      <c r="J745">
        <v>1</v>
      </c>
      <c r="K745">
        <v>0.62135922330097082</v>
      </c>
      <c r="L745">
        <v>0.76646706586826341</v>
      </c>
      <c r="M745" s="1" t="s">
        <v>642</v>
      </c>
      <c r="N745" s="1" t="s">
        <v>643</v>
      </c>
      <c r="O745" s="1" t="s">
        <v>644</v>
      </c>
      <c r="P745" s="1" t="s">
        <v>642</v>
      </c>
      <c r="Q745" s="1" t="s">
        <v>645</v>
      </c>
      <c r="R745" s="1" t="s">
        <v>642</v>
      </c>
      <c r="S745" s="1" t="s">
        <v>645</v>
      </c>
      <c r="T745" s="1" t="s">
        <v>645</v>
      </c>
      <c r="U745" s="1" t="s">
        <v>645</v>
      </c>
    </row>
    <row r="746" spans="1:21" x14ac:dyDescent="0.25">
      <c r="A746" s="1" t="s">
        <v>336</v>
      </c>
      <c r="B746" s="1" t="s">
        <v>22</v>
      </c>
      <c r="C746" s="1" t="s">
        <v>292</v>
      </c>
      <c r="D746">
        <v>21</v>
      </c>
      <c r="E746">
        <v>0.7</v>
      </c>
      <c r="F746">
        <v>10</v>
      </c>
      <c r="G746">
        <v>0.94972067039106145</v>
      </c>
      <c r="H746">
        <v>0.59859154929577463</v>
      </c>
      <c r="I746">
        <v>0.73434125269978401</v>
      </c>
      <c r="J746">
        <v>1</v>
      </c>
      <c r="K746">
        <v>0.62135922330097082</v>
      </c>
      <c r="L746">
        <v>0.76646706586826341</v>
      </c>
      <c r="M746" s="1" t="s">
        <v>642</v>
      </c>
      <c r="N746" s="1" t="s">
        <v>643</v>
      </c>
      <c r="O746" s="1" t="s">
        <v>644</v>
      </c>
      <c r="P746" s="1" t="s">
        <v>642</v>
      </c>
      <c r="Q746" s="1" t="s">
        <v>645</v>
      </c>
      <c r="R746" s="1" t="s">
        <v>642</v>
      </c>
      <c r="S746" s="1" t="s">
        <v>645</v>
      </c>
      <c r="T746" s="1" t="s">
        <v>645</v>
      </c>
      <c r="U746" s="1" t="s">
        <v>645</v>
      </c>
    </row>
    <row r="747" spans="1:21" x14ac:dyDescent="0.25">
      <c r="A747" s="1" t="s">
        <v>362</v>
      </c>
      <c r="B747" s="1" t="s">
        <v>147</v>
      </c>
      <c r="C747" s="1" t="s">
        <v>292</v>
      </c>
      <c r="D747">
        <v>6</v>
      </c>
      <c r="E747">
        <v>0.875</v>
      </c>
      <c r="F747">
        <v>10</v>
      </c>
      <c r="G747">
        <v>0.984375</v>
      </c>
      <c r="H747">
        <v>0.2930232558139535</v>
      </c>
      <c r="I747">
        <v>0.45161290322580649</v>
      </c>
      <c r="J747">
        <v>1</v>
      </c>
      <c r="K747">
        <v>0.27142857142857141</v>
      </c>
      <c r="L747">
        <v>0.42696629213483145</v>
      </c>
      <c r="M747" s="1" t="s">
        <v>642</v>
      </c>
      <c r="N747" s="1" t="s">
        <v>643</v>
      </c>
      <c r="O747" s="1" t="s">
        <v>644</v>
      </c>
      <c r="P747" s="1" t="s">
        <v>642</v>
      </c>
      <c r="Q747" s="1" t="s">
        <v>645</v>
      </c>
      <c r="R747" s="1" t="s">
        <v>642</v>
      </c>
      <c r="S747" s="1" t="s">
        <v>645</v>
      </c>
      <c r="T747" s="1" t="s">
        <v>645</v>
      </c>
      <c r="U747" s="1" t="s">
        <v>645</v>
      </c>
    </row>
    <row r="748" spans="1:21" x14ac:dyDescent="0.25">
      <c r="A748" s="1" t="s">
        <v>422</v>
      </c>
      <c r="B748" s="1" t="s">
        <v>23</v>
      </c>
      <c r="C748" s="1" t="s">
        <v>292</v>
      </c>
      <c r="D748">
        <v>27</v>
      </c>
      <c r="E748">
        <v>0.875</v>
      </c>
      <c r="F748">
        <v>10</v>
      </c>
      <c r="G748">
        <v>0.98051948051948057</v>
      </c>
      <c r="H748">
        <v>0.52982456140350875</v>
      </c>
      <c r="I748">
        <v>0.6879271070615034</v>
      </c>
      <c r="J748">
        <v>0.90909090909090906</v>
      </c>
      <c r="K748">
        <v>0.44444444444444442</v>
      </c>
      <c r="L748">
        <v>0.59701492537313428</v>
      </c>
      <c r="M748" s="1" t="s">
        <v>642</v>
      </c>
      <c r="N748" s="1" t="s">
        <v>643</v>
      </c>
      <c r="O748" s="1" t="s">
        <v>644</v>
      </c>
      <c r="P748" s="1" t="s">
        <v>642</v>
      </c>
      <c r="Q748" s="1" t="s">
        <v>645</v>
      </c>
      <c r="R748" s="1" t="s">
        <v>642</v>
      </c>
      <c r="S748" s="1" t="s">
        <v>645</v>
      </c>
      <c r="T748" s="1" t="s">
        <v>645</v>
      </c>
      <c r="U748" s="1" t="s">
        <v>645</v>
      </c>
    </row>
    <row r="749" spans="1:21" x14ac:dyDescent="0.25">
      <c r="A749" s="1" t="s">
        <v>293</v>
      </c>
      <c r="B749" s="1" t="s">
        <v>22</v>
      </c>
      <c r="C749" s="1" t="s">
        <v>292</v>
      </c>
      <c r="D749">
        <v>1</v>
      </c>
      <c r="E749">
        <v>0.7</v>
      </c>
      <c r="F749">
        <v>10</v>
      </c>
      <c r="G749">
        <v>0.94117647058823528</v>
      </c>
      <c r="H749">
        <v>0.50704225352112675</v>
      </c>
      <c r="I749">
        <v>0.65903890160183065</v>
      </c>
      <c r="J749">
        <v>0.984375</v>
      </c>
      <c r="K749">
        <v>0.61165048543689315</v>
      </c>
      <c r="L749">
        <v>0.75449101796407192</v>
      </c>
      <c r="M749" s="1" t="s">
        <v>642</v>
      </c>
      <c r="N749" s="1" t="s">
        <v>643</v>
      </c>
      <c r="O749" s="1" t="s">
        <v>644</v>
      </c>
      <c r="P749" s="1" t="s">
        <v>642</v>
      </c>
      <c r="Q749" s="1" t="s">
        <v>645</v>
      </c>
      <c r="R749" s="1" t="s">
        <v>642</v>
      </c>
      <c r="S749" s="1" t="s">
        <v>645</v>
      </c>
      <c r="T749" s="1" t="s">
        <v>645</v>
      </c>
      <c r="U749" s="1" t="s">
        <v>645</v>
      </c>
    </row>
    <row r="750" spans="1:21" x14ac:dyDescent="0.25">
      <c r="A750" s="1" t="s">
        <v>458</v>
      </c>
      <c r="B750" s="1" t="s">
        <v>22</v>
      </c>
      <c r="C750" s="1" t="s">
        <v>292</v>
      </c>
      <c r="D750">
        <v>15</v>
      </c>
      <c r="E750">
        <v>0.8</v>
      </c>
      <c r="F750">
        <v>10</v>
      </c>
      <c r="G750">
        <v>0.98089171974522293</v>
      </c>
      <c r="H750">
        <v>0.54225352112676062</v>
      </c>
      <c r="I750">
        <v>0.69841269841269837</v>
      </c>
      <c r="J750">
        <v>1</v>
      </c>
      <c r="K750">
        <v>0.57281553398058249</v>
      </c>
      <c r="L750">
        <v>0.72839506172839508</v>
      </c>
      <c r="M750" s="1" t="s">
        <v>642</v>
      </c>
      <c r="N750" s="1" t="s">
        <v>643</v>
      </c>
      <c r="O750" s="1" t="s">
        <v>644</v>
      </c>
      <c r="P750" s="1" t="s">
        <v>642</v>
      </c>
      <c r="Q750" s="1" t="s">
        <v>645</v>
      </c>
      <c r="R750" s="1" t="s">
        <v>642</v>
      </c>
      <c r="S750" s="1" t="s">
        <v>645</v>
      </c>
      <c r="T750" s="1" t="s">
        <v>645</v>
      </c>
      <c r="U750" s="1" t="s">
        <v>645</v>
      </c>
    </row>
    <row r="751" spans="1:21" x14ac:dyDescent="0.25">
      <c r="A751" s="1" t="s">
        <v>315</v>
      </c>
      <c r="B751" s="1" t="s">
        <v>22</v>
      </c>
      <c r="C751" s="1" t="s">
        <v>292</v>
      </c>
      <c r="D751">
        <v>5</v>
      </c>
      <c r="E751">
        <v>0.85</v>
      </c>
      <c r="F751">
        <v>10</v>
      </c>
      <c r="G751">
        <v>0.94078947368421051</v>
      </c>
      <c r="H751">
        <v>0.50352112676056338</v>
      </c>
      <c r="I751">
        <v>0.65596330275229353</v>
      </c>
      <c r="J751">
        <v>0.98461538461538467</v>
      </c>
      <c r="K751">
        <v>0.62135922330097082</v>
      </c>
      <c r="L751">
        <v>0.76190476190476186</v>
      </c>
      <c r="M751" s="1" t="s">
        <v>642</v>
      </c>
      <c r="N751" s="1" t="s">
        <v>643</v>
      </c>
      <c r="O751" s="1" t="s">
        <v>644</v>
      </c>
      <c r="P751" s="1" t="s">
        <v>642</v>
      </c>
      <c r="Q751" s="1" t="s">
        <v>645</v>
      </c>
      <c r="R751" s="1" t="s">
        <v>642</v>
      </c>
      <c r="S751" s="1" t="s">
        <v>645</v>
      </c>
      <c r="T751" s="1" t="s">
        <v>645</v>
      </c>
      <c r="U751" s="1" t="s">
        <v>645</v>
      </c>
    </row>
    <row r="752" spans="1:21" x14ac:dyDescent="0.25">
      <c r="A752" s="1" t="s">
        <v>481</v>
      </c>
      <c r="B752" s="1" t="s">
        <v>22</v>
      </c>
      <c r="C752" s="1" t="s">
        <v>292</v>
      </c>
      <c r="D752">
        <v>21</v>
      </c>
      <c r="E752">
        <v>0.7</v>
      </c>
      <c r="F752">
        <v>13</v>
      </c>
      <c r="G752">
        <v>0.90243902439024393</v>
      </c>
      <c r="H752">
        <v>0.13028169014084506</v>
      </c>
      <c r="I752">
        <v>0.22769230769230767</v>
      </c>
      <c r="J752">
        <v>0.93333333333333335</v>
      </c>
      <c r="K752">
        <v>0.13592233009708737</v>
      </c>
      <c r="L752">
        <v>0.23728813559322035</v>
      </c>
      <c r="M752" s="1" t="s">
        <v>642</v>
      </c>
      <c r="N752" s="1" t="s">
        <v>643</v>
      </c>
      <c r="O752" s="1" t="s">
        <v>644</v>
      </c>
      <c r="P752" s="1" t="s">
        <v>642</v>
      </c>
      <c r="Q752" s="1" t="s">
        <v>645</v>
      </c>
      <c r="R752" s="1" t="s">
        <v>642</v>
      </c>
      <c r="S752" s="1" t="s">
        <v>645</v>
      </c>
      <c r="T752" s="1" t="s">
        <v>645</v>
      </c>
      <c r="U752" s="1" t="s">
        <v>645</v>
      </c>
    </row>
    <row r="753" spans="1:21" x14ac:dyDescent="0.25">
      <c r="A753" s="1" t="s">
        <v>485</v>
      </c>
      <c r="B753" s="1" t="s">
        <v>22</v>
      </c>
      <c r="C753" s="1" t="s">
        <v>292</v>
      </c>
      <c r="D753">
        <v>21</v>
      </c>
      <c r="E753">
        <v>0.875</v>
      </c>
      <c r="F753">
        <v>13</v>
      </c>
      <c r="G753">
        <v>0.97058823529411764</v>
      </c>
      <c r="H753">
        <v>0.11619718309859155</v>
      </c>
      <c r="I753">
        <v>0.20754716981132074</v>
      </c>
      <c r="J753">
        <v>1</v>
      </c>
      <c r="K753">
        <v>0.13592233009708737</v>
      </c>
      <c r="L753">
        <v>0.23931623931623933</v>
      </c>
      <c r="M753" s="1" t="s">
        <v>642</v>
      </c>
      <c r="N753" s="1" t="s">
        <v>643</v>
      </c>
      <c r="O753" s="1" t="s">
        <v>644</v>
      </c>
      <c r="P753" s="1" t="s">
        <v>642</v>
      </c>
      <c r="Q753" s="1" t="s">
        <v>645</v>
      </c>
      <c r="R753" s="1" t="s">
        <v>642</v>
      </c>
      <c r="S753" s="1" t="s">
        <v>645</v>
      </c>
      <c r="T753" s="1" t="s">
        <v>645</v>
      </c>
      <c r="U753" s="1" t="s">
        <v>645</v>
      </c>
    </row>
    <row r="754" spans="1:21" x14ac:dyDescent="0.25">
      <c r="A754" s="1" t="s">
        <v>420</v>
      </c>
      <c r="B754" s="1" t="s">
        <v>23</v>
      </c>
      <c r="C754" s="1" t="s">
        <v>292</v>
      </c>
      <c r="D754">
        <v>27</v>
      </c>
      <c r="E754">
        <v>0.8</v>
      </c>
      <c r="F754">
        <v>10</v>
      </c>
      <c r="G754">
        <v>0.96894409937888204</v>
      </c>
      <c r="H754">
        <v>0.54736842105263162</v>
      </c>
      <c r="I754">
        <v>0.69955156950672648</v>
      </c>
      <c r="J754">
        <v>0.90909090909090906</v>
      </c>
      <c r="K754">
        <v>0.44444444444444442</v>
      </c>
      <c r="L754">
        <v>0.59701492537313428</v>
      </c>
      <c r="M754" s="1" t="s">
        <v>642</v>
      </c>
      <c r="N754" s="1" t="s">
        <v>643</v>
      </c>
      <c r="O754" s="1" t="s">
        <v>644</v>
      </c>
      <c r="P754" s="1" t="s">
        <v>642</v>
      </c>
      <c r="Q754" s="1" t="s">
        <v>645</v>
      </c>
      <c r="R754" s="1" t="s">
        <v>642</v>
      </c>
      <c r="S754" s="1" t="s">
        <v>645</v>
      </c>
      <c r="T754" s="1" t="s">
        <v>645</v>
      </c>
      <c r="U754" s="1" t="s">
        <v>645</v>
      </c>
    </row>
    <row r="755" spans="1:21" x14ac:dyDescent="0.25">
      <c r="A755" s="1" t="s">
        <v>352</v>
      </c>
      <c r="B755" s="1" t="s">
        <v>22</v>
      </c>
      <c r="C755" s="1" t="s">
        <v>292</v>
      </c>
      <c r="D755">
        <v>7</v>
      </c>
      <c r="E755">
        <v>0.8</v>
      </c>
      <c r="F755">
        <v>10</v>
      </c>
      <c r="G755">
        <v>0.98064516129032253</v>
      </c>
      <c r="H755">
        <v>0.53521126760563376</v>
      </c>
      <c r="I755">
        <v>0.69248291571753984</v>
      </c>
      <c r="J755">
        <v>1</v>
      </c>
      <c r="K755">
        <v>0.57281553398058249</v>
      </c>
      <c r="L755">
        <v>0.72839506172839508</v>
      </c>
      <c r="M755" s="1" t="s">
        <v>642</v>
      </c>
      <c r="N755" s="1" t="s">
        <v>643</v>
      </c>
      <c r="O755" s="1" t="s">
        <v>644</v>
      </c>
      <c r="P755" s="1" t="s">
        <v>642</v>
      </c>
      <c r="Q755" s="1" t="s">
        <v>645</v>
      </c>
      <c r="R755" s="1" t="s">
        <v>642</v>
      </c>
      <c r="S755" s="1" t="s">
        <v>645</v>
      </c>
      <c r="T755" s="1" t="s">
        <v>645</v>
      </c>
      <c r="U755" s="1" t="s">
        <v>645</v>
      </c>
    </row>
    <row r="756" spans="1:21" x14ac:dyDescent="0.25">
      <c r="A756" s="1" t="s">
        <v>361</v>
      </c>
      <c r="B756" s="1" t="s">
        <v>147</v>
      </c>
      <c r="C756" s="1" t="s">
        <v>292</v>
      </c>
      <c r="D756">
        <v>6</v>
      </c>
      <c r="E756">
        <v>0.85</v>
      </c>
      <c r="F756">
        <v>10</v>
      </c>
      <c r="G756">
        <v>0.9882352941176471</v>
      </c>
      <c r="H756">
        <v>0.39069767441860465</v>
      </c>
      <c r="I756">
        <v>0.56000000000000005</v>
      </c>
      <c r="J756">
        <v>1</v>
      </c>
      <c r="K756">
        <v>0.35714285714285715</v>
      </c>
      <c r="L756">
        <v>0.52631578947368418</v>
      </c>
      <c r="M756" s="1" t="s">
        <v>642</v>
      </c>
      <c r="N756" s="1" t="s">
        <v>643</v>
      </c>
      <c r="O756" s="1" t="s">
        <v>644</v>
      </c>
      <c r="P756" s="1" t="s">
        <v>642</v>
      </c>
      <c r="Q756" s="1" t="s">
        <v>645</v>
      </c>
      <c r="R756" s="1" t="s">
        <v>642</v>
      </c>
      <c r="S756" s="1" t="s">
        <v>645</v>
      </c>
      <c r="T756" s="1" t="s">
        <v>645</v>
      </c>
      <c r="U756" s="1" t="s">
        <v>645</v>
      </c>
    </row>
    <row r="757" spans="1:21" x14ac:dyDescent="0.25">
      <c r="A757" s="1" t="s">
        <v>330</v>
      </c>
      <c r="B757" s="1" t="s">
        <v>22</v>
      </c>
      <c r="C757" s="1" t="s">
        <v>292</v>
      </c>
      <c r="D757">
        <v>19</v>
      </c>
      <c r="E757">
        <v>0.7</v>
      </c>
      <c r="F757">
        <v>10</v>
      </c>
      <c r="G757">
        <v>0.95321637426900585</v>
      </c>
      <c r="H757">
        <v>0.573943661971831</v>
      </c>
      <c r="I757">
        <v>0.71648351648351649</v>
      </c>
      <c r="J757">
        <v>1</v>
      </c>
      <c r="K757">
        <v>0.62135922330097082</v>
      </c>
      <c r="L757">
        <v>0.76646706586826341</v>
      </c>
      <c r="M757" s="1" t="s">
        <v>642</v>
      </c>
      <c r="N757" s="1" t="s">
        <v>643</v>
      </c>
      <c r="O757" s="1" t="s">
        <v>644</v>
      </c>
      <c r="P757" s="1" t="s">
        <v>642</v>
      </c>
      <c r="Q757" s="1" t="s">
        <v>645</v>
      </c>
      <c r="R757" s="1" t="s">
        <v>642</v>
      </c>
      <c r="S757" s="1" t="s">
        <v>645</v>
      </c>
      <c r="T757" s="1" t="s">
        <v>645</v>
      </c>
      <c r="U757" s="1" t="s">
        <v>645</v>
      </c>
    </row>
    <row r="758" spans="1:21" x14ac:dyDescent="0.25">
      <c r="A758" s="1" t="s">
        <v>392</v>
      </c>
      <c r="B758" s="1" t="s">
        <v>23</v>
      </c>
      <c r="C758" s="1" t="s">
        <v>292</v>
      </c>
      <c r="D758">
        <v>5</v>
      </c>
      <c r="E758">
        <v>0.875</v>
      </c>
      <c r="F758">
        <v>10</v>
      </c>
      <c r="G758">
        <v>0.96402877697841727</v>
      </c>
      <c r="H758">
        <v>0.47017543859649125</v>
      </c>
      <c r="I758">
        <v>0.63207547169811329</v>
      </c>
      <c r="J758">
        <v>0.83333333333333337</v>
      </c>
      <c r="K758">
        <v>0.33333333333333331</v>
      </c>
      <c r="L758">
        <v>0.47619047619047616</v>
      </c>
      <c r="M758" s="1" t="s">
        <v>642</v>
      </c>
      <c r="N758" s="1" t="s">
        <v>643</v>
      </c>
      <c r="O758" s="1" t="s">
        <v>644</v>
      </c>
      <c r="P758" s="1" t="s">
        <v>642</v>
      </c>
      <c r="Q758" s="1" t="s">
        <v>645</v>
      </c>
      <c r="R758" s="1" t="s">
        <v>642</v>
      </c>
      <c r="S758" s="1" t="s">
        <v>645</v>
      </c>
      <c r="T758" s="1" t="s">
        <v>645</v>
      </c>
      <c r="U758" s="1" t="s">
        <v>645</v>
      </c>
    </row>
    <row r="759" spans="1:21" x14ac:dyDescent="0.25">
      <c r="A759" s="1" t="s">
        <v>396</v>
      </c>
      <c r="B759" s="1" t="s">
        <v>23</v>
      </c>
      <c r="C759" s="1" t="s">
        <v>292</v>
      </c>
      <c r="D759">
        <v>6</v>
      </c>
      <c r="E759">
        <v>0.85</v>
      </c>
      <c r="F759">
        <v>10</v>
      </c>
      <c r="G759">
        <v>1</v>
      </c>
      <c r="H759">
        <v>0.43157894736842106</v>
      </c>
      <c r="I759">
        <v>0.6029411764705882</v>
      </c>
      <c r="J759">
        <v>1</v>
      </c>
      <c r="K759">
        <v>0.3888888888888889</v>
      </c>
      <c r="L759">
        <v>0.56000000000000005</v>
      </c>
      <c r="M759" s="1" t="s">
        <v>642</v>
      </c>
      <c r="N759" s="1" t="s">
        <v>643</v>
      </c>
      <c r="O759" s="1" t="s">
        <v>644</v>
      </c>
      <c r="P759" s="1" t="s">
        <v>642</v>
      </c>
      <c r="Q759" s="1" t="s">
        <v>645</v>
      </c>
      <c r="R759" s="1" t="s">
        <v>642</v>
      </c>
      <c r="S759" s="1" t="s">
        <v>645</v>
      </c>
      <c r="T759" s="1" t="s">
        <v>645</v>
      </c>
      <c r="U759" s="1" t="s">
        <v>645</v>
      </c>
    </row>
    <row r="760" spans="1:21" x14ac:dyDescent="0.25">
      <c r="A760" s="1" t="s">
        <v>498</v>
      </c>
      <c r="B760" s="1" t="s">
        <v>22</v>
      </c>
      <c r="C760" s="1" t="s">
        <v>292</v>
      </c>
      <c r="D760">
        <v>21</v>
      </c>
      <c r="E760">
        <v>0.8</v>
      </c>
      <c r="F760">
        <v>12</v>
      </c>
      <c r="G760">
        <v>0.95857988165680474</v>
      </c>
      <c r="H760">
        <v>0.57042253521126762</v>
      </c>
      <c r="I760">
        <v>0.7152317880794703</v>
      </c>
      <c r="J760">
        <v>1</v>
      </c>
      <c r="K760">
        <v>0.62135922330097082</v>
      </c>
      <c r="L760">
        <v>0.76646706586826341</v>
      </c>
      <c r="M760" s="1" t="s">
        <v>642</v>
      </c>
      <c r="N760" s="1" t="s">
        <v>643</v>
      </c>
      <c r="O760" s="1" t="s">
        <v>644</v>
      </c>
      <c r="P760" s="1" t="s">
        <v>642</v>
      </c>
      <c r="Q760" s="1" t="s">
        <v>645</v>
      </c>
      <c r="R760" s="1" t="s">
        <v>642</v>
      </c>
      <c r="S760" s="1" t="s">
        <v>645</v>
      </c>
      <c r="T760" s="1" t="s">
        <v>645</v>
      </c>
      <c r="U760" s="1" t="s">
        <v>645</v>
      </c>
    </row>
    <row r="761" spans="1:21" x14ac:dyDescent="0.25">
      <c r="A761" s="1" t="s">
        <v>448</v>
      </c>
      <c r="B761" s="1" t="s">
        <v>22</v>
      </c>
      <c r="C761" s="1" t="s">
        <v>292</v>
      </c>
      <c r="D761">
        <v>10</v>
      </c>
      <c r="E761">
        <v>0.875</v>
      </c>
      <c r="F761">
        <v>10</v>
      </c>
      <c r="G761">
        <v>0.9859154929577465</v>
      </c>
      <c r="H761">
        <v>0.49295774647887325</v>
      </c>
      <c r="I761">
        <v>0.65727699530516437</v>
      </c>
      <c r="J761">
        <v>1</v>
      </c>
      <c r="K761">
        <v>0.5436893203883495</v>
      </c>
      <c r="L761">
        <v>0.70440251572327039</v>
      </c>
      <c r="M761" s="1" t="s">
        <v>642</v>
      </c>
      <c r="N761" s="1" t="s">
        <v>643</v>
      </c>
      <c r="O761" s="1" t="s">
        <v>644</v>
      </c>
      <c r="P761" s="1" t="s">
        <v>642</v>
      </c>
      <c r="Q761" s="1" t="s">
        <v>645</v>
      </c>
      <c r="R761" s="1" t="s">
        <v>642</v>
      </c>
      <c r="S761" s="1" t="s">
        <v>645</v>
      </c>
      <c r="T761" s="1" t="s">
        <v>645</v>
      </c>
      <c r="U761" s="1" t="s">
        <v>645</v>
      </c>
    </row>
    <row r="762" spans="1:21" x14ac:dyDescent="0.25">
      <c r="A762" s="1" t="s">
        <v>461</v>
      </c>
      <c r="B762" s="1" t="s">
        <v>22</v>
      </c>
      <c r="C762" s="1" t="s">
        <v>292</v>
      </c>
      <c r="D762">
        <v>15</v>
      </c>
      <c r="E762">
        <v>0.9</v>
      </c>
      <c r="F762">
        <v>10</v>
      </c>
      <c r="G762">
        <v>1</v>
      </c>
      <c r="H762">
        <v>0.34859154929577463</v>
      </c>
      <c r="I762">
        <v>0.51697127937336818</v>
      </c>
      <c r="J762">
        <v>1</v>
      </c>
      <c r="K762">
        <v>0.36893203883495146</v>
      </c>
      <c r="L762">
        <v>0.53900709219858156</v>
      </c>
      <c r="M762" s="1" t="s">
        <v>642</v>
      </c>
      <c r="N762" s="1" t="s">
        <v>643</v>
      </c>
      <c r="O762" s="1" t="s">
        <v>644</v>
      </c>
      <c r="P762" s="1" t="s">
        <v>642</v>
      </c>
      <c r="Q762" s="1" t="s">
        <v>645</v>
      </c>
      <c r="R762" s="1" t="s">
        <v>642</v>
      </c>
      <c r="S762" s="1" t="s">
        <v>645</v>
      </c>
      <c r="T762" s="1" t="s">
        <v>645</v>
      </c>
      <c r="U762" s="1" t="s">
        <v>645</v>
      </c>
    </row>
    <row r="763" spans="1:21" x14ac:dyDescent="0.25">
      <c r="A763" s="1" t="s">
        <v>332</v>
      </c>
      <c r="B763" s="1" t="s">
        <v>22</v>
      </c>
      <c r="C763" s="1" t="s">
        <v>292</v>
      </c>
      <c r="D763">
        <v>19</v>
      </c>
      <c r="E763">
        <v>0.85</v>
      </c>
      <c r="F763">
        <v>10</v>
      </c>
      <c r="G763">
        <v>0.9928057553956835</v>
      </c>
      <c r="H763">
        <v>0.4859154929577465</v>
      </c>
      <c r="I763">
        <v>0.65248226950354615</v>
      </c>
      <c r="J763">
        <v>1</v>
      </c>
      <c r="K763">
        <v>0.57281553398058249</v>
      </c>
      <c r="L763">
        <v>0.72839506172839508</v>
      </c>
      <c r="M763" s="1" t="s">
        <v>642</v>
      </c>
      <c r="N763" s="1" t="s">
        <v>643</v>
      </c>
      <c r="O763" s="1" t="s">
        <v>644</v>
      </c>
      <c r="P763" s="1" t="s">
        <v>642</v>
      </c>
      <c r="Q763" s="1" t="s">
        <v>645</v>
      </c>
      <c r="R763" s="1" t="s">
        <v>642</v>
      </c>
      <c r="S763" s="1" t="s">
        <v>645</v>
      </c>
      <c r="T763" s="1" t="s">
        <v>645</v>
      </c>
      <c r="U763" s="1" t="s">
        <v>645</v>
      </c>
    </row>
    <row r="764" spans="1:21" x14ac:dyDescent="0.25">
      <c r="A764" s="1" t="s">
        <v>346</v>
      </c>
      <c r="B764" s="1" t="s">
        <v>22</v>
      </c>
      <c r="C764" s="1" t="s">
        <v>292</v>
      </c>
      <c r="D764">
        <v>23</v>
      </c>
      <c r="E764">
        <v>0.9</v>
      </c>
      <c r="F764">
        <v>10</v>
      </c>
      <c r="G764">
        <v>0.99310344827586206</v>
      </c>
      <c r="H764">
        <v>0.50704225352112675</v>
      </c>
      <c r="I764">
        <v>0.67132867132867136</v>
      </c>
      <c r="J764">
        <v>1</v>
      </c>
      <c r="K764">
        <v>0.59223300970873782</v>
      </c>
      <c r="L764">
        <v>0.74390243902439024</v>
      </c>
      <c r="M764" s="1" t="s">
        <v>642</v>
      </c>
      <c r="N764" s="1" t="s">
        <v>643</v>
      </c>
      <c r="O764" s="1" t="s">
        <v>644</v>
      </c>
      <c r="P764" s="1" t="s">
        <v>642</v>
      </c>
      <c r="Q764" s="1" t="s">
        <v>645</v>
      </c>
      <c r="R764" s="1" t="s">
        <v>642</v>
      </c>
      <c r="S764" s="1" t="s">
        <v>645</v>
      </c>
      <c r="T764" s="1" t="s">
        <v>645</v>
      </c>
      <c r="U764" s="1" t="s">
        <v>645</v>
      </c>
    </row>
    <row r="765" spans="1:21" x14ac:dyDescent="0.25">
      <c r="A765" s="1" t="s">
        <v>487</v>
      </c>
      <c r="B765" s="1" t="s">
        <v>22</v>
      </c>
      <c r="C765" s="1" t="s">
        <v>292</v>
      </c>
      <c r="D765">
        <v>21</v>
      </c>
      <c r="E765">
        <v>0.7</v>
      </c>
      <c r="F765">
        <v>16</v>
      </c>
      <c r="G765">
        <v>0.93069306930693074</v>
      </c>
      <c r="H765">
        <v>0.33098591549295775</v>
      </c>
      <c r="I765">
        <v>0.48831168831168825</v>
      </c>
      <c r="J765">
        <v>1</v>
      </c>
      <c r="K765">
        <v>0.3300970873786408</v>
      </c>
      <c r="L765">
        <v>0.49635036496350365</v>
      </c>
      <c r="M765" s="1" t="s">
        <v>642</v>
      </c>
      <c r="N765" s="1" t="s">
        <v>643</v>
      </c>
      <c r="O765" s="1" t="s">
        <v>644</v>
      </c>
      <c r="P765" s="1" t="s">
        <v>642</v>
      </c>
      <c r="Q765" s="1" t="s">
        <v>645</v>
      </c>
      <c r="R765" s="1" t="s">
        <v>642</v>
      </c>
      <c r="S765" s="1" t="s">
        <v>645</v>
      </c>
      <c r="T765" s="1" t="s">
        <v>645</v>
      </c>
      <c r="U765" s="1" t="s">
        <v>645</v>
      </c>
    </row>
    <row r="766" spans="1:21" x14ac:dyDescent="0.25">
      <c r="A766" s="1" t="s">
        <v>337</v>
      </c>
      <c r="B766" s="1" t="s">
        <v>22</v>
      </c>
      <c r="C766" s="1" t="s">
        <v>292</v>
      </c>
      <c r="D766">
        <v>21</v>
      </c>
      <c r="E766">
        <v>0.8</v>
      </c>
      <c r="F766">
        <v>10</v>
      </c>
      <c r="G766">
        <v>0.95953757225433522</v>
      </c>
      <c r="H766">
        <v>0.58450704225352113</v>
      </c>
      <c r="I766">
        <v>0.72647702407002179</v>
      </c>
      <c r="J766">
        <v>1</v>
      </c>
      <c r="K766">
        <v>0.64077669902912626</v>
      </c>
      <c r="L766">
        <v>0.78106508875739644</v>
      </c>
      <c r="M766" s="1" t="s">
        <v>642</v>
      </c>
      <c r="N766" s="1" t="s">
        <v>643</v>
      </c>
      <c r="O766" s="1" t="s">
        <v>644</v>
      </c>
      <c r="P766" s="1" t="s">
        <v>642</v>
      </c>
      <c r="Q766" s="1" t="s">
        <v>645</v>
      </c>
      <c r="R766" s="1" t="s">
        <v>642</v>
      </c>
      <c r="S766" s="1" t="s">
        <v>645</v>
      </c>
      <c r="T766" s="1" t="s">
        <v>645</v>
      </c>
      <c r="U766" s="1" t="s">
        <v>645</v>
      </c>
    </row>
    <row r="767" spans="1:21" x14ac:dyDescent="0.25">
      <c r="A767" s="1" t="s">
        <v>393</v>
      </c>
      <c r="B767" s="1" t="s">
        <v>23</v>
      </c>
      <c r="C767" s="1" t="s">
        <v>292</v>
      </c>
      <c r="D767">
        <v>5</v>
      </c>
      <c r="E767">
        <v>0.9</v>
      </c>
      <c r="F767">
        <v>10</v>
      </c>
      <c r="G767">
        <v>0.96992481203007519</v>
      </c>
      <c r="H767">
        <v>0.45263157894736844</v>
      </c>
      <c r="I767">
        <v>0.61722488038277512</v>
      </c>
      <c r="J767">
        <v>0.83333333333333337</v>
      </c>
      <c r="K767">
        <v>0.33333333333333331</v>
      </c>
      <c r="L767">
        <v>0.47619047619047616</v>
      </c>
      <c r="M767" s="1" t="s">
        <v>642</v>
      </c>
      <c r="N767" s="1" t="s">
        <v>643</v>
      </c>
      <c r="O767" s="1" t="s">
        <v>644</v>
      </c>
      <c r="P767" s="1" t="s">
        <v>642</v>
      </c>
      <c r="Q767" s="1" t="s">
        <v>645</v>
      </c>
      <c r="R767" s="1" t="s">
        <v>642</v>
      </c>
      <c r="S767" s="1" t="s">
        <v>645</v>
      </c>
      <c r="T767" s="1" t="s">
        <v>645</v>
      </c>
      <c r="U767" s="1" t="s">
        <v>645</v>
      </c>
    </row>
    <row r="768" spans="1:21" x14ac:dyDescent="0.25">
      <c r="A768" s="1" t="s">
        <v>331</v>
      </c>
      <c r="B768" s="1" t="s">
        <v>22</v>
      </c>
      <c r="C768" s="1" t="s">
        <v>292</v>
      </c>
      <c r="D768">
        <v>19</v>
      </c>
      <c r="E768">
        <v>0.8</v>
      </c>
      <c r="F768">
        <v>10</v>
      </c>
      <c r="G768">
        <v>0.98113207547169812</v>
      </c>
      <c r="H768">
        <v>0.54929577464788737</v>
      </c>
      <c r="I768">
        <v>0.70428893905191881</v>
      </c>
      <c r="J768">
        <v>1</v>
      </c>
      <c r="K768">
        <v>0.59223300970873782</v>
      </c>
      <c r="L768">
        <v>0.74390243902439024</v>
      </c>
      <c r="M768" s="1" t="s">
        <v>642</v>
      </c>
      <c r="N768" s="1" t="s">
        <v>643</v>
      </c>
      <c r="O768" s="1" t="s">
        <v>644</v>
      </c>
      <c r="P768" s="1" t="s">
        <v>642</v>
      </c>
      <c r="Q768" s="1" t="s">
        <v>645</v>
      </c>
      <c r="R768" s="1" t="s">
        <v>642</v>
      </c>
      <c r="S768" s="1" t="s">
        <v>645</v>
      </c>
      <c r="T768" s="1" t="s">
        <v>645</v>
      </c>
      <c r="U768" s="1" t="s">
        <v>645</v>
      </c>
    </row>
    <row r="769" spans="1:21" x14ac:dyDescent="0.25">
      <c r="A769" s="1" t="s">
        <v>324</v>
      </c>
      <c r="B769" s="1" t="s">
        <v>22</v>
      </c>
      <c r="C769" s="1" t="s">
        <v>292</v>
      </c>
      <c r="D769">
        <v>8</v>
      </c>
      <c r="E769">
        <v>0.85</v>
      </c>
      <c r="F769">
        <v>10</v>
      </c>
      <c r="G769">
        <v>0.99378881987577639</v>
      </c>
      <c r="H769">
        <v>0.56338028169014087</v>
      </c>
      <c r="I769">
        <v>0.7191011235955056</v>
      </c>
      <c r="J769">
        <v>1</v>
      </c>
      <c r="K769">
        <v>0.57281553398058249</v>
      </c>
      <c r="L769">
        <v>0.72839506172839508</v>
      </c>
      <c r="M769" s="1" t="s">
        <v>642</v>
      </c>
      <c r="N769" s="1" t="s">
        <v>643</v>
      </c>
      <c r="O769" s="1" t="s">
        <v>644</v>
      </c>
      <c r="P769" s="1" t="s">
        <v>642</v>
      </c>
      <c r="Q769" s="1" t="s">
        <v>645</v>
      </c>
      <c r="R769" s="1" t="s">
        <v>642</v>
      </c>
      <c r="S769" s="1" t="s">
        <v>645</v>
      </c>
      <c r="T769" s="1" t="s">
        <v>645</v>
      </c>
      <c r="U769" s="1" t="s">
        <v>645</v>
      </c>
    </row>
    <row r="770" spans="1:21" x14ac:dyDescent="0.25">
      <c r="A770" s="1" t="s">
        <v>452</v>
      </c>
      <c r="B770" s="1" t="s">
        <v>22</v>
      </c>
      <c r="C770" s="1" t="s">
        <v>292</v>
      </c>
      <c r="D770">
        <v>28</v>
      </c>
      <c r="E770">
        <v>0.7</v>
      </c>
      <c r="F770">
        <v>10</v>
      </c>
      <c r="G770">
        <v>0.95705521472392641</v>
      </c>
      <c r="H770">
        <v>0.54929577464788737</v>
      </c>
      <c r="I770">
        <v>0.69798657718120816</v>
      </c>
      <c r="J770">
        <v>1</v>
      </c>
      <c r="K770">
        <v>0.61165048543689315</v>
      </c>
      <c r="L770">
        <v>0.75903614457831325</v>
      </c>
      <c r="M770" s="1" t="s">
        <v>642</v>
      </c>
      <c r="N770" s="1" t="s">
        <v>643</v>
      </c>
      <c r="O770" s="1" t="s">
        <v>644</v>
      </c>
      <c r="P770" s="1" t="s">
        <v>642</v>
      </c>
      <c r="Q770" s="1" t="s">
        <v>645</v>
      </c>
      <c r="R770" s="1" t="s">
        <v>642</v>
      </c>
      <c r="S770" s="1" t="s">
        <v>645</v>
      </c>
      <c r="T770" s="1" t="s">
        <v>645</v>
      </c>
      <c r="U770" s="1" t="s">
        <v>645</v>
      </c>
    </row>
    <row r="771" spans="1:21" x14ac:dyDescent="0.25">
      <c r="A771" s="1" t="s">
        <v>485</v>
      </c>
      <c r="B771" s="1" t="s">
        <v>22</v>
      </c>
      <c r="C771" s="1" t="s">
        <v>292</v>
      </c>
      <c r="D771">
        <v>21</v>
      </c>
      <c r="E771">
        <v>0.875</v>
      </c>
      <c r="F771">
        <v>13</v>
      </c>
      <c r="G771">
        <v>0.97058823529411764</v>
      </c>
      <c r="H771">
        <v>0.11619718309859155</v>
      </c>
      <c r="I771">
        <v>0.20754716981132074</v>
      </c>
      <c r="J771">
        <v>1</v>
      </c>
      <c r="K771">
        <v>0.13592233009708737</v>
      </c>
      <c r="L771">
        <v>0.23931623931623933</v>
      </c>
      <c r="M771" s="1" t="s">
        <v>642</v>
      </c>
      <c r="N771" s="1" t="s">
        <v>643</v>
      </c>
      <c r="O771" s="1" t="s">
        <v>644</v>
      </c>
      <c r="P771" s="1" t="s">
        <v>642</v>
      </c>
      <c r="Q771" s="1" t="s">
        <v>645</v>
      </c>
      <c r="R771" s="1" t="s">
        <v>642</v>
      </c>
      <c r="S771" s="1" t="s">
        <v>645</v>
      </c>
      <c r="T771" s="1" t="s">
        <v>645</v>
      </c>
      <c r="U771" s="1" t="s">
        <v>645</v>
      </c>
    </row>
    <row r="772" spans="1:21" x14ac:dyDescent="0.25">
      <c r="A772" s="1" t="s">
        <v>633</v>
      </c>
      <c r="B772" s="1" t="s">
        <v>147</v>
      </c>
      <c r="C772" s="1" t="s">
        <v>292</v>
      </c>
      <c r="D772">
        <v>22</v>
      </c>
      <c r="E772">
        <v>0.8</v>
      </c>
      <c r="F772">
        <v>10</v>
      </c>
      <c r="G772">
        <v>0.97619047619047616</v>
      </c>
      <c r="H772">
        <v>0.38139534883720932</v>
      </c>
      <c r="I772">
        <v>0.54849498327759194</v>
      </c>
      <c r="J772">
        <v>1</v>
      </c>
      <c r="K772">
        <v>0.35714285714285715</v>
      </c>
      <c r="L772">
        <v>0.52631578947368418</v>
      </c>
      <c r="M772" s="1" t="s">
        <v>642</v>
      </c>
      <c r="N772" s="1" t="s">
        <v>643</v>
      </c>
      <c r="O772" s="1" t="s">
        <v>644</v>
      </c>
      <c r="P772" s="1" t="s">
        <v>642</v>
      </c>
      <c r="Q772" s="1" t="s">
        <v>645</v>
      </c>
      <c r="R772" s="1" t="s">
        <v>642</v>
      </c>
      <c r="S772" s="1" t="s">
        <v>645</v>
      </c>
      <c r="T772" s="1" t="s">
        <v>645</v>
      </c>
      <c r="U772" s="1" t="s">
        <v>645</v>
      </c>
    </row>
    <row r="773" spans="1:21" x14ac:dyDescent="0.25">
      <c r="A773" s="1" t="s">
        <v>349</v>
      </c>
      <c r="B773" s="1" t="s">
        <v>22</v>
      </c>
      <c r="C773" s="1" t="s">
        <v>292</v>
      </c>
      <c r="D773">
        <v>26</v>
      </c>
      <c r="E773">
        <v>0.85</v>
      </c>
      <c r="F773">
        <v>10</v>
      </c>
      <c r="G773">
        <v>0.98601398601398604</v>
      </c>
      <c r="H773">
        <v>0.49647887323943662</v>
      </c>
      <c r="I773">
        <v>0.66042154566744726</v>
      </c>
      <c r="J773">
        <v>1</v>
      </c>
      <c r="K773">
        <v>0.59223300970873782</v>
      </c>
      <c r="L773">
        <v>0.74390243902439024</v>
      </c>
      <c r="M773" s="1" t="s">
        <v>642</v>
      </c>
      <c r="N773" s="1" t="s">
        <v>643</v>
      </c>
      <c r="O773" s="1" t="s">
        <v>644</v>
      </c>
      <c r="P773" s="1" t="s">
        <v>642</v>
      </c>
      <c r="Q773" s="1" t="s">
        <v>645</v>
      </c>
      <c r="R773" s="1" t="s">
        <v>642</v>
      </c>
      <c r="S773" s="1" t="s">
        <v>645</v>
      </c>
      <c r="T773" s="1" t="s">
        <v>645</v>
      </c>
      <c r="U773" s="1" t="s">
        <v>645</v>
      </c>
    </row>
    <row r="774" spans="1:21" x14ac:dyDescent="0.25">
      <c r="A774" s="1" t="s">
        <v>296</v>
      </c>
      <c r="B774" s="1" t="s">
        <v>22</v>
      </c>
      <c r="C774" s="1" t="s">
        <v>292</v>
      </c>
      <c r="D774">
        <v>1</v>
      </c>
      <c r="E774">
        <v>0.875</v>
      </c>
      <c r="F774">
        <v>10</v>
      </c>
      <c r="G774">
        <v>0.96923076923076923</v>
      </c>
      <c r="H774">
        <v>0.44366197183098594</v>
      </c>
      <c r="I774">
        <v>0.60869565217391308</v>
      </c>
      <c r="J774">
        <v>1</v>
      </c>
      <c r="K774">
        <v>0.58252427184466016</v>
      </c>
      <c r="L774">
        <v>0.73619631901840488</v>
      </c>
      <c r="M774" s="1" t="s">
        <v>642</v>
      </c>
      <c r="N774" s="1" t="s">
        <v>643</v>
      </c>
      <c r="O774" s="1" t="s">
        <v>644</v>
      </c>
      <c r="P774" s="1" t="s">
        <v>642</v>
      </c>
      <c r="Q774" s="1" t="s">
        <v>645</v>
      </c>
      <c r="R774" s="1" t="s">
        <v>642</v>
      </c>
      <c r="S774" s="1" t="s">
        <v>645</v>
      </c>
      <c r="T774" s="1" t="s">
        <v>645</v>
      </c>
      <c r="U774" s="1" t="s">
        <v>645</v>
      </c>
    </row>
    <row r="775" spans="1:21" x14ac:dyDescent="0.25">
      <c r="A775" s="1" t="s">
        <v>403</v>
      </c>
      <c r="B775" s="1" t="s">
        <v>23</v>
      </c>
      <c r="C775" s="1" t="s">
        <v>292</v>
      </c>
      <c r="D775">
        <v>19</v>
      </c>
      <c r="E775">
        <v>0.9</v>
      </c>
      <c r="F775">
        <v>10</v>
      </c>
      <c r="G775">
        <v>1</v>
      </c>
      <c r="H775">
        <v>0.3719298245614035</v>
      </c>
      <c r="I775">
        <v>0.5421994884910486</v>
      </c>
      <c r="J775">
        <v>1</v>
      </c>
      <c r="K775">
        <v>0.35555555555555557</v>
      </c>
      <c r="L775">
        <v>0.52459016393442626</v>
      </c>
      <c r="M775" s="1" t="s">
        <v>642</v>
      </c>
      <c r="N775" s="1" t="s">
        <v>643</v>
      </c>
      <c r="O775" s="1" t="s">
        <v>644</v>
      </c>
      <c r="P775" s="1" t="s">
        <v>642</v>
      </c>
      <c r="Q775" s="1" t="s">
        <v>645</v>
      </c>
      <c r="R775" s="1" t="s">
        <v>642</v>
      </c>
      <c r="S775" s="1" t="s">
        <v>645</v>
      </c>
      <c r="T775" s="1" t="s">
        <v>645</v>
      </c>
      <c r="U775" s="1" t="s">
        <v>645</v>
      </c>
    </row>
    <row r="776" spans="1:21" x14ac:dyDescent="0.25">
      <c r="A776" s="1" t="s">
        <v>412</v>
      </c>
      <c r="B776" s="1" t="s">
        <v>23</v>
      </c>
      <c r="C776" s="1" t="s">
        <v>292</v>
      </c>
      <c r="D776">
        <v>23</v>
      </c>
      <c r="E776">
        <v>0.8</v>
      </c>
      <c r="F776">
        <v>10</v>
      </c>
      <c r="G776">
        <v>0.97402597402597402</v>
      </c>
      <c r="H776">
        <v>0.52631578947368418</v>
      </c>
      <c r="I776">
        <v>0.68337129840546684</v>
      </c>
      <c r="J776">
        <v>0.93023255813953487</v>
      </c>
      <c r="K776">
        <v>0.44444444444444442</v>
      </c>
      <c r="L776">
        <v>0.60150375939849621</v>
      </c>
      <c r="M776" s="1" t="s">
        <v>642</v>
      </c>
      <c r="N776" s="1" t="s">
        <v>643</v>
      </c>
      <c r="O776" s="1" t="s">
        <v>644</v>
      </c>
      <c r="P776" s="1" t="s">
        <v>642</v>
      </c>
      <c r="Q776" s="1" t="s">
        <v>645</v>
      </c>
      <c r="R776" s="1" t="s">
        <v>642</v>
      </c>
      <c r="S776" s="1" t="s">
        <v>645</v>
      </c>
      <c r="T776" s="1" t="s">
        <v>645</v>
      </c>
      <c r="U776" s="1" t="s">
        <v>645</v>
      </c>
    </row>
    <row r="777" spans="1:21" x14ac:dyDescent="0.25">
      <c r="A777" s="1" t="s">
        <v>300</v>
      </c>
      <c r="B777" s="1" t="s">
        <v>22</v>
      </c>
      <c r="C777" s="1" t="s">
        <v>292</v>
      </c>
      <c r="D777">
        <v>27</v>
      </c>
      <c r="E777">
        <v>0.85</v>
      </c>
      <c r="F777">
        <v>10</v>
      </c>
      <c r="G777">
        <v>0.94767441860465118</v>
      </c>
      <c r="H777">
        <v>0.573943661971831</v>
      </c>
      <c r="I777">
        <v>0.7149122807017545</v>
      </c>
      <c r="J777">
        <v>0.9850746268656716</v>
      </c>
      <c r="K777">
        <v>0.64077669902912626</v>
      </c>
      <c r="L777">
        <v>0.77647058823529425</v>
      </c>
      <c r="M777" s="1" t="s">
        <v>642</v>
      </c>
      <c r="N777" s="1" t="s">
        <v>643</v>
      </c>
      <c r="O777" s="1" t="s">
        <v>644</v>
      </c>
      <c r="P777" s="1" t="s">
        <v>642</v>
      </c>
      <c r="Q777" s="1" t="s">
        <v>645</v>
      </c>
      <c r="R777" s="1" t="s">
        <v>642</v>
      </c>
      <c r="S777" s="1" t="s">
        <v>645</v>
      </c>
      <c r="T777" s="1" t="s">
        <v>645</v>
      </c>
      <c r="U777" s="1" t="s">
        <v>645</v>
      </c>
    </row>
    <row r="778" spans="1:21" x14ac:dyDescent="0.25">
      <c r="A778" s="1" t="s">
        <v>654</v>
      </c>
      <c r="B778" s="1" t="s">
        <v>147</v>
      </c>
      <c r="C778" s="1" t="s">
        <v>292</v>
      </c>
      <c r="D778">
        <v>10</v>
      </c>
      <c r="E778">
        <v>0.875</v>
      </c>
      <c r="F778">
        <v>10</v>
      </c>
      <c r="G778">
        <v>0.95833333333333337</v>
      </c>
      <c r="H778">
        <v>0.10697674418604651</v>
      </c>
      <c r="I778">
        <v>0.19246861924686195</v>
      </c>
      <c r="J778">
        <v>1</v>
      </c>
      <c r="K778">
        <v>0.11428571428571428</v>
      </c>
      <c r="L778">
        <v>0.20512820512820512</v>
      </c>
      <c r="M778" s="1" t="s">
        <v>642</v>
      </c>
      <c r="N778" s="1" t="s">
        <v>643</v>
      </c>
      <c r="O778" s="1" t="s">
        <v>644</v>
      </c>
      <c r="P778" s="1" t="s">
        <v>642</v>
      </c>
      <c r="Q778" s="1" t="s">
        <v>645</v>
      </c>
      <c r="R778" s="1" t="s">
        <v>642</v>
      </c>
      <c r="S778" s="1" t="s">
        <v>645</v>
      </c>
      <c r="T778" s="1" t="s">
        <v>645</v>
      </c>
      <c r="U778" s="1" t="s">
        <v>645</v>
      </c>
    </row>
    <row r="779" spans="1:21" x14ac:dyDescent="0.25">
      <c r="A779" s="1" t="s">
        <v>501</v>
      </c>
      <c r="B779" s="1" t="s">
        <v>22</v>
      </c>
      <c r="C779" s="1" t="s">
        <v>292</v>
      </c>
      <c r="D779">
        <v>21</v>
      </c>
      <c r="E779">
        <v>0.9</v>
      </c>
      <c r="F779">
        <v>12</v>
      </c>
      <c r="G779">
        <v>0.98692810457516345</v>
      </c>
      <c r="H779">
        <v>0.53169014084507038</v>
      </c>
      <c r="I779">
        <v>0.69107551487414176</v>
      </c>
      <c r="J779">
        <v>1</v>
      </c>
      <c r="K779">
        <v>0.58252427184466016</v>
      </c>
      <c r="L779">
        <v>0.73619631901840488</v>
      </c>
      <c r="M779" s="1" t="s">
        <v>642</v>
      </c>
      <c r="N779" s="1" t="s">
        <v>643</v>
      </c>
      <c r="O779" s="1" t="s">
        <v>644</v>
      </c>
      <c r="P779" s="1" t="s">
        <v>642</v>
      </c>
      <c r="Q779" s="1" t="s">
        <v>645</v>
      </c>
      <c r="R779" s="1" t="s">
        <v>642</v>
      </c>
      <c r="S779" s="1" t="s">
        <v>645</v>
      </c>
      <c r="T779" s="1" t="s">
        <v>645</v>
      </c>
      <c r="U779" s="1" t="s">
        <v>645</v>
      </c>
    </row>
    <row r="780" spans="1:21" x14ac:dyDescent="0.25">
      <c r="A780" s="1" t="s">
        <v>348</v>
      </c>
      <c r="B780" s="1" t="s">
        <v>22</v>
      </c>
      <c r="C780" s="1" t="s">
        <v>292</v>
      </c>
      <c r="D780">
        <v>25</v>
      </c>
      <c r="E780">
        <v>0.85</v>
      </c>
      <c r="F780">
        <v>10</v>
      </c>
      <c r="G780">
        <v>0.99285714285714288</v>
      </c>
      <c r="H780">
        <v>0.48943661971830987</v>
      </c>
      <c r="I780">
        <v>0.65566037735849048</v>
      </c>
      <c r="J780">
        <v>1</v>
      </c>
      <c r="K780">
        <v>0.57281553398058249</v>
      </c>
      <c r="L780">
        <v>0.72839506172839508</v>
      </c>
      <c r="M780" s="1" t="s">
        <v>642</v>
      </c>
      <c r="N780" s="1" t="s">
        <v>643</v>
      </c>
      <c r="O780" s="1" t="s">
        <v>644</v>
      </c>
      <c r="P780" s="1" t="s">
        <v>642</v>
      </c>
      <c r="Q780" s="1" t="s">
        <v>645</v>
      </c>
      <c r="R780" s="1" t="s">
        <v>642</v>
      </c>
      <c r="S780" s="1" t="s">
        <v>645</v>
      </c>
      <c r="T780" s="1" t="s">
        <v>645</v>
      </c>
      <c r="U780" s="1" t="s">
        <v>645</v>
      </c>
    </row>
    <row r="781" spans="1:21" x14ac:dyDescent="0.25">
      <c r="A781" s="1" t="s">
        <v>500</v>
      </c>
      <c r="B781" s="1" t="s">
        <v>22</v>
      </c>
      <c r="C781" s="1" t="s">
        <v>292</v>
      </c>
      <c r="D781">
        <v>21</v>
      </c>
      <c r="E781">
        <v>0.875</v>
      </c>
      <c r="F781">
        <v>12</v>
      </c>
      <c r="G781">
        <v>0.98101265822784811</v>
      </c>
      <c r="H781">
        <v>0.54577464788732399</v>
      </c>
      <c r="I781">
        <v>0.70135746606334848</v>
      </c>
      <c r="J781">
        <v>1</v>
      </c>
      <c r="K781">
        <v>0.60194174757281549</v>
      </c>
      <c r="L781">
        <v>0.75151515151515147</v>
      </c>
      <c r="M781" s="1" t="s">
        <v>642</v>
      </c>
      <c r="N781" s="1" t="s">
        <v>643</v>
      </c>
      <c r="O781" s="1" t="s">
        <v>644</v>
      </c>
      <c r="P781" s="1" t="s">
        <v>642</v>
      </c>
      <c r="Q781" s="1" t="s">
        <v>645</v>
      </c>
      <c r="R781" s="1" t="s">
        <v>642</v>
      </c>
      <c r="S781" s="1" t="s">
        <v>645</v>
      </c>
      <c r="T781" s="1" t="s">
        <v>645</v>
      </c>
      <c r="U781" s="1" t="s">
        <v>645</v>
      </c>
    </row>
    <row r="782" spans="1:21" x14ac:dyDescent="0.25">
      <c r="A782" s="1" t="s">
        <v>316</v>
      </c>
      <c r="B782" s="1" t="s">
        <v>22</v>
      </c>
      <c r="C782" s="1" t="s">
        <v>292</v>
      </c>
      <c r="D782">
        <v>5</v>
      </c>
      <c r="E782">
        <v>0.875</v>
      </c>
      <c r="F782">
        <v>10</v>
      </c>
      <c r="G782">
        <v>0.95890410958904104</v>
      </c>
      <c r="H782">
        <v>0.49295774647887325</v>
      </c>
      <c r="I782">
        <v>0.65116279069767435</v>
      </c>
      <c r="J782">
        <v>1</v>
      </c>
      <c r="K782">
        <v>0.62135922330097082</v>
      </c>
      <c r="L782">
        <v>0.76646706586826341</v>
      </c>
      <c r="M782" s="1" t="s">
        <v>642</v>
      </c>
      <c r="N782" s="1" t="s">
        <v>643</v>
      </c>
      <c r="O782" s="1" t="s">
        <v>644</v>
      </c>
      <c r="P782" s="1" t="s">
        <v>642</v>
      </c>
      <c r="Q782" s="1" t="s">
        <v>645</v>
      </c>
      <c r="R782" s="1" t="s">
        <v>642</v>
      </c>
      <c r="S782" s="1" t="s">
        <v>645</v>
      </c>
      <c r="T782" s="1" t="s">
        <v>645</v>
      </c>
      <c r="U782" s="1" t="s">
        <v>645</v>
      </c>
    </row>
    <row r="783" spans="1:21" x14ac:dyDescent="0.25">
      <c r="A783" s="1" t="s">
        <v>483</v>
      </c>
      <c r="B783" s="1" t="s">
        <v>22</v>
      </c>
      <c r="C783" s="1" t="s">
        <v>292</v>
      </c>
      <c r="D783">
        <v>21</v>
      </c>
      <c r="E783">
        <v>0.8</v>
      </c>
      <c r="F783">
        <v>13</v>
      </c>
      <c r="G783">
        <v>0.9285714285714286</v>
      </c>
      <c r="H783">
        <v>0.13732394366197184</v>
      </c>
      <c r="I783">
        <v>0.23926380368098163</v>
      </c>
      <c r="J783">
        <v>0.93333333333333335</v>
      </c>
      <c r="K783">
        <v>0.13592233009708737</v>
      </c>
      <c r="L783">
        <v>0.23728813559322035</v>
      </c>
      <c r="M783" s="1" t="s">
        <v>642</v>
      </c>
      <c r="N783" s="1" t="s">
        <v>643</v>
      </c>
      <c r="O783" s="1" t="s">
        <v>644</v>
      </c>
      <c r="P783" s="1" t="s">
        <v>642</v>
      </c>
      <c r="Q783" s="1" t="s">
        <v>645</v>
      </c>
      <c r="R783" s="1" t="s">
        <v>642</v>
      </c>
      <c r="S783" s="1" t="s">
        <v>645</v>
      </c>
      <c r="T783" s="1" t="s">
        <v>645</v>
      </c>
      <c r="U783" s="1" t="s">
        <v>645</v>
      </c>
    </row>
    <row r="784" spans="1:21" x14ac:dyDescent="0.25">
      <c r="A784" s="1" t="s">
        <v>347</v>
      </c>
      <c r="B784" s="1" t="s">
        <v>22</v>
      </c>
      <c r="C784" s="1" t="s">
        <v>292</v>
      </c>
      <c r="D784">
        <v>24</v>
      </c>
      <c r="E784">
        <v>0.85</v>
      </c>
      <c r="F784">
        <v>10</v>
      </c>
      <c r="G784">
        <v>0.98601398601398604</v>
      </c>
      <c r="H784">
        <v>0.49647887323943662</v>
      </c>
      <c r="I784">
        <v>0.66042154566744726</v>
      </c>
      <c r="J784">
        <v>1</v>
      </c>
      <c r="K784">
        <v>0.59223300970873782</v>
      </c>
      <c r="L784">
        <v>0.74390243902439024</v>
      </c>
      <c r="M784" s="1" t="s">
        <v>642</v>
      </c>
      <c r="N784" s="1" t="s">
        <v>643</v>
      </c>
      <c r="O784" s="1" t="s">
        <v>644</v>
      </c>
      <c r="P784" s="1" t="s">
        <v>642</v>
      </c>
      <c r="Q784" s="1" t="s">
        <v>645</v>
      </c>
      <c r="R784" s="1" t="s">
        <v>642</v>
      </c>
      <c r="S784" s="1" t="s">
        <v>645</v>
      </c>
      <c r="T784" s="1" t="s">
        <v>645</v>
      </c>
      <c r="U784" s="1" t="s">
        <v>645</v>
      </c>
    </row>
    <row r="785" spans="1:21" x14ac:dyDescent="0.25">
      <c r="A785" s="1" t="s">
        <v>666</v>
      </c>
      <c r="B785" s="1" t="s">
        <v>147</v>
      </c>
      <c r="C785" s="1" t="s">
        <v>292</v>
      </c>
      <c r="D785">
        <v>2</v>
      </c>
      <c r="E785">
        <v>0.11</v>
      </c>
      <c r="F785">
        <v>10</v>
      </c>
      <c r="G785">
        <v>0.91509433962264153</v>
      </c>
      <c r="H785">
        <v>0.4511627906976744</v>
      </c>
      <c r="I785">
        <v>0.60436137071651086</v>
      </c>
      <c r="J785">
        <v>0.96875</v>
      </c>
      <c r="K785">
        <v>0.44285714285714284</v>
      </c>
      <c r="L785">
        <v>0.60784313725490191</v>
      </c>
      <c r="M785" s="1" t="s">
        <v>642</v>
      </c>
      <c r="N785" s="1" t="s">
        <v>643</v>
      </c>
      <c r="O785" s="1" t="s">
        <v>644</v>
      </c>
      <c r="P785" s="1" t="s">
        <v>642</v>
      </c>
      <c r="Q785" s="1" t="s">
        <v>645</v>
      </c>
      <c r="R785" s="1" t="s">
        <v>642</v>
      </c>
      <c r="S785" s="1" t="s">
        <v>645</v>
      </c>
      <c r="T785" s="1" t="s">
        <v>645</v>
      </c>
      <c r="U785" s="1" t="s">
        <v>645</v>
      </c>
    </row>
    <row r="786" spans="1:21" x14ac:dyDescent="0.25">
      <c r="A786" s="1" t="s">
        <v>338</v>
      </c>
      <c r="B786" s="1" t="s">
        <v>22</v>
      </c>
      <c r="C786" s="1" t="s">
        <v>292</v>
      </c>
      <c r="D786">
        <v>21</v>
      </c>
      <c r="E786">
        <v>0.85</v>
      </c>
      <c r="F786">
        <v>10</v>
      </c>
      <c r="G786">
        <v>0.98203592814371254</v>
      </c>
      <c r="H786">
        <v>0.57746478873239437</v>
      </c>
      <c r="I786">
        <v>0.72727272727272729</v>
      </c>
      <c r="J786">
        <v>1</v>
      </c>
      <c r="K786">
        <v>0.65048543689320393</v>
      </c>
      <c r="L786">
        <v>0.78823529411764703</v>
      </c>
      <c r="M786" s="1" t="s">
        <v>642</v>
      </c>
      <c r="N786" s="1" t="s">
        <v>643</v>
      </c>
      <c r="O786" s="1" t="s">
        <v>644</v>
      </c>
      <c r="P786" s="1" t="s">
        <v>642</v>
      </c>
      <c r="Q786" s="1" t="s">
        <v>645</v>
      </c>
      <c r="R786" s="1" t="s">
        <v>642</v>
      </c>
      <c r="S786" s="1" t="s">
        <v>645</v>
      </c>
      <c r="T786" s="1" t="s">
        <v>645</v>
      </c>
      <c r="U786" s="1" t="s">
        <v>645</v>
      </c>
    </row>
    <row r="787" spans="1:21" x14ac:dyDescent="0.25">
      <c r="A787" s="1" t="s">
        <v>307</v>
      </c>
      <c r="B787" s="1" t="s">
        <v>22</v>
      </c>
      <c r="C787" s="1" t="s">
        <v>292</v>
      </c>
      <c r="D787">
        <v>1</v>
      </c>
      <c r="E787">
        <v>0.85</v>
      </c>
      <c r="F787">
        <v>10</v>
      </c>
      <c r="G787">
        <v>0.97037037037037033</v>
      </c>
      <c r="H787">
        <v>0.46126760563380281</v>
      </c>
      <c r="I787">
        <v>0.62529832935560858</v>
      </c>
      <c r="J787">
        <v>1</v>
      </c>
      <c r="K787">
        <v>0.60194174757281549</v>
      </c>
      <c r="L787">
        <v>0.75151515151515147</v>
      </c>
      <c r="M787" s="1" t="s">
        <v>642</v>
      </c>
      <c r="N787" s="1" t="s">
        <v>643</v>
      </c>
      <c r="O787" s="1" t="s">
        <v>644</v>
      </c>
      <c r="P787" s="1" t="s">
        <v>642</v>
      </c>
      <c r="Q787" s="1" t="s">
        <v>645</v>
      </c>
      <c r="R787" s="1" t="s">
        <v>642</v>
      </c>
      <c r="S787" s="1" t="s">
        <v>645</v>
      </c>
      <c r="T787" s="1" t="s">
        <v>645</v>
      </c>
      <c r="U787" s="1" t="s">
        <v>645</v>
      </c>
    </row>
    <row r="788" spans="1:21" x14ac:dyDescent="0.25">
      <c r="A788" s="1" t="s">
        <v>598</v>
      </c>
      <c r="B788" s="1" t="s">
        <v>147</v>
      </c>
      <c r="C788" s="1" t="s">
        <v>292</v>
      </c>
      <c r="D788">
        <v>9</v>
      </c>
      <c r="E788">
        <v>0.7</v>
      </c>
      <c r="F788">
        <v>10</v>
      </c>
      <c r="G788">
        <v>0.97297297297297303</v>
      </c>
      <c r="H788">
        <v>0.50232558139534889</v>
      </c>
      <c r="I788">
        <v>0.66257668711656448</v>
      </c>
      <c r="J788">
        <v>0.96875</v>
      </c>
      <c r="K788">
        <v>0.44285714285714284</v>
      </c>
      <c r="L788">
        <v>0.60784313725490191</v>
      </c>
      <c r="M788" s="1" t="s">
        <v>642</v>
      </c>
      <c r="N788" s="1" t="s">
        <v>643</v>
      </c>
      <c r="O788" s="1" t="s">
        <v>644</v>
      </c>
      <c r="P788" s="1" t="s">
        <v>642</v>
      </c>
      <c r="Q788" s="1" t="s">
        <v>645</v>
      </c>
      <c r="R788" s="1" t="s">
        <v>642</v>
      </c>
      <c r="S788" s="1" t="s">
        <v>645</v>
      </c>
      <c r="T788" s="1" t="s">
        <v>645</v>
      </c>
      <c r="U788" s="1" t="s">
        <v>645</v>
      </c>
    </row>
    <row r="789" spans="1:21" x14ac:dyDescent="0.25">
      <c r="A789" s="1" t="s">
        <v>637</v>
      </c>
      <c r="B789" s="1" t="s">
        <v>147</v>
      </c>
      <c r="C789" s="1" t="s">
        <v>292</v>
      </c>
      <c r="D789">
        <v>24</v>
      </c>
      <c r="E789">
        <v>0.9</v>
      </c>
      <c r="F789">
        <v>10</v>
      </c>
      <c r="G789">
        <v>0.98360655737704916</v>
      </c>
      <c r="H789">
        <v>0.55813953488372092</v>
      </c>
      <c r="I789">
        <v>0.71216617210682498</v>
      </c>
      <c r="J789">
        <v>0.91428571428571426</v>
      </c>
      <c r="K789">
        <v>0.45714285714285713</v>
      </c>
      <c r="L789">
        <v>0.60952380952380947</v>
      </c>
      <c r="M789" s="1" t="s">
        <v>642</v>
      </c>
      <c r="N789" s="1" t="s">
        <v>643</v>
      </c>
      <c r="O789" s="1" t="s">
        <v>644</v>
      </c>
      <c r="P789" s="1" t="s">
        <v>642</v>
      </c>
      <c r="Q789" s="1" t="s">
        <v>645</v>
      </c>
      <c r="R789" s="1" t="s">
        <v>642</v>
      </c>
      <c r="S789" s="1" t="s">
        <v>645</v>
      </c>
      <c r="T789" s="1" t="s">
        <v>645</v>
      </c>
      <c r="U789" s="1" t="s">
        <v>645</v>
      </c>
    </row>
    <row r="790" spans="1:21" x14ac:dyDescent="0.25">
      <c r="A790" s="1" t="s">
        <v>428</v>
      </c>
      <c r="B790" s="1" t="s">
        <v>23</v>
      </c>
      <c r="C790" s="1" t="s">
        <v>292</v>
      </c>
      <c r="D790">
        <v>9</v>
      </c>
      <c r="E790">
        <v>0.9</v>
      </c>
      <c r="F790">
        <v>10</v>
      </c>
      <c r="G790">
        <v>1</v>
      </c>
      <c r="H790">
        <v>0.26315789473684209</v>
      </c>
      <c r="I790">
        <v>0.41666666666666669</v>
      </c>
      <c r="J790">
        <v>1</v>
      </c>
      <c r="K790">
        <v>0.22222222222222221</v>
      </c>
      <c r="L790">
        <v>0.36363636363636359</v>
      </c>
      <c r="M790" s="1" t="s">
        <v>642</v>
      </c>
      <c r="N790" s="1" t="s">
        <v>643</v>
      </c>
      <c r="O790" s="1" t="s">
        <v>644</v>
      </c>
      <c r="P790" s="1" t="s">
        <v>642</v>
      </c>
      <c r="Q790" s="1" t="s">
        <v>645</v>
      </c>
      <c r="R790" s="1" t="s">
        <v>642</v>
      </c>
      <c r="S790" s="1" t="s">
        <v>645</v>
      </c>
      <c r="T790" s="1" t="s">
        <v>645</v>
      </c>
      <c r="U790" s="1" t="s">
        <v>645</v>
      </c>
    </row>
    <row r="791" spans="1:21" x14ac:dyDescent="0.25">
      <c r="A791" s="1" t="s">
        <v>719</v>
      </c>
      <c r="B791" s="1" t="s">
        <v>22</v>
      </c>
      <c r="C791" s="1" t="s">
        <v>292</v>
      </c>
      <c r="D791">
        <v>29</v>
      </c>
      <c r="E791">
        <v>0.85</v>
      </c>
      <c r="F791">
        <v>10</v>
      </c>
      <c r="G791">
        <v>0.96511627906976749</v>
      </c>
      <c r="H791">
        <v>0.58450704225352113</v>
      </c>
      <c r="I791">
        <v>0.72807017543859653</v>
      </c>
      <c r="J791">
        <v>1</v>
      </c>
      <c r="K791">
        <v>0.64077669902912626</v>
      </c>
      <c r="L791">
        <v>0.78106508875739644</v>
      </c>
      <c r="M791" s="1" t="s">
        <v>642</v>
      </c>
      <c r="N791" s="1" t="s">
        <v>643</v>
      </c>
      <c r="O791" s="1" t="s">
        <v>644</v>
      </c>
      <c r="P791" s="1" t="s">
        <v>642</v>
      </c>
      <c r="Q791" s="1" t="s">
        <v>645</v>
      </c>
      <c r="R791" s="1" t="s">
        <v>642</v>
      </c>
      <c r="S791" s="1" t="s">
        <v>645</v>
      </c>
      <c r="T791" s="1" t="s">
        <v>645</v>
      </c>
      <c r="U791" s="1" t="s">
        <v>645</v>
      </c>
    </row>
    <row r="792" spans="1:21" x14ac:dyDescent="0.25">
      <c r="A792" s="1" t="s">
        <v>694</v>
      </c>
      <c r="B792" s="1" t="s">
        <v>22</v>
      </c>
      <c r="C792" s="1" t="s">
        <v>292</v>
      </c>
      <c r="D792">
        <v>22</v>
      </c>
      <c r="E792">
        <v>0.875</v>
      </c>
      <c r="F792">
        <v>10</v>
      </c>
      <c r="G792">
        <v>1</v>
      </c>
      <c r="H792">
        <v>0.44718309859154931</v>
      </c>
      <c r="I792">
        <v>0.61800486618004868</v>
      </c>
      <c r="J792">
        <v>1</v>
      </c>
      <c r="K792">
        <v>0.50485436893203883</v>
      </c>
      <c r="L792">
        <v>0.67096774193548392</v>
      </c>
      <c r="M792" s="1" t="s">
        <v>642</v>
      </c>
      <c r="N792" s="1" t="s">
        <v>643</v>
      </c>
      <c r="O792" s="1" t="s">
        <v>644</v>
      </c>
      <c r="P792" s="1" t="s">
        <v>642</v>
      </c>
      <c r="Q792" s="1" t="s">
        <v>645</v>
      </c>
      <c r="R792" s="1" t="s">
        <v>642</v>
      </c>
      <c r="S792" s="1" t="s">
        <v>645</v>
      </c>
      <c r="T792" s="1" t="s">
        <v>645</v>
      </c>
      <c r="U792" s="1" t="s">
        <v>645</v>
      </c>
    </row>
    <row r="793" spans="1:21" x14ac:dyDescent="0.25">
      <c r="A793" s="1" t="s">
        <v>646</v>
      </c>
      <c r="B793" s="1" t="s">
        <v>22</v>
      </c>
      <c r="C793" s="1" t="s">
        <v>292</v>
      </c>
      <c r="D793">
        <v>2</v>
      </c>
      <c r="E793">
        <v>0.11</v>
      </c>
      <c r="F793">
        <v>10</v>
      </c>
      <c r="G793">
        <v>0.90575916230366493</v>
      </c>
      <c r="H793">
        <v>0.60915492957746475</v>
      </c>
      <c r="I793">
        <v>0.72842105263157897</v>
      </c>
      <c r="J793">
        <v>0.95588235294117652</v>
      </c>
      <c r="K793">
        <v>0.6310679611650486</v>
      </c>
      <c r="L793">
        <v>0.76023391812865504</v>
      </c>
      <c r="M793" s="1" t="s">
        <v>642</v>
      </c>
      <c r="N793" s="1" t="s">
        <v>643</v>
      </c>
      <c r="O793" s="1" t="s">
        <v>644</v>
      </c>
      <c r="P793" s="1" t="s">
        <v>642</v>
      </c>
      <c r="Q793" s="1" t="s">
        <v>645</v>
      </c>
      <c r="R793" s="1" t="s">
        <v>642</v>
      </c>
      <c r="S793" s="1" t="s">
        <v>645</v>
      </c>
      <c r="T793" s="1" t="s">
        <v>645</v>
      </c>
      <c r="U793" s="1" t="s">
        <v>645</v>
      </c>
    </row>
    <row r="794" spans="1:21" x14ac:dyDescent="0.25">
      <c r="A794" s="1" t="s">
        <v>299</v>
      </c>
      <c r="B794" s="1" t="s">
        <v>22</v>
      </c>
      <c r="C794" s="1" t="s">
        <v>292</v>
      </c>
      <c r="D794">
        <v>27</v>
      </c>
      <c r="E794">
        <v>0.8</v>
      </c>
      <c r="F794">
        <v>10</v>
      </c>
      <c r="G794">
        <v>0.95428571428571429</v>
      </c>
      <c r="H794">
        <v>0.5880281690140845</v>
      </c>
      <c r="I794">
        <v>0.72766884531590426</v>
      </c>
      <c r="J794">
        <v>1</v>
      </c>
      <c r="K794">
        <v>0.61165048543689315</v>
      </c>
      <c r="L794">
        <v>0.75903614457831325</v>
      </c>
      <c r="M794" s="1" t="s">
        <v>642</v>
      </c>
      <c r="N794" s="1" t="s">
        <v>643</v>
      </c>
      <c r="O794" s="1" t="s">
        <v>644</v>
      </c>
      <c r="P794" s="1" t="s">
        <v>642</v>
      </c>
      <c r="Q794" s="1" t="s">
        <v>645</v>
      </c>
      <c r="R794" s="1" t="s">
        <v>642</v>
      </c>
      <c r="S794" s="1" t="s">
        <v>645</v>
      </c>
      <c r="T794" s="1" t="s">
        <v>645</v>
      </c>
      <c r="U794" s="1" t="s">
        <v>645</v>
      </c>
    </row>
    <row r="795" spans="1:21" x14ac:dyDescent="0.25">
      <c r="A795" s="1" t="s">
        <v>454</v>
      </c>
      <c r="B795" s="1" t="s">
        <v>22</v>
      </c>
      <c r="C795" s="1" t="s">
        <v>292</v>
      </c>
      <c r="D795">
        <v>28</v>
      </c>
      <c r="E795">
        <v>0.85</v>
      </c>
      <c r="F795">
        <v>10</v>
      </c>
      <c r="G795">
        <v>0.98425196850393704</v>
      </c>
      <c r="H795">
        <v>0.44014084507042256</v>
      </c>
      <c r="I795">
        <v>0.6082725060827251</v>
      </c>
      <c r="J795">
        <v>1</v>
      </c>
      <c r="K795">
        <v>0.53398058252427183</v>
      </c>
      <c r="L795">
        <v>0.69620253164556956</v>
      </c>
      <c r="M795" s="1" t="s">
        <v>642</v>
      </c>
      <c r="N795" s="1" t="s">
        <v>643</v>
      </c>
      <c r="O795" s="1" t="s">
        <v>644</v>
      </c>
      <c r="P795" s="1" t="s">
        <v>642</v>
      </c>
      <c r="Q795" s="1" t="s">
        <v>645</v>
      </c>
      <c r="R795" s="1" t="s">
        <v>642</v>
      </c>
      <c r="S795" s="1" t="s">
        <v>645</v>
      </c>
      <c r="T795" s="1" t="s">
        <v>645</v>
      </c>
      <c r="U795" s="1" t="s">
        <v>645</v>
      </c>
    </row>
    <row r="796" spans="1:21" x14ac:dyDescent="0.25">
      <c r="A796" s="1" t="s">
        <v>390</v>
      </c>
      <c r="B796" s="1" t="s">
        <v>23</v>
      </c>
      <c r="C796" s="1" t="s">
        <v>292</v>
      </c>
      <c r="D796">
        <v>5</v>
      </c>
      <c r="E796">
        <v>0.8</v>
      </c>
      <c r="F796">
        <v>10</v>
      </c>
      <c r="G796">
        <v>0.95833333333333337</v>
      </c>
      <c r="H796">
        <v>0.48421052631578948</v>
      </c>
      <c r="I796">
        <v>0.64335664335664333</v>
      </c>
      <c r="J796">
        <v>0.83333333333333337</v>
      </c>
      <c r="K796">
        <v>0.33333333333333331</v>
      </c>
      <c r="L796">
        <v>0.47619047619047616</v>
      </c>
      <c r="M796" s="1" t="s">
        <v>642</v>
      </c>
      <c r="N796" s="1" t="s">
        <v>643</v>
      </c>
      <c r="O796" s="1" t="s">
        <v>644</v>
      </c>
      <c r="P796" s="1" t="s">
        <v>642</v>
      </c>
      <c r="Q796" s="1" t="s">
        <v>645</v>
      </c>
      <c r="R796" s="1" t="s">
        <v>642</v>
      </c>
      <c r="S796" s="1" t="s">
        <v>645</v>
      </c>
      <c r="T796" s="1" t="s">
        <v>645</v>
      </c>
      <c r="U796" s="1" t="s">
        <v>645</v>
      </c>
    </row>
    <row r="797" spans="1:21" x14ac:dyDescent="0.25">
      <c r="A797" s="1" t="s">
        <v>661</v>
      </c>
      <c r="B797" s="1" t="s">
        <v>147</v>
      </c>
      <c r="C797" s="1" t="s">
        <v>292</v>
      </c>
      <c r="D797">
        <v>21</v>
      </c>
      <c r="E797">
        <v>0.11</v>
      </c>
      <c r="F797">
        <v>10</v>
      </c>
      <c r="G797">
        <v>0.94957983193277307</v>
      </c>
      <c r="H797">
        <v>0.52558139534883719</v>
      </c>
      <c r="I797">
        <v>0.67664670658682624</v>
      </c>
      <c r="J797">
        <v>1</v>
      </c>
      <c r="K797">
        <v>0.45714285714285713</v>
      </c>
      <c r="L797">
        <v>0.62745098039215685</v>
      </c>
      <c r="M797" s="1" t="s">
        <v>642</v>
      </c>
      <c r="N797" s="1" t="s">
        <v>643</v>
      </c>
      <c r="O797" s="1" t="s">
        <v>644</v>
      </c>
      <c r="P797" s="1" t="s">
        <v>642</v>
      </c>
      <c r="Q797" s="1" t="s">
        <v>645</v>
      </c>
      <c r="R797" s="1" t="s">
        <v>642</v>
      </c>
      <c r="S797" s="1" t="s">
        <v>645</v>
      </c>
      <c r="T797" s="1" t="s">
        <v>645</v>
      </c>
      <c r="U797" s="1" t="s">
        <v>645</v>
      </c>
    </row>
    <row r="798" spans="1:21" x14ac:dyDescent="0.25">
      <c r="A798" s="1" t="s">
        <v>401</v>
      </c>
      <c r="B798" s="1" t="s">
        <v>23</v>
      </c>
      <c r="C798" s="1" t="s">
        <v>292</v>
      </c>
      <c r="D798">
        <v>19</v>
      </c>
      <c r="E798">
        <v>0.85</v>
      </c>
      <c r="F798">
        <v>10</v>
      </c>
      <c r="G798">
        <v>1</v>
      </c>
      <c r="H798">
        <v>0.4631578947368421</v>
      </c>
      <c r="I798">
        <v>0.63309352517985606</v>
      </c>
      <c r="J798">
        <v>0.97499999999999998</v>
      </c>
      <c r="K798">
        <v>0.43333333333333335</v>
      </c>
      <c r="L798">
        <v>0.6</v>
      </c>
      <c r="M798" s="1" t="s">
        <v>642</v>
      </c>
      <c r="N798" s="1" t="s">
        <v>643</v>
      </c>
      <c r="O798" s="1" t="s">
        <v>644</v>
      </c>
      <c r="P798" s="1" t="s">
        <v>642</v>
      </c>
      <c r="Q798" s="1" t="s">
        <v>645</v>
      </c>
      <c r="R798" s="1" t="s">
        <v>642</v>
      </c>
      <c r="S798" s="1" t="s">
        <v>645</v>
      </c>
      <c r="T798" s="1" t="s">
        <v>645</v>
      </c>
      <c r="U798" s="1" t="s">
        <v>645</v>
      </c>
    </row>
    <row r="799" spans="1:21" x14ac:dyDescent="0.25">
      <c r="A799" s="1" t="s">
        <v>346</v>
      </c>
      <c r="B799" s="1" t="s">
        <v>22</v>
      </c>
      <c r="C799" s="1" t="s">
        <v>292</v>
      </c>
      <c r="D799">
        <v>23</v>
      </c>
      <c r="E799">
        <v>0.9</v>
      </c>
      <c r="F799">
        <v>10</v>
      </c>
      <c r="G799">
        <v>0.99310344827586206</v>
      </c>
      <c r="H799">
        <v>0.50704225352112675</v>
      </c>
      <c r="I799">
        <v>0.67132867132867136</v>
      </c>
      <c r="J799">
        <v>1</v>
      </c>
      <c r="K799">
        <v>0.59223300970873782</v>
      </c>
      <c r="L799">
        <v>0.74390243902439024</v>
      </c>
      <c r="M799" s="1" t="s">
        <v>642</v>
      </c>
      <c r="N799" s="1" t="s">
        <v>643</v>
      </c>
      <c r="O799" s="1" t="s">
        <v>644</v>
      </c>
      <c r="P799" s="1" t="s">
        <v>642</v>
      </c>
      <c r="Q799" s="1" t="s">
        <v>645</v>
      </c>
      <c r="R799" s="1" t="s">
        <v>642</v>
      </c>
      <c r="S799" s="1" t="s">
        <v>645</v>
      </c>
      <c r="T799" s="1" t="s">
        <v>645</v>
      </c>
      <c r="U799" s="1" t="s">
        <v>645</v>
      </c>
    </row>
    <row r="800" spans="1:21" x14ac:dyDescent="0.25">
      <c r="A800" s="1" t="s">
        <v>320</v>
      </c>
      <c r="B800" s="1" t="s">
        <v>22</v>
      </c>
      <c r="C800" s="1" t="s">
        <v>292</v>
      </c>
      <c r="D800">
        <v>6</v>
      </c>
      <c r="E800">
        <v>0.85</v>
      </c>
      <c r="F800">
        <v>10</v>
      </c>
      <c r="G800">
        <v>0.98684210526315785</v>
      </c>
      <c r="H800">
        <v>0.528169014084507</v>
      </c>
      <c r="I800">
        <v>0.68807339449541272</v>
      </c>
      <c r="J800">
        <v>1</v>
      </c>
      <c r="K800">
        <v>0.57281553398058249</v>
      </c>
      <c r="L800">
        <v>0.72839506172839508</v>
      </c>
      <c r="M800" s="1" t="s">
        <v>642</v>
      </c>
      <c r="N800" s="1" t="s">
        <v>643</v>
      </c>
      <c r="O800" s="1" t="s">
        <v>644</v>
      </c>
      <c r="P800" s="1" t="s">
        <v>642</v>
      </c>
      <c r="Q800" s="1" t="s">
        <v>645</v>
      </c>
      <c r="R800" s="1" t="s">
        <v>642</v>
      </c>
      <c r="S800" s="1" t="s">
        <v>645</v>
      </c>
      <c r="T800" s="1" t="s">
        <v>645</v>
      </c>
      <c r="U800" s="1" t="s">
        <v>645</v>
      </c>
    </row>
    <row r="801" spans="1:21" x14ac:dyDescent="0.25">
      <c r="A801" s="1" t="s">
        <v>696</v>
      </c>
      <c r="B801" s="1" t="s">
        <v>22</v>
      </c>
      <c r="C801" s="1" t="s">
        <v>292</v>
      </c>
      <c r="D801">
        <v>20</v>
      </c>
      <c r="E801">
        <v>0.875</v>
      </c>
      <c r="F801">
        <v>10</v>
      </c>
      <c r="G801">
        <v>1</v>
      </c>
      <c r="H801">
        <v>0.40140845070422537</v>
      </c>
      <c r="I801">
        <v>0.57286432160804013</v>
      </c>
      <c r="J801">
        <v>1</v>
      </c>
      <c r="K801">
        <v>0.4563106796116505</v>
      </c>
      <c r="L801">
        <v>0.62666666666666671</v>
      </c>
      <c r="M801" s="1" t="s">
        <v>642</v>
      </c>
      <c r="N801" s="1" t="s">
        <v>643</v>
      </c>
      <c r="O801" s="1" t="s">
        <v>644</v>
      </c>
      <c r="P801" s="1" t="s">
        <v>642</v>
      </c>
      <c r="Q801" s="1" t="s">
        <v>645</v>
      </c>
      <c r="R801" s="1" t="s">
        <v>642</v>
      </c>
      <c r="S801" s="1" t="s">
        <v>645</v>
      </c>
      <c r="T801" s="1" t="s">
        <v>645</v>
      </c>
      <c r="U801" s="1" t="s">
        <v>645</v>
      </c>
    </row>
    <row r="802" spans="1:21" x14ac:dyDescent="0.25">
      <c r="A802" s="1" t="s">
        <v>661</v>
      </c>
      <c r="B802" s="1" t="s">
        <v>147</v>
      </c>
      <c r="C802" s="1" t="s">
        <v>292</v>
      </c>
      <c r="D802">
        <v>21</v>
      </c>
      <c r="E802">
        <v>0.11</v>
      </c>
      <c r="F802">
        <v>10</v>
      </c>
      <c r="G802">
        <v>0.94957983193277307</v>
      </c>
      <c r="H802">
        <v>0.52558139534883719</v>
      </c>
      <c r="I802">
        <v>0.67664670658682624</v>
      </c>
      <c r="J802">
        <v>1</v>
      </c>
      <c r="K802">
        <v>0.45714285714285713</v>
      </c>
      <c r="L802">
        <v>0.62745098039215685</v>
      </c>
      <c r="M802" s="1" t="s">
        <v>642</v>
      </c>
      <c r="N802" s="1" t="s">
        <v>643</v>
      </c>
      <c r="O802" s="1" t="s">
        <v>644</v>
      </c>
      <c r="P802" s="1" t="s">
        <v>642</v>
      </c>
      <c r="Q802" s="1" t="s">
        <v>645</v>
      </c>
      <c r="R802" s="1" t="s">
        <v>642</v>
      </c>
      <c r="S802" s="1" t="s">
        <v>645</v>
      </c>
      <c r="T802" s="1" t="s">
        <v>645</v>
      </c>
      <c r="U802" s="1" t="s">
        <v>645</v>
      </c>
    </row>
    <row r="803" spans="1:21" x14ac:dyDescent="0.25">
      <c r="A803" s="1" t="s">
        <v>332</v>
      </c>
      <c r="B803" s="1" t="s">
        <v>22</v>
      </c>
      <c r="C803" s="1" t="s">
        <v>292</v>
      </c>
      <c r="D803">
        <v>19</v>
      </c>
      <c r="E803">
        <v>0.85</v>
      </c>
      <c r="F803">
        <v>10</v>
      </c>
      <c r="G803">
        <v>0.9928057553956835</v>
      </c>
      <c r="H803">
        <v>0.4859154929577465</v>
      </c>
      <c r="I803">
        <v>0.65248226950354615</v>
      </c>
      <c r="J803">
        <v>1</v>
      </c>
      <c r="K803">
        <v>0.57281553398058249</v>
      </c>
      <c r="L803">
        <v>0.72839506172839508</v>
      </c>
      <c r="M803" s="1" t="s">
        <v>642</v>
      </c>
      <c r="N803" s="1" t="s">
        <v>643</v>
      </c>
      <c r="O803" s="1" t="s">
        <v>644</v>
      </c>
      <c r="P803" s="1" t="s">
        <v>642</v>
      </c>
      <c r="Q803" s="1" t="s">
        <v>645</v>
      </c>
      <c r="R803" s="1" t="s">
        <v>642</v>
      </c>
      <c r="S803" s="1" t="s">
        <v>645</v>
      </c>
      <c r="T803" s="1" t="s">
        <v>645</v>
      </c>
      <c r="U803" s="1" t="s">
        <v>645</v>
      </c>
    </row>
    <row r="804" spans="1:21" x14ac:dyDescent="0.25">
      <c r="A804" s="1" t="s">
        <v>593</v>
      </c>
      <c r="B804" s="1" t="s">
        <v>147</v>
      </c>
      <c r="C804" s="1" t="s">
        <v>292</v>
      </c>
      <c r="D804">
        <v>10</v>
      </c>
      <c r="E804">
        <v>0.85</v>
      </c>
      <c r="F804">
        <v>10</v>
      </c>
      <c r="G804">
        <v>0.9838709677419355</v>
      </c>
      <c r="H804">
        <v>0.28372093023255812</v>
      </c>
      <c r="I804">
        <v>0.44043321299638993</v>
      </c>
      <c r="J804">
        <v>1</v>
      </c>
      <c r="K804">
        <v>0.27142857142857141</v>
      </c>
      <c r="L804">
        <v>0.42696629213483145</v>
      </c>
      <c r="M804" s="1" t="s">
        <v>642</v>
      </c>
      <c r="N804" s="1" t="s">
        <v>643</v>
      </c>
      <c r="O804" s="1" t="s">
        <v>644</v>
      </c>
      <c r="P804" s="1" t="s">
        <v>642</v>
      </c>
      <c r="Q804" s="1" t="s">
        <v>645</v>
      </c>
      <c r="R804" s="1" t="s">
        <v>642</v>
      </c>
      <c r="S804" s="1" t="s">
        <v>645</v>
      </c>
      <c r="T804" s="1" t="s">
        <v>645</v>
      </c>
      <c r="U804" s="1" t="s">
        <v>645</v>
      </c>
    </row>
    <row r="805" spans="1:21" x14ac:dyDescent="0.25">
      <c r="A805" s="1" t="s">
        <v>460</v>
      </c>
      <c r="B805" s="1" t="s">
        <v>22</v>
      </c>
      <c r="C805" s="1" t="s">
        <v>292</v>
      </c>
      <c r="D805">
        <v>15</v>
      </c>
      <c r="E805">
        <v>0.875</v>
      </c>
      <c r="F805">
        <v>10</v>
      </c>
      <c r="G805">
        <v>1</v>
      </c>
      <c r="H805">
        <v>0.41549295774647887</v>
      </c>
      <c r="I805">
        <v>0.58706467661691542</v>
      </c>
      <c r="J805">
        <v>1</v>
      </c>
      <c r="K805">
        <v>0.47572815533980584</v>
      </c>
      <c r="L805">
        <v>0.64473684210526316</v>
      </c>
      <c r="M805" s="1" t="s">
        <v>642</v>
      </c>
      <c r="N805" s="1" t="s">
        <v>643</v>
      </c>
      <c r="O805" s="1" t="s">
        <v>644</v>
      </c>
      <c r="P805" s="1" t="s">
        <v>642</v>
      </c>
      <c r="Q805" s="1" t="s">
        <v>645</v>
      </c>
      <c r="R805" s="1" t="s">
        <v>642</v>
      </c>
      <c r="S805" s="1" t="s">
        <v>645</v>
      </c>
      <c r="T805" s="1" t="s">
        <v>645</v>
      </c>
      <c r="U805" s="1" t="s">
        <v>645</v>
      </c>
    </row>
    <row r="806" spans="1:21" x14ac:dyDescent="0.25">
      <c r="A806" s="1" t="s">
        <v>651</v>
      </c>
      <c r="B806" s="1" t="s">
        <v>23</v>
      </c>
      <c r="C806" s="1" t="s">
        <v>292</v>
      </c>
      <c r="D806">
        <v>2</v>
      </c>
      <c r="E806">
        <v>0.11</v>
      </c>
      <c r="F806">
        <v>10</v>
      </c>
      <c r="G806">
        <v>0.94936708860759489</v>
      </c>
      <c r="H806">
        <v>0.52631578947368418</v>
      </c>
      <c r="I806">
        <v>0.67720090293453716</v>
      </c>
      <c r="J806">
        <v>0.92307692307692313</v>
      </c>
      <c r="K806">
        <v>0.4</v>
      </c>
      <c r="L806">
        <v>0.55813953488372092</v>
      </c>
      <c r="M806" s="1" t="s">
        <v>642</v>
      </c>
      <c r="N806" s="1" t="s">
        <v>643</v>
      </c>
      <c r="O806" s="1" t="s">
        <v>644</v>
      </c>
      <c r="P806" s="1" t="s">
        <v>642</v>
      </c>
      <c r="Q806" s="1" t="s">
        <v>645</v>
      </c>
      <c r="R806" s="1" t="s">
        <v>642</v>
      </c>
      <c r="S806" s="1" t="s">
        <v>645</v>
      </c>
      <c r="T806" s="1" t="s">
        <v>645</v>
      </c>
      <c r="U806" s="1" t="s">
        <v>645</v>
      </c>
    </row>
    <row r="807" spans="1:21" x14ac:dyDescent="0.25">
      <c r="A807" s="1" t="s">
        <v>352</v>
      </c>
      <c r="B807" s="1" t="s">
        <v>22</v>
      </c>
      <c r="C807" s="1" t="s">
        <v>292</v>
      </c>
      <c r="D807">
        <v>7</v>
      </c>
      <c r="E807">
        <v>0.8</v>
      </c>
      <c r="F807">
        <v>10</v>
      </c>
      <c r="G807">
        <v>0.98064516129032253</v>
      </c>
      <c r="H807">
        <v>0.53521126760563376</v>
      </c>
      <c r="I807">
        <v>0.69248291571753984</v>
      </c>
      <c r="J807">
        <v>1</v>
      </c>
      <c r="K807">
        <v>0.57281553398058249</v>
      </c>
      <c r="L807">
        <v>0.72839506172839508</v>
      </c>
      <c r="M807" s="1" t="s">
        <v>642</v>
      </c>
      <c r="N807" s="1" t="s">
        <v>643</v>
      </c>
      <c r="O807" s="1" t="s">
        <v>644</v>
      </c>
      <c r="P807" s="1" t="s">
        <v>642</v>
      </c>
      <c r="Q807" s="1" t="s">
        <v>645</v>
      </c>
      <c r="R807" s="1" t="s">
        <v>642</v>
      </c>
      <c r="S807" s="1" t="s">
        <v>645</v>
      </c>
      <c r="T807" s="1" t="s">
        <v>645</v>
      </c>
      <c r="U807" s="1" t="s">
        <v>645</v>
      </c>
    </row>
    <row r="808" spans="1:21" x14ac:dyDescent="0.25">
      <c r="A808" s="1" t="s">
        <v>374</v>
      </c>
      <c r="B808" s="1" t="s">
        <v>147</v>
      </c>
      <c r="C808" s="1" t="s">
        <v>292</v>
      </c>
      <c r="D808">
        <v>21</v>
      </c>
      <c r="E808">
        <v>0.9</v>
      </c>
      <c r="F808">
        <v>10</v>
      </c>
      <c r="G808">
        <v>0.98113207547169812</v>
      </c>
      <c r="H808">
        <v>0.48372093023255813</v>
      </c>
      <c r="I808">
        <v>0.6479750778816199</v>
      </c>
      <c r="J808">
        <v>1</v>
      </c>
      <c r="K808">
        <v>0.4</v>
      </c>
      <c r="L808">
        <v>0.57142857142857151</v>
      </c>
      <c r="M808" s="1" t="s">
        <v>642</v>
      </c>
      <c r="N808" s="1" t="s">
        <v>643</v>
      </c>
      <c r="O808" s="1" t="s">
        <v>644</v>
      </c>
      <c r="P808" s="1" t="s">
        <v>642</v>
      </c>
      <c r="Q808" s="1" t="s">
        <v>645</v>
      </c>
      <c r="R808" s="1" t="s">
        <v>642</v>
      </c>
      <c r="S808" s="1" t="s">
        <v>645</v>
      </c>
      <c r="T808" s="1" t="s">
        <v>645</v>
      </c>
      <c r="U808" s="1" t="s">
        <v>645</v>
      </c>
    </row>
    <row r="809" spans="1:21" x14ac:dyDescent="0.25">
      <c r="A809" s="1" t="s">
        <v>309</v>
      </c>
      <c r="B809" s="1" t="s">
        <v>22</v>
      </c>
      <c r="C809" s="1" t="s">
        <v>292</v>
      </c>
      <c r="D809">
        <v>2</v>
      </c>
      <c r="E809">
        <v>0.8</v>
      </c>
      <c r="F809">
        <v>10</v>
      </c>
      <c r="G809">
        <v>0.965034965034965</v>
      </c>
      <c r="H809">
        <v>0.4859154929577465</v>
      </c>
      <c r="I809">
        <v>0.6463700234192038</v>
      </c>
      <c r="J809">
        <v>0.97959183673469385</v>
      </c>
      <c r="K809">
        <v>0.46601941747572817</v>
      </c>
      <c r="L809">
        <v>0.63157894736842102</v>
      </c>
      <c r="M809" s="1" t="s">
        <v>642</v>
      </c>
      <c r="N809" s="1" t="s">
        <v>643</v>
      </c>
      <c r="O809" s="1" t="s">
        <v>644</v>
      </c>
      <c r="P809" s="1" t="s">
        <v>642</v>
      </c>
      <c r="Q809" s="1" t="s">
        <v>645</v>
      </c>
      <c r="R809" s="1" t="s">
        <v>642</v>
      </c>
      <c r="S809" s="1" t="s">
        <v>645</v>
      </c>
      <c r="T809" s="1" t="s">
        <v>645</v>
      </c>
      <c r="U809" s="1" t="s">
        <v>645</v>
      </c>
    </row>
    <row r="810" spans="1:21" x14ac:dyDescent="0.25">
      <c r="A810" s="1" t="s">
        <v>441</v>
      </c>
      <c r="B810" s="1" t="s">
        <v>23</v>
      </c>
      <c r="C810" s="1" t="s">
        <v>292</v>
      </c>
      <c r="D810">
        <v>15</v>
      </c>
      <c r="E810">
        <v>0.9</v>
      </c>
      <c r="F810">
        <v>10</v>
      </c>
      <c r="G810">
        <v>1</v>
      </c>
      <c r="H810">
        <v>0.22807017543859648</v>
      </c>
      <c r="I810">
        <v>0.37142857142857139</v>
      </c>
      <c r="J810">
        <v>1</v>
      </c>
      <c r="K810">
        <v>0.17777777777777778</v>
      </c>
      <c r="L810">
        <v>0.30188679245283018</v>
      </c>
      <c r="M810" s="1" t="s">
        <v>642</v>
      </c>
      <c r="N810" s="1" t="s">
        <v>643</v>
      </c>
      <c r="O810" s="1" t="s">
        <v>644</v>
      </c>
      <c r="P810" s="1" t="s">
        <v>642</v>
      </c>
      <c r="Q810" s="1" t="s">
        <v>645</v>
      </c>
      <c r="R810" s="1" t="s">
        <v>642</v>
      </c>
      <c r="S810" s="1" t="s">
        <v>645</v>
      </c>
      <c r="T810" s="1" t="s">
        <v>645</v>
      </c>
      <c r="U810" s="1" t="s">
        <v>645</v>
      </c>
    </row>
    <row r="811" spans="1:21" x14ac:dyDescent="0.25">
      <c r="A811" s="1" t="s">
        <v>457</v>
      </c>
      <c r="B811" s="1" t="s">
        <v>22</v>
      </c>
      <c r="C811" s="1" t="s">
        <v>292</v>
      </c>
      <c r="D811">
        <v>15</v>
      </c>
      <c r="E811">
        <v>0.7</v>
      </c>
      <c r="F811">
        <v>10</v>
      </c>
      <c r="G811">
        <v>0.97005988023952094</v>
      </c>
      <c r="H811">
        <v>0.57042253521126762</v>
      </c>
      <c r="I811">
        <v>0.71840354767184034</v>
      </c>
      <c r="J811">
        <v>1</v>
      </c>
      <c r="K811">
        <v>0.62135922330097082</v>
      </c>
      <c r="L811">
        <v>0.76646706586826341</v>
      </c>
      <c r="M811" s="1" t="s">
        <v>642</v>
      </c>
      <c r="N811" s="1" t="s">
        <v>643</v>
      </c>
      <c r="O811" s="1" t="s">
        <v>644</v>
      </c>
      <c r="P811" s="1" t="s">
        <v>642</v>
      </c>
      <c r="Q811" s="1" t="s">
        <v>645</v>
      </c>
      <c r="R811" s="1" t="s">
        <v>642</v>
      </c>
      <c r="S811" s="1" t="s">
        <v>645</v>
      </c>
      <c r="T811" s="1" t="s">
        <v>645</v>
      </c>
      <c r="U811" s="1" t="s">
        <v>645</v>
      </c>
    </row>
    <row r="812" spans="1:21" x14ac:dyDescent="0.25">
      <c r="A812" s="1" t="s">
        <v>425</v>
      </c>
      <c r="B812" s="1" t="s">
        <v>23</v>
      </c>
      <c r="C812" s="1" t="s">
        <v>292</v>
      </c>
      <c r="D812">
        <v>9</v>
      </c>
      <c r="E812">
        <v>0.8</v>
      </c>
      <c r="F812">
        <v>10</v>
      </c>
      <c r="G812">
        <v>0.99300699300699302</v>
      </c>
      <c r="H812">
        <v>0.49824561403508771</v>
      </c>
      <c r="I812">
        <v>0.66355140186915884</v>
      </c>
      <c r="J812">
        <v>0.90697674418604646</v>
      </c>
      <c r="K812">
        <v>0.43333333333333335</v>
      </c>
      <c r="L812">
        <v>0.5864661654135338</v>
      </c>
      <c r="M812" s="1" t="s">
        <v>642</v>
      </c>
      <c r="N812" s="1" t="s">
        <v>643</v>
      </c>
      <c r="O812" s="1" t="s">
        <v>644</v>
      </c>
      <c r="P812" s="1" t="s">
        <v>642</v>
      </c>
      <c r="Q812" s="1" t="s">
        <v>645</v>
      </c>
      <c r="R812" s="1" t="s">
        <v>642</v>
      </c>
      <c r="S812" s="1" t="s">
        <v>645</v>
      </c>
      <c r="T812" s="1" t="s">
        <v>645</v>
      </c>
      <c r="U812" s="1" t="s">
        <v>645</v>
      </c>
    </row>
    <row r="813" spans="1:21" x14ac:dyDescent="0.25">
      <c r="A813" s="1" t="s">
        <v>656</v>
      </c>
      <c r="B813" s="1" t="s">
        <v>147</v>
      </c>
      <c r="C813" s="1" t="s">
        <v>292</v>
      </c>
      <c r="D813">
        <v>12</v>
      </c>
      <c r="E813">
        <v>0.875</v>
      </c>
      <c r="F813">
        <v>10</v>
      </c>
      <c r="G813">
        <v>0.96</v>
      </c>
      <c r="H813">
        <v>0.11162790697674418</v>
      </c>
      <c r="I813">
        <v>0.19999999999999998</v>
      </c>
      <c r="J813">
        <v>1</v>
      </c>
      <c r="K813">
        <v>0.11428571428571428</v>
      </c>
      <c r="L813">
        <v>0.20512820512820512</v>
      </c>
      <c r="M813" s="1" t="s">
        <v>642</v>
      </c>
      <c r="N813" s="1" t="s">
        <v>643</v>
      </c>
      <c r="O813" s="1" t="s">
        <v>644</v>
      </c>
      <c r="P813" s="1" t="s">
        <v>642</v>
      </c>
      <c r="Q813" s="1" t="s">
        <v>645</v>
      </c>
      <c r="R813" s="1" t="s">
        <v>642</v>
      </c>
      <c r="S813" s="1" t="s">
        <v>645</v>
      </c>
      <c r="T813" s="1" t="s">
        <v>645</v>
      </c>
      <c r="U813" s="1" t="s">
        <v>645</v>
      </c>
    </row>
    <row r="814" spans="1:21" x14ac:dyDescent="0.25">
      <c r="A814" s="1" t="s">
        <v>296</v>
      </c>
      <c r="B814" s="1" t="s">
        <v>22</v>
      </c>
      <c r="C814" s="1" t="s">
        <v>292</v>
      </c>
      <c r="D814">
        <v>1</v>
      </c>
      <c r="E814">
        <v>0.875</v>
      </c>
      <c r="F814">
        <v>10</v>
      </c>
      <c r="G814">
        <v>0.96923076923076923</v>
      </c>
      <c r="H814">
        <v>0.44366197183098594</v>
      </c>
      <c r="I814">
        <v>0.60869565217391308</v>
      </c>
      <c r="J814">
        <v>1</v>
      </c>
      <c r="K814">
        <v>0.58252427184466016</v>
      </c>
      <c r="L814">
        <v>0.73619631901840488</v>
      </c>
      <c r="M814" s="1" t="s">
        <v>642</v>
      </c>
      <c r="N814" s="1" t="s">
        <v>643</v>
      </c>
      <c r="O814" s="1" t="s">
        <v>644</v>
      </c>
      <c r="P814" s="1" t="s">
        <v>642</v>
      </c>
      <c r="Q814" s="1" t="s">
        <v>645</v>
      </c>
      <c r="R814" s="1" t="s">
        <v>642</v>
      </c>
      <c r="S814" s="1" t="s">
        <v>645</v>
      </c>
      <c r="T814" s="1" t="s">
        <v>645</v>
      </c>
      <c r="U814" s="1" t="s">
        <v>645</v>
      </c>
    </row>
    <row r="815" spans="1:21" x14ac:dyDescent="0.25">
      <c r="A815" s="1" t="s">
        <v>317</v>
      </c>
      <c r="B815" s="1" t="s">
        <v>22</v>
      </c>
      <c r="C815" s="1" t="s">
        <v>292</v>
      </c>
      <c r="D815">
        <v>5</v>
      </c>
      <c r="E815">
        <v>0.9</v>
      </c>
      <c r="F815">
        <v>10</v>
      </c>
      <c r="G815">
        <v>0.97142857142857142</v>
      </c>
      <c r="H815">
        <v>0.47887323943661969</v>
      </c>
      <c r="I815">
        <v>0.64150943396226412</v>
      </c>
      <c r="J815">
        <v>1</v>
      </c>
      <c r="K815">
        <v>0.62135922330097082</v>
      </c>
      <c r="L815">
        <v>0.76646706586826341</v>
      </c>
      <c r="M815" s="1" t="s">
        <v>642</v>
      </c>
      <c r="N815" s="1" t="s">
        <v>643</v>
      </c>
      <c r="O815" s="1" t="s">
        <v>644</v>
      </c>
      <c r="P815" s="1" t="s">
        <v>642</v>
      </c>
      <c r="Q815" s="1" t="s">
        <v>645</v>
      </c>
      <c r="R815" s="1" t="s">
        <v>642</v>
      </c>
      <c r="S815" s="1" t="s">
        <v>645</v>
      </c>
      <c r="T815" s="1" t="s">
        <v>645</v>
      </c>
      <c r="U815" s="1" t="s">
        <v>645</v>
      </c>
    </row>
    <row r="816" spans="1:21" x14ac:dyDescent="0.25">
      <c r="A816" s="1" t="s">
        <v>383</v>
      </c>
      <c r="B816" s="1" t="s">
        <v>147</v>
      </c>
      <c r="C816" s="1" t="s">
        <v>292</v>
      </c>
      <c r="D816">
        <v>26</v>
      </c>
      <c r="E816">
        <v>0.85</v>
      </c>
      <c r="F816">
        <v>10</v>
      </c>
      <c r="G816">
        <v>0.96666666666666667</v>
      </c>
      <c r="H816">
        <v>0.53953488372093028</v>
      </c>
      <c r="I816">
        <v>0.69253731343283587</v>
      </c>
      <c r="J816">
        <v>0.94736842105263153</v>
      </c>
      <c r="K816">
        <v>0.51428571428571423</v>
      </c>
      <c r="L816">
        <v>0.66666666666666663</v>
      </c>
      <c r="M816" s="1" t="s">
        <v>642</v>
      </c>
      <c r="N816" s="1" t="s">
        <v>643</v>
      </c>
      <c r="O816" s="1" t="s">
        <v>644</v>
      </c>
      <c r="P816" s="1" t="s">
        <v>642</v>
      </c>
      <c r="Q816" s="1" t="s">
        <v>645</v>
      </c>
      <c r="R816" s="1" t="s">
        <v>642</v>
      </c>
      <c r="S816" s="1" t="s">
        <v>645</v>
      </c>
      <c r="T816" s="1" t="s">
        <v>645</v>
      </c>
      <c r="U816" s="1" t="s">
        <v>645</v>
      </c>
    </row>
    <row r="817" spans="1:21" x14ac:dyDescent="0.25">
      <c r="A817" s="1" t="s">
        <v>478</v>
      </c>
      <c r="B817" s="1" t="s">
        <v>22</v>
      </c>
      <c r="C817" s="1" t="s">
        <v>292</v>
      </c>
      <c r="D817">
        <v>11</v>
      </c>
      <c r="E817">
        <v>0.9</v>
      </c>
      <c r="F817">
        <v>10</v>
      </c>
      <c r="G817">
        <v>1</v>
      </c>
      <c r="H817">
        <v>0.4119718309859155</v>
      </c>
      <c r="I817">
        <v>0.58354114713216954</v>
      </c>
      <c r="J817">
        <v>1</v>
      </c>
      <c r="K817">
        <v>0.47572815533980584</v>
      </c>
      <c r="L817">
        <v>0.64473684210526316</v>
      </c>
      <c r="M817" s="1" t="s">
        <v>642</v>
      </c>
      <c r="N817" s="1" t="s">
        <v>643</v>
      </c>
      <c r="O817" s="1" t="s">
        <v>644</v>
      </c>
      <c r="P817" s="1" t="s">
        <v>642</v>
      </c>
      <c r="Q817" s="1" t="s">
        <v>645</v>
      </c>
      <c r="R817" s="1" t="s">
        <v>642</v>
      </c>
      <c r="S817" s="1" t="s">
        <v>645</v>
      </c>
      <c r="T817" s="1" t="s">
        <v>645</v>
      </c>
      <c r="U817" s="1" t="s">
        <v>645</v>
      </c>
    </row>
    <row r="818" spans="1:21" x14ac:dyDescent="0.25">
      <c r="A818" s="1" t="s">
        <v>411</v>
      </c>
      <c r="B818" s="1" t="s">
        <v>23</v>
      </c>
      <c r="C818" s="1" t="s">
        <v>292</v>
      </c>
      <c r="D818">
        <v>23</v>
      </c>
      <c r="E818">
        <v>0.7</v>
      </c>
      <c r="F818">
        <v>10</v>
      </c>
      <c r="G818">
        <v>0.96250000000000002</v>
      </c>
      <c r="H818">
        <v>0.54035087719298247</v>
      </c>
      <c r="I818">
        <v>0.69213483146067412</v>
      </c>
      <c r="J818">
        <v>0.91111111111111109</v>
      </c>
      <c r="K818">
        <v>0.45555555555555555</v>
      </c>
      <c r="L818">
        <v>0.6074074074074074</v>
      </c>
      <c r="M818" s="1" t="s">
        <v>642</v>
      </c>
      <c r="N818" s="1" t="s">
        <v>643</v>
      </c>
      <c r="O818" s="1" t="s">
        <v>644</v>
      </c>
      <c r="P818" s="1" t="s">
        <v>642</v>
      </c>
      <c r="Q818" s="1" t="s">
        <v>645</v>
      </c>
      <c r="R818" s="1" t="s">
        <v>642</v>
      </c>
      <c r="S818" s="1" t="s">
        <v>645</v>
      </c>
      <c r="T818" s="1" t="s">
        <v>645</v>
      </c>
      <c r="U818" s="1" t="s">
        <v>645</v>
      </c>
    </row>
    <row r="819" spans="1:21" x14ac:dyDescent="0.25">
      <c r="A819" s="1" t="s">
        <v>496</v>
      </c>
      <c r="B819" s="1" t="s">
        <v>22</v>
      </c>
      <c r="C819" s="1" t="s">
        <v>292</v>
      </c>
      <c r="D819">
        <v>21</v>
      </c>
      <c r="E819">
        <v>0.7</v>
      </c>
      <c r="F819">
        <v>12</v>
      </c>
      <c r="G819">
        <v>0.94857142857142862</v>
      </c>
      <c r="H819">
        <v>0.58450704225352113</v>
      </c>
      <c r="I819">
        <v>0.72331154684095855</v>
      </c>
      <c r="J819">
        <v>1</v>
      </c>
      <c r="K819">
        <v>0.60194174757281549</v>
      </c>
      <c r="L819">
        <v>0.75151515151515147</v>
      </c>
      <c r="M819" s="1" t="s">
        <v>642</v>
      </c>
      <c r="N819" s="1" t="s">
        <v>643</v>
      </c>
      <c r="O819" s="1" t="s">
        <v>644</v>
      </c>
      <c r="P819" s="1" t="s">
        <v>642</v>
      </c>
      <c r="Q819" s="1" t="s">
        <v>645</v>
      </c>
      <c r="R819" s="1" t="s">
        <v>642</v>
      </c>
      <c r="S819" s="1" t="s">
        <v>645</v>
      </c>
      <c r="T819" s="1" t="s">
        <v>645</v>
      </c>
      <c r="U819" s="1" t="s">
        <v>645</v>
      </c>
    </row>
    <row r="820" spans="1:21" x14ac:dyDescent="0.25">
      <c r="A820" s="1" t="s">
        <v>332</v>
      </c>
      <c r="B820" s="1" t="s">
        <v>22</v>
      </c>
      <c r="C820" s="1" t="s">
        <v>292</v>
      </c>
      <c r="D820">
        <v>19</v>
      </c>
      <c r="E820">
        <v>0.85</v>
      </c>
      <c r="F820">
        <v>10</v>
      </c>
      <c r="G820">
        <v>0.9928057553956835</v>
      </c>
      <c r="H820">
        <v>0.4859154929577465</v>
      </c>
      <c r="I820">
        <v>0.65248226950354615</v>
      </c>
      <c r="J820">
        <v>1</v>
      </c>
      <c r="K820">
        <v>0.57281553398058249</v>
      </c>
      <c r="L820">
        <v>0.72839506172839508</v>
      </c>
      <c r="M820" s="1" t="s">
        <v>642</v>
      </c>
      <c r="N820" s="1" t="s">
        <v>643</v>
      </c>
      <c r="O820" s="1" t="s">
        <v>644</v>
      </c>
      <c r="P820" s="1" t="s">
        <v>642</v>
      </c>
      <c r="Q820" s="1" t="s">
        <v>645</v>
      </c>
      <c r="R820" s="1" t="s">
        <v>642</v>
      </c>
      <c r="S820" s="1" t="s">
        <v>645</v>
      </c>
      <c r="T820" s="1" t="s">
        <v>645</v>
      </c>
      <c r="U820" s="1" t="s">
        <v>645</v>
      </c>
    </row>
    <row r="821" spans="1:21" x14ac:dyDescent="0.25">
      <c r="A821" s="1" t="s">
        <v>691</v>
      </c>
      <c r="B821" s="1" t="s">
        <v>22</v>
      </c>
      <c r="C821" s="1" t="s">
        <v>292</v>
      </c>
      <c r="D821">
        <v>25</v>
      </c>
      <c r="E821">
        <v>0.8</v>
      </c>
      <c r="F821">
        <v>10</v>
      </c>
      <c r="G821">
        <v>0.98101265822784811</v>
      </c>
      <c r="H821">
        <v>0.54577464788732399</v>
      </c>
      <c r="I821">
        <v>0.70135746606334848</v>
      </c>
      <c r="J821">
        <v>1</v>
      </c>
      <c r="K821">
        <v>0.62135922330097082</v>
      </c>
      <c r="L821">
        <v>0.76646706586826341</v>
      </c>
      <c r="M821" s="1" t="s">
        <v>642</v>
      </c>
      <c r="N821" s="1" t="s">
        <v>643</v>
      </c>
      <c r="O821" s="1" t="s">
        <v>644</v>
      </c>
      <c r="P821" s="1" t="s">
        <v>642</v>
      </c>
      <c r="Q821" s="1" t="s">
        <v>645</v>
      </c>
      <c r="R821" s="1" t="s">
        <v>642</v>
      </c>
      <c r="S821" s="1" t="s">
        <v>645</v>
      </c>
      <c r="T821" s="1" t="s">
        <v>645</v>
      </c>
      <c r="U821" s="1" t="s">
        <v>645</v>
      </c>
    </row>
    <row r="822" spans="1:21" x14ac:dyDescent="0.25">
      <c r="A822" s="1" t="s">
        <v>326</v>
      </c>
      <c r="B822" s="1" t="s">
        <v>22</v>
      </c>
      <c r="C822" s="1" t="s">
        <v>292</v>
      </c>
      <c r="D822">
        <v>9</v>
      </c>
      <c r="E822">
        <v>0.8</v>
      </c>
      <c r="F822">
        <v>10</v>
      </c>
      <c r="G822">
        <v>0.98159509202453987</v>
      </c>
      <c r="H822">
        <v>0.56338028169014087</v>
      </c>
      <c r="I822">
        <v>0.71588366890380317</v>
      </c>
      <c r="J822">
        <v>1</v>
      </c>
      <c r="K822">
        <v>0.60194174757281549</v>
      </c>
      <c r="L822">
        <v>0.75151515151515147</v>
      </c>
      <c r="M822" s="1" t="s">
        <v>642</v>
      </c>
      <c r="N822" s="1" t="s">
        <v>643</v>
      </c>
      <c r="O822" s="1" t="s">
        <v>644</v>
      </c>
      <c r="P822" s="1" t="s">
        <v>642</v>
      </c>
      <c r="Q822" s="1" t="s">
        <v>645</v>
      </c>
      <c r="R822" s="1" t="s">
        <v>642</v>
      </c>
      <c r="S822" s="1" t="s">
        <v>645</v>
      </c>
      <c r="T822" s="1" t="s">
        <v>645</v>
      </c>
      <c r="U822" s="1" t="s">
        <v>645</v>
      </c>
    </row>
    <row r="823" spans="1:21" x14ac:dyDescent="0.25">
      <c r="A823" s="1" t="s">
        <v>647</v>
      </c>
      <c r="B823" s="1" t="s">
        <v>22</v>
      </c>
      <c r="C823" s="1" t="s">
        <v>292</v>
      </c>
      <c r="D823">
        <v>1</v>
      </c>
      <c r="E823">
        <v>0.11</v>
      </c>
      <c r="F823">
        <v>10</v>
      </c>
      <c r="G823">
        <v>0.91139240506329111</v>
      </c>
      <c r="H823">
        <v>0.50704225352112675</v>
      </c>
      <c r="I823">
        <v>0.65158371040723984</v>
      </c>
      <c r="J823">
        <v>1</v>
      </c>
      <c r="K823">
        <v>0.59223300970873782</v>
      </c>
      <c r="L823">
        <v>0.74390243902439024</v>
      </c>
      <c r="M823" s="1" t="s">
        <v>642</v>
      </c>
      <c r="N823" s="1" t="s">
        <v>643</v>
      </c>
      <c r="O823" s="1" t="s">
        <v>644</v>
      </c>
      <c r="P823" s="1" t="s">
        <v>642</v>
      </c>
      <c r="Q823" s="1" t="s">
        <v>645</v>
      </c>
      <c r="R823" s="1" t="s">
        <v>642</v>
      </c>
      <c r="S823" s="1" t="s">
        <v>645</v>
      </c>
      <c r="T823" s="1" t="s">
        <v>645</v>
      </c>
      <c r="U823" s="1" t="s">
        <v>645</v>
      </c>
    </row>
    <row r="824" spans="1:21" x14ac:dyDescent="0.25">
      <c r="A824" s="1" t="s">
        <v>293</v>
      </c>
      <c r="B824" s="1" t="s">
        <v>22</v>
      </c>
      <c r="C824" s="1" t="s">
        <v>292</v>
      </c>
      <c r="D824">
        <v>1</v>
      </c>
      <c r="E824">
        <v>0.7</v>
      </c>
      <c r="F824">
        <v>10</v>
      </c>
      <c r="G824">
        <v>0.94117647058823528</v>
      </c>
      <c r="H824">
        <v>0.50704225352112675</v>
      </c>
      <c r="I824">
        <v>0.65903890160183065</v>
      </c>
      <c r="J824">
        <v>0.984375</v>
      </c>
      <c r="K824">
        <v>0.61165048543689315</v>
      </c>
      <c r="L824">
        <v>0.75449101796407192</v>
      </c>
      <c r="M824" s="1" t="s">
        <v>642</v>
      </c>
      <c r="N824" s="1" t="s">
        <v>643</v>
      </c>
      <c r="O824" s="1" t="s">
        <v>644</v>
      </c>
      <c r="P824" s="1" t="s">
        <v>642</v>
      </c>
      <c r="Q824" s="1" t="s">
        <v>645</v>
      </c>
      <c r="R824" s="1" t="s">
        <v>642</v>
      </c>
      <c r="S824" s="1" t="s">
        <v>645</v>
      </c>
      <c r="T824" s="1" t="s">
        <v>645</v>
      </c>
      <c r="U824" s="1" t="s">
        <v>645</v>
      </c>
    </row>
    <row r="825" spans="1:21" x14ac:dyDescent="0.25">
      <c r="A825" s="1" t="s">
        <v>302</v>
      </c>
      <c r="B825" s="1" t="s">
        <v>22</v>
      </c>
      <c r="C825" s="1" t="s">
        <v>292</v>
      </c>
      <c r="D825">
        <v>27</v>
      </c>
      <c r="E825">
        <v>0.9</v>
      </c>
      <c r="F825">
        <v>10</v>
      </c>
      <c r="G825">
        <v>0.98136645962732916</v>
      </c>
      <c r="H825">
        <v>0.55633802816901412</v>
      </c>
      <c r="I825">
        <v>0.71011235955056184</v>
      </c>
      <c r="J825">
        <v>1</v>
      </c>
      <c r="K825">
        <v>0.61165048543689315</v>
      </c>
      <c r="L825">
        <v>0.75903614457831325</v>
      </c>
      <c r="M825" s="1" t="s">
        <v>642</v>
      </c>
      <c r="N825" s="1" t="s">
        <v>643</v>
      </c>
      <c r="O825" s="1" t="s">
        <v>644</v>
      </c>
      <c r="P825" s="1" t="s">
        <v>642</v>
      </c>
      <c r="Q825" s="1" t="s">
        <v>645</v>
      </c>
      <c r="R825" s="1" t="s">
        <v>642</v>
      </c>
      <c r="S825" s="1" t="s">
        <v>645</v>
      </c>
      <c r="T825" s="1" t="s">
        <v>645</v>
      </c>
      <c r="U825" s="1" t="s">
        <v>645</v>
      </c>
    </row>
    <row r="826" spans="1:21" x14ac:dyDescent="0.25">
      <c r="A826" s="1" t="s">
        <v>417</v>
      </c>
      <c r="B826" s="1" t="s">
        <v>23</v>
      </c>
      <c r="C826" s="1" t="s">
        <v>292</v>
      </c>
      <c r="D826">
        <v>25</v>
      </c>
      <c r="E826">
        <v>0.85</v>
      </c>
      <c r="F826">
        <v>10</v>
      </c>
      <c r="G826">
        <v>0.98319327731092432</v>
      </c>
      <c r="H826">
        <v>0.41052631578947368</v>
      </c>
      <c r="I826">
        <v>0.57920792079207917</v>
      </c>
      <c r="J826">
        <v>1</v>
      </c>
      <c r="K826">
        <v>0.3</v>
      </c>
      <c r="L826">
        <v>0.46153846153846151</v>
      </c>
      <c r="M826" s="1" t="s">
        <v>642</v>
      </c>
      <c r="N826" s="1" t="s">
        <v>643</v>
      </c>
      <c r="O826" s="1" t="s">
        <v>644</v>
      </c>
      <c r="P826" s="1" t="s">
        <v>642</v>
      </c>
      <c r="Q826" s="1" t="s">
        <v>645</v>
      </c>
      <c r="R826" s="1" t="s">
        <v>642</v>
      </c>
      <c r="S826" s="1" t="s">
        <v>645</v>
      </c>
      <c r="T826" s="1" t="s">
        <v>645</v>
      </c>
      <c r="U826" s="1" t="s">
        <v>645</v>
      </c>
    </row>
    <row r="827" spans="1:21" x14ac:dyDescent="0.25">
      <c r="A827" s="1" t="s">
        <v>341</v>
      </c>
      <c r="B827" s="1" t="s">
        <v>22</v>
      </c>
      <c r="C827" s="1" t="s">
        <v>292</v>
      </c>
      <c r="D827">
        <v>22</v>
      </c>
      <c r="E827">
        <v>0.85</v>
      </c>
      <c r="F827">
        <v>10</v>
      </c>
      <c r="G827">
        <v>0.99290780141843971</v>
      </c>
      <c r="H827">
        <v>0.49295774647887325</v>
      </c>
      <c r="I827">
        <v>0.65882352941176481</v>
      </c>
      <c r="J827">
        <v>1</v>
      </c>
      <c r="K827">
        <v>0.57281553398058249</v>
      </c>
      <c r="L827">
        <v>0.72839506172839508</v>
      </c>
      <c r="M827" s="1" t="s">
        <v>642</v>
      </c>
      <c r="N827" s="1" t="s">
        <v>643</v>
      </c>
      <c r="O827" s="1" t="s">
        <v>644</v>
      </c>
      <c r="P827" s="1" t="s">
        <v>642</v>
      </c>
      <c r="Q827" s="1" t="s">
        <v>645</v>
      </c>
      <c r="R827" s="1" t="s">
        <v>642</v>
      </c>
      <c r="S827" s="1" t="s">
        <v>645</v>
      </c>
      <c r="T827" s="1" t="s">
        <v>645</v>
      </c>
      <c r="U827" s="1" t="s">
        <v>645</v>
      </c>
    </row>
    <row r="828" spans="1:21" x14ac:dyDescent="0.25">
      <c r="A828" s="1" t="s">
        <v>335</v>
      </c>
      <c r="B828" s="1" t="s">
        <v>22</v>
      </c>
      <c r="C828" s="1" t="s">
        <v>292</v>
      </c>
      <c r="D828">
        <v>20</v>
      </c>
      <c r="E828">
        <v>0.85</v>
      </c>
      <c r="F828">
        <v>10</v>
      </c>
      <c r="G828">
        <v>0.99319727891156462</v>
      </c>
      <c r="H828">
        <v>0.5140845070422535</v>
      </c>
      <c r="I828">
        <v>0.67749419953596279</v>
      </c>
      <c r="J828">
        <v>1</v>
      </c>
      <c r="K828">
        <v>0.59223300970873782</v>
      </c>
      <c r="L828">
        <v>0.74390243902439024</v>
      </c>
      <c r="M828" s="1" t="s">
        <v>642</v>
      </c>
      <c r="N828" s="1" t="s">
        <v>643</v>
      </c>
      <c r="O828" s="1" t="s">
        <v>644</v>
      </c>
      <c r="P828" s="1" t="s">
        <v>642</v>
      </c>
      <c r="Q828" s="1" t="s">
        <v>645</v>
      </c>
      <c r="R828" s="1" t="s">
        <v>642</v>
      </c>
      <c r="S828" s="1" t="s">
        <v>645</v>
      </c>
      <c r="T828" s="1" t="s">
        <v>645</v>
      </c>
      <c r="U828" s="1" t="s">
        <v>645</v>
      </c>
    </row>
    <row r="829" spans="1:21" x14ac:dyDescent="0.25">
      <c r="A829" s="1" t="s">
        <v>460</v>
      </c>
      <c r="B829" s="1" t="s">
        <v>22</v>
      </c>
      <c r="C829" s="1" t="s">
        <v>292</v>
      </c>
      <c r="D829">
        <v>15</v>
      </c>
      <c r="E829">
        <v>0.875</v>
      </c>
      <c r="F829">
        <v>10</v>
      </c>
      <c r="G829">
        <v>1</v>
      </c>
      <c r="H829">
        <v>0.41549295774647887</v>
      </c>
      <c r="I829">
        <v>0.58706467661691542</v>
      </c>
      <c r="J829">
        <v>1</v>
      </c>
      <c r="K829">
        <v>0.47572815533980584</v>
      </c>
      <c r="L829">
        <v>0.64473684210526316</v>
      </c>
      <c r="M829" s="1" t="s">
        <v>642</v>
      </c>
      <c r="N829" s="1" t="s">
        <v>643</v>
      </c>
      <c r="O829" s="1" t="s">
        <v>644</v>
      </c>
      <c r="P829" s="1" t="s">
        <v>642</v>
      </c>
      <c r="Q829" s="1" t="s">
        <v>645</v>
      </c>
      <c r="R829" s="1" t="s">
        <v>642</v>
      </c>
      <c r="S829" s="1" t="s">
        <v>645</v>
      </c>
      <c r="T829" s="1" t="s">
        <v>645</v>
      </c>
      <c r="U829" s="1" t="s">
        <v>645</v>
      </c>
    </row>
    <row r="830" spans="1:21" x14ac:dyDescent="0.25">
      <c r="A830" s="1" t="s">
        <v>299</v>
      </c>
      <c r="B830" s="1" t="s">
        <v>22</v>
      </c>
      <c r="C830" s="1" t="s">
        <v>292</v>
      </c>
      <c r="D830">
        <v>27</v>
      </c>
      <c r="E830">
        <v>0.8</v>
      </c>
      <c r="F830">
        <v>10</v>
      </c>
      <c r="G830">
        <v>0.95428571428571429</v>
      </c>
      <c r="H830">
        <v>0.5880281690140845</v>
      </c>
      <c r="I830">
        <v>0.72766884531590426</v>
      </c>
      <c r="J830">
        <v>1</v>
      </c>
      <c r="K830">
        <v>0.61165048543689315</v>
      </c>
      <c r="L830">
        <v>0.75903614457831325</v>
      </c>
      <c r="M830" s="1" t="s">
        <v>642</v>
      </c>
      <c r="N830" s="1" t="s">
        <v>643</v>
      </c>
      <c r="O830" s="1" t="s">
        <v>644</v>
      </c>
      <c r="P830" s="1" t="s">
        <v>642</v>
      </c>
      <c r="Q830" s="1" t="s">
        <v>645</v>
      </c>
      <c r="R830" s="1" t="s">
        <v>642</v>
      </c>
      <c r="S830" s="1" t="s">
        <v>645</v>
      </c>
      <c r="T830" s="1" t="s">
        <v>645</v>
      </c>
      <c r="U830" s="1" t="s">
        <v>645</v>
      </c>
    </row>
    <row r="831" spans="1:21" x14ac:dyDescent="0.25">
      <c r="A831" s="1" t="s">
        <v>614</v>
      </c>
      <c r="B831" s="1" t="s">
        <v>147</v>
      </c>
      <c r="C831" s="1" t="s">
        <v>292</v>
      </c>
      <c r="D831">
        <v>18</v>
      </c>
      <c r="E831">
        <v>0.8</v>
      </c>
      <c r="F831">
        <v>10</v>
      </c>
      <c r="G831">
        <v>0.98165137614678899</v>
      </c>
      <c r="H831">
        <v>0.49767441860465117</v>
      </c>
      <c r="I831">
        <v>0.66049382716049387</v>
      </c>
      <c r="J831">
        <v>0.967741935483871</v>
      </c>
      <c r="K831">
        <v>0.42857142857142855</v>
      </c>
      <c r="L831">
        <v>0.59405940594059403</v>
      </c>
      <c r="M831" s="1" t="s">
        <v>642</v>
      </c>
      <c r="N831" s="1" t="s">
        <v>643</v>
      </c>
      <c r="O831" s="1" t="s">
        <v>644</v>
      </c>
      <c r="P831" s="1" t="s">
        <v>642</v>
      </c>
      <c r="Q831" s="1" t="s">
        <v>645</v>
      </c>
      <c r="R831" s="1" t="s">
        <v>642</v>
      </c>
      <c r="S831" s="1" t="s">
        <v>645</v>
      </c>
      <c r="T831" s="1" t="s">
        <v>645</v>
      </c>
      <c r="U831" s="1" t="s">
        <v>645</v>
      </c>
    </row>
    <row r="832" spans="1:21" x14ac:dyDescent="0.25">
      <c r="A832" s="1" t="s">
        <v>640</v>
      </c>
      <c r="B832" s="1" t="s">
        <v>147</v>
      </c>
      <c r="C832" s="1" t="s">
        <v>292</v>
      </c>
      <c r="D832">
        <v>26</v>
      </c>
      <c r="E832">
        <v>0.8</v>
      </c>
      <c r="F832">
        <v>10</v>
      </c>
      <c r="G832">
        <v>0.96825396825396826</v>
      </c>
      <c r="H832">
        <v>0.56744186046511624</v>
      </c>
      <c r="I832">
        <v>0.71554252199413482</v>
      </c>
      <c r="J832">
        <v>0.94594594594594594</v>
      </c>
      <c r="K832">
        <v>0.5</v>
      </c>
      <c r="L832">
        <v>0.65420560747663548</v>
      </c>
      <c r="M832" s="1" t="s">
        <v>642</v>
      </c>
      <c r="N832" s="1" t="s">
        <v>643</v>
      </c>
      <c r="O832" s="1" t="s">
        <v>644</v>
      </c>
      <c r="P832" s="1" t="s">
        <v>642</v>
      </c>
      <c r="Q832" s="1" t="s">
        <v>645</v>
      </c>
      <c r="R832" s="1" t="s">
        <v>642</v>
      </c>
      <c r="S832" s="1" t="s">
        <v>645</v>
      </c>
      <c r="T832" s="1" t="s">
        <v>645</v>
      </c>
      <c r="U832" s="1" t="s">
        <v>645</v>
      </c>
    </row>
    <row r="833" spans="1:21" x14ac:dyDescent="0.25">
      <c r="A833" s="1" t="s">
        <v>331</v>
      </c>
      <c r="B833" s="1" t="s">
        <v>22</v>
      </c>
      <c r="C833" s="1" t="s">
        <v>292</v>
      </c>
      <c r="D833">
        <v>19</v>
      </c>
      <c r="E833">
        <v>0.8</v>
      </c>
      <c r="F833">
        <v>10</v>
      </c>
      <c r="G833">
        <v>0.98113207547169812</v>
      </c>
      <c r="H833">
        <v>0.54929577464788737</v>
      </c>
      <c r="I833">
        <v>0.70428893905191881</v>
      </c>
      <c r="J833">
        <v>1</v>
      </c>
      <c r="K833">
        <v>0.59223300970873782</v>
      </c>
      <c r="L833">
        <v>0.74390243902439024</v>
      </c>
      <c r="M833" s="1" t="s">
        <v>642</v>
      </c>
      <c r="N833" s="1" t="s">
        <v>643</v>
      </c>
      <c r="O833" s="1" t="s">
        <v>644</v>
      </c>
      <c r="P833" s="1" t="s">
        <v>642</v>
      </c>
      <c r="Q833" s="1" t="s">
        <v>645</v>
      </c>
      <c r="R833" s="1" t="s">
        <v>642</v>
      </c>
      <c r="S833" s="1" t="s">
        <v>645</v>
      </c>
      <c r="T833" s="1" t="s">
        <v>645</v>
      </c>
      <c r="U833" s="1" t="s">
        <v>645</v>
      </c>
    </row>
    <row r="834" spans="1:21" x14ac:dyDescent="0.25">
      <c r="A834" s="1" t="s">
        <v>650</v>
      </c>
      <c r="B834" s="1" t="s">
        <v>23</v>
      </c>
      <c r="C834" s="1" t="s">
        <v>292</v>
      </c>
      <c r="D834">
        <v>7</v>
      </c>
      <c r="E834">
        <v>0.85</v>
      </c>
      <c r="F834">
        <v>10</v>
      </c>
      <c r="G834">
        <v>1</v>
      </c>
      <c r="H834">
        <v>0.3719298245614035</v>
      </c>
      <c r="I834">
        <v>0.5421994884910486</v>
      </c>
      <c r="J834">
        <v>1</v>
      </c>
      <c r="K834">
        <v>0.27777777777777779</v>
      </c>
      <c r="L834">
        <v>0.43478260869565222</v>
      </c>
      <c r="M834" s="1" t="s">
        <v>642</v>
      </c>
      <c r="N834" s="1" t="s">
        <v>643</v>
      </c>
      <c r="O834" s="1" t="s">
        <v>644</v>
      </c>
      <c r="P834" s="1" t="s">
        <v>642</v>
      </c>
      <c r="Q834" s="1" t="s">
        <v>645</v>
      </c>
      <c r="R834" s="1" t="s">
        <v>642</v>
      </c>
      <c r="S834" s="1" t="s">
        <v>645</v>
      </c>
      <c r="T834" s="1" t="s">
        <v>645</v>
      </c>
      <c r="U834" s="1" t="s">
        <v>645</v>
      </c>
    </row>
    <row r="835" spans="1:21" x14ac:dyDescent="0.25">
      <c r="A835" s="1" t="s">
        <v>419</v>
      </c>
      <c r="B835" s="1" t="s">
        <v>23</v>
      </c>
      <c r="C835" s="1" t="s">
        <v>292</v>
      </c>
      <c r="D835">
        <v>27</v>
      </c>
      <c r="E835">
        <v>0.7</v>
      </c>
      <c r="F835">
        <v>10</v>
      </c>
      <c r="G835">
        <v>0.96913580246913578</v>
      </c>
      <c r="H835">
        <v>0.55087719298245619</v>
      </c>
      <c r="I835">
        <v>0.70246085011185688</v>
      </c>
      <c r="J835">
        <v>0.91111111111111109</v>
      </c>
      <c r="K835">
        <v>0.45555555555555555</v>
      </c>
      <c r="L835">
        <v>0.6074074074074074</v>
      </c>
      <c r="M835" s="1" t="s">
        <v>642</v>
      </c>
      <c r="N835" s="1" t="s">
        <v>643</v>
      </c>
      <c r="O835" s="1" t="s">
        <v>644</v>
      </c>
      <c r="P835" s="1" t="s">
        <v>642</v>
      </c>
      <c r="Q835" s="1" t="s">
        <v>645</v>
      </c>
      <c r="R835" s="1" t="s">
        <v>642</v>
      </c>
      <c r="S835" s="1" t="s">
        <v>645</v>
      </c>
      <c r="T835" s="1" t="s">
        <v>645</v>
      </c>
      <c r="U835" s="1" t="s">
        <v>645</v>
      </c>
    </row>
    <row r="836" spans="1:21" x14ac:dyDescent="0.25">
      <c r="A836" s="1" t="s">
        <v>342</v>
      </c>
      <c r="B836" s="1" t="s">
        <v>22</v>
      </c>
      <c r="C836" s="1" t="s">
        <v>292</v>
      </c>
      <c r="D836">
        <v>23</v>
      </c>
      <c r="E836">
        <v>0.7</v>
      </c>
      <c r="F836">
        <v>10</v>
      </c>
      <c r="G836">
        <v>0.95454545454545459</v>
      </c>
      <c r="H836">
        <v>0.59154929577464788</v>
      </c>
      <c r="I836">
        <v>0.73043478260869565</v>
      </c>
      <c r="J836">
        <v>1</v>
      </c>
      <c r="K836">
        <v>0.6310679611650486</v>
      </c>
      <c r="L836">
        <v>0.77380952380952384</v>
      </c>
      <c r="M836" s="1" t="s">
        <v>642</v>
      </c>
      <c r="N836" s="1" t="s">
        <v>643</v>
      </c>
      <c r="O836" s="1" t="s">
        <v>644</v>
      </c>
      <c r="P836" s="1" t="s">
        <v>642</v>
      </c>
      <c r="Q836" s="1" t="s">
        <v>645</v>
      </c>
      <c r="R836" s="1" t="s">
        <v>642</v>
      </c>
      <c r="S836" s="1" t="s">
        <v>645</v>
      </c>
      <c r="T836" s="1" t="s">
        <v>645</v>
      </c>
      <c r="U836" s="1" t="s">
        <v>645</v>
      </c>
    </row>
    <row r="837" spans="1:21" x14ac:dyDescent="0.25">
      <c r="A837" s="1" t="s">
        <v>344</v>
      </c>
      <c r="B837" s="1" t="s">
        <v>22</v>
      </c>
      <c r="C837" s="1" t="s">
        <v>292</v>
      </c>
      <c r="D837">
        <v>23</v>
      </c>
      <c r="E837">
        <v>0.85</v>
      </c>
      <c r="F837">
        <v>10</v>
      </c>
      <c r="G837">
        <v>0.98124999999999996</v>
      </c>
      <c r="H837">
        <v>0.55281690140845074</v>
      </c>
      <c r="I837">
        <v>0.7072072072072072</v>
      </c>
      <c r="J837">
        <v>1</v>
      </c>
      <c r="K837">
        <v>0.62135922330097082</v>
      </c>
      <c r="L837">
        <v>0.76646706586826341</v>
      </c>
      <c r="M837" s="1" t="s">
        <v>642</v>
      </c>
      <c r="N837" s="1" t="s">
        <v>643</v>
      </c>
      <c r="O837" s="1" t="s">
        <v>644</v>
      </c>
      <c r="P837" s="1" t="s">
        <v>642</v>
      </c>
      <c r="Q837" s="1" t="s">
        <v>645</v>
      </c>
      <c r="R837" s="1" t="s">
        <v>642</v>
      </c>
      <c r="S837" s="1" t="s">
        <v>645</v>
      </c>
      <c r="T837" s="1" t="s">
        <v>645</v>
      </c>
      <c r="U837" s="1" t="s">
        <v>645</v>
      </c>
    </row>
    <row r="838" spans="1:21" x14ac:dyDescent="0.25">
      <c r="A838" s="1" t="s">
        <v>615</v>
      </c>
      <c r="B838" s="1" t="s">
        <v>147</v>
      </c>
      <c r="C838" s="1" t="s">
        <v>292</v>
      </c>
      <c r="D838">
        <v>18</v>
      </c>
      <c r="E838">
        <v>0.85</v>
      </c>
      <c r="F838">
        <v>10</v>
      </c>
      <c r="G838">
        <v>0.98130841121495327</v>
      </c>
      <c r="H838">
        <v>0.48837209302325579</v>
      </c>
      <c r="I838">
        <v>0.65217391304347816</v>
      </c>
      <c r="J838">
        <v>0.96666666666666667</v>
      </c>
      <c r="K838">
        <v>0.41428571428571431</v>
      </c>
      <c r="L838">
        <v>0.58000000000000007</v>
      </c>
      <c r="M838" s="1" t="s">
        <v>642</v>
      </c>
      <c r="N838" s="1" t="s">
        <v>643</v>
      </c>
      <c r="O838" s="1" t="s">
        <v>644</v>
      </c>
      <c r="P838" s="1" t="s">
        <v>642</v>
      </c>
      <c r="Q838" s="1" t="s">
        <v>645</v>
      </c>
      <c r="R838" s="1" t="s">
        <v>642</v>
      </c>
      <c r="S838" s="1" t="s">
        <v>645</v>
      </c>
      <c r="T838" s="1" t="s">
        <v>645</v>
      </c>
      <c r="U838" s="1" t="s">
        <v>645</v>
      </c>
    </row>
    <row r="839" spans="1:21" x14ac:dyDescent="0.25">
      <c r="A839" s="1" t="s">
        <v>492</v>
      </c>
      <c r="B839" s="1" t="s">
        <v>22</v>
      </c>
      <c r="C839" s="1" t="s">
        <v>292</v>
      </c>
      <c r="D839">
        <v>21</v>
      </c>
      <c r="E839">
        <v>0.9</v>
      </c>
      <c r="F839">
        <v>16</v>
      </c>
      <c r="G839">
        <v>0.9882352941176471</v>
      </c>
      <c r="H839">
        <v>0.29577464788732394</v>
      </c>
      <c r="I839">
        <v>0.45528455284552843</v>
      </c>
      <c r="J839">
        <v>1</v>
      </c>
      <c r="K839">
        <v>0.33980582524271846</v>
      </c>
      <c r="L839">
        <v>0.50724637681159424</v>
      </c>
      <c r="M839" s="1" t="s">
        <v>642</v>
      </c>
      <c r="N839" s="1" t="s">
        <v>643</v>
      </c>
      <c r="O839" s="1" t="s">
        <v>644</v>
      </c>
      <c r="P839" s="1" t="s">
        <v>642</v>
      </c>
      <c r="Q839" s="1" t="s">
        <v>645</v>
      </c>
      <c r="R839" s="1" t="s">
        <v>642</v>
      </c>
      <c r="S839" s="1" t="s">
        <v>645</v>
      </c>
      <c r="T839" s="1" t="s">
        <v>645</v>
      </c>
      <c r="U839" s="1" t="s">
        <v>645</v>
      </c>
    </row>
    <row r="840" spans="1:21" x14ac:dyDescent="0.25">
      <c r="A840" s="1" t="s">
        <v>486</v>
      </c>
      <c r="B840" s="1" t="s">
        <v>22</v>
      </c>
      <c r="C840" s="1" t="s">
        <v>292</v>
      </c>
      <c r="D840">
        <v>21</v>
      </c>
      <c r="E840">
        <v>0.9</v>
      </c>
      <c r="F840">
        <v>13</v>
      </c>
      <c r="G840">
        <v>1</v>
      </c>
      <c r="H840">
        <v>0.11619718309859155</v>
      </c>
      <c r="I840">
        <v>0.20820189274447951</v>
      </c>
      <c r="J840">
        <v>1</v>
      </c>
      <c r="K840">
        <v>0.12621359223300971</v>
      </c>
      <c r="L840">
        <v>0.22413793103448276</v>
      </c>
      <c r="M840" s="1" t="s">
        <v>642</v>
      </c>
      <c r="N840" s="1" t="s">
        <v>643</v>
      </c>
      <c r="O840" s="1" t="s">
        <v>644</v>
      </c>
      <c r="P840" s="1" t="s">
        <v>642</v>
      </c>
      <c r="Q840" s="1" t="s">
        <v>645</v>
      </c>
      <c r="R840" s="1" t="s">
        <v>642</v>
      </c>
      <c r="S840" s="1" t="s">
        <v>645</v>
      </c>
      <c r="T840" s="1" t="s">
        <v>645</v>
      </c>
      <c r="U840" s="1" t="s">
        <v>645</v>
      </c>
    </row>
    <row r="841" spans="1:21" x14ac:dyDescent="0.25">
      <c r="A841" s="1" t="s">
        <v>621</v>
      </c>
      <c r="B841" s="1" t="s">
        <v>147</v>
      </c>
      <c r="C841" s="1" t="s">
        <v>292</v>
      </c>
      <c r="D841">
        <v>8</v>
      </c>
      <c r="E841">
        <v>0.9</v>
      </c>
      <c r="F841">
        <v>10</v>
      </c>
      <c r="G841">
        <v>0.984375</v>
      </c>
      <c r="H841">
        <v>0.586046511627907</v>
      </c>
      <c r="I841">
        <v>0.73469387755102045</v>
      </c>
      <c r="J841">
        <v>0.94871794871794868</v>
      </c>
      <c r="K841">
        <v>0.52857142857142858</v>
      </c>
      <c r="L841">
        <v>0.67889908256880727</v>
      </c>
      <c r="M841" s="1" t="s">
        <v>642</v>
      </c>
      <c r="N841" s="1" t="s">
        <v>643</v>
      </c>
      <c r="O841" s="1" t="s">
        <v>644</v>
      </c>
      <c r="P841" s="1" t="s">
        <v>642</v>
      </c>
      <c r="Q841" s="1" t="s">
        <v>645</v>
      </c>
      <c r="R841" s="1" t="s">
        <v>642</v>
      </c>
      <c r="S841" s="1" t="s">
        <v>645</v>
      </c>
      <c r="T841" s="1" t="s">
        <v>645</v>
      </c>
      <c r="U841" s="1" t="s">
        <v>645</v>
      </c>
    </row>
    <row r="842" spans="1:21" x14ac:dyDescent="0.25">
      <c r="A842" s="1" t="s">
        <v>343</v>
      </c>
      <c r="B842" s="1" t="s">
        <v>22</v>
      </c>
      <c r="C842" s="1" t="s">
        <v>292</v>
      </c>
      <c r="D842">
        <v>23</v>
      </c>
      <c r="E842">
        <v>0.8</v>
      </c>
      <c r="F842">
        <v>10</v>
      </c>
      <c r="G842">
        <v>0.97633136094674555</v>
      </c>
      <c r="H842">
        <v>0.58098591549295775</v>
      </c>
      <c r="I842">
        <v>0.72847682119205293</v>
      </c>
      <c r="J842">
        <v>1</v>
      </c>
      <c r="K842">
        <v>0.64077669902912626</v>
      </c>
      <c r="L842">
        <v>0.78106508875739644</v>
      </c>
      <c r="M842" s="1" t="s">
        <v>642</v>
      </c>
      <c r="N842" s="1" t="s">
        <v>643</v>
      </c>
      <c r="O842" s="1" t="s">
        <v>644</v>
      </c>
      <c r="P842" s="1" t="s">
        <v>642</v>
      </c>
      <c r="Q842" s="1" t="s">
        <v>645</v>
      </c>
      <c r="R842" s="1" t="s">
        <v>642</v>
      </c>
      <c r="S842" s="1" t="s">
        <v>645</v>
      </c>
      <c r="T842" s="1" t="s">
        <v>645</v>
      </c>
      <c r="U842" s="1" t="s">
        <v>645</v>
      </c>
    </row>
    <row r="843" spans="1:21" x14ac:dyDescent="0.25">
      <c r="A843" s="1" t="s">
        <v>337</v>
      </c>
      <c r="B843" s="1" t="s">
        <v>22</v>
      </c>
      <c r="C843" s="1" t="s">
        <v>292</v>
      </c>
      <c r="D843">
        <v>21</v>
      </c>
      <c r="E843">
        <v>0.8</v>
      </c>
      <c r="F843">
        <v>10</v>
      </c>
      <c r="G843">
        <v>0.95953757225433522</v>
      </c>
      <c r="H843">
        <v>0.58450704225352113</v>
      </c>
      <c r="I843">
        <v>0.72647702407002179</v>
      </c>
      <c r="J843">
        <v>1</v>
      </c>
      <c r="K843">
        <v>0.64077669902912626</v>
      </c>
      <c r="L843">
        <v>0.78106508875739644</v>
      </c>
      <c r="M843" s="1" t="s">
        <v>642</v>
      </c>
      <c r="N843" s="1" t="s">
        <v>643</v>
      </c>
      <c r="O843" s="1" t="s">
        <v>644</v>
      </c>
      <c r="P843" s="1" t="s">
        <v>642</v>
      </c>
      <c r="Q843" s="1" t="s">
        <v>645</v>
      </c>
      <c r="R843" s="1" t="s">
        <v>642</v>
      </c>
      <c r="S843" s="1" t="s">
        <v>645</v>
      </c>
      <c r="T843" s="1" t="s">
        <v>645</v>
      </c>
      <c r="U843" s="1" t="s">
        <v>645</v>
      </c>
    </row>
    <row r="844" spans="1:21" x14ac:dyDescent="0.25">
      <c r="A844" s="1" t="s">
        <v>428</v>
      </c>
      <c r="B844" s="1" t="s">
        <v>23</v>
      </c>
      <c r="C844" s="1" t="s">
        <v>292</v>
      </c>
      <c r="D844">
        <v>9</v>
      </c>
      <c r="E844">
        <v>0.9</v>
      </c>
      <c r="F844">
        <v>10</v>
      </c>
      <c r="G844">
        <v>1</v>
      </c>
      <c r="H844">
        <v>0.26315789473684209</v>
      </c>
      <c r="I844">
        <v>0.41666666666666669</v>
      </c>
      <c r="J844">
        <v>1</v>
      </c>
      <c r="K844">
        <v>0.22222222222222221</v>
      </c>
      <c r="L844">
        <v>0.36363636363636359</v>
      </c>
      <c r="M844" s="1" t="s">
        <v>642</v>
      </c>
      <c r="N844" s="1" t="s">
        <v>643</v>
      </c>
      <c r="O844" s="1" t="s">
        <v>644</v>
      </c>
      <c r="P844" s="1" t="s">
        <v>642</v>
      </c>
      <c r="Q844" s="1" t="s">
        <v>645</v>
      </c>
      <c r="R844" s="1" t="s">
        <v>642</v>
      </c>
      <c r="S844" s="1" t="s">
        <v>645</v>
      </c>
      <c r="T844" s="1" t="s">
        <v>645</v>
      </c>
      <c r="U844" s="1" t="s">
        <v>645</v>
      </c>
    </row>
    <row r="845" spans="1:21" x14ac:dyDescent="0.25">
      <c r="A845" s="1" t="s">
        <v>313</v>
      </c>
      <c r="B845" s="1" t="s">
        <v>22</v>
      </c>
      <c r="C845" s="1" t="s">
        <v>292</v>
      </c>
      <c r="D845">
        <v>5</v>
      </c>
      <c r="E845">
        <v>0.7</v>
      </c>
      <c r="F845">
        <v>10</v>
      </c>
      <c r="G845">
        <v>0.90123456790123457</v>
      </c>
      <c r="H845">
        <v>0.5140845070422535</v>
      </c>
      <c r="I845">
        <v>0.6547085201793722</v>
      </c>
      <c r="J845">
        <v>0.984375</v>
      </c>
      <c r="K845">
        <v>0.61165048543689315</v>
      </c>
      <c r="L845">
        <v>0.75449101796407192</v>
      </c>
      <c r="M845" s="1" t="s">
        <v>642</v>
      </c>
      <c r="N845" s="1" t="s">
        <v>643</v>
      </c>
      <c r="O845" s="1" t="s">
        <v>644</v>
      </c>
      <c r="P845" s="1" t="s">
        <v>642</v>
      </c>
      <c r="Q845" s="1" t="s">
        <v>645</v>
      </c>
      <c r="R845" s="1" t="s">
        <v>642</v>
      </c>
      <c r="S845" s="1" t="s">
        <v>645</v>
      </c>
      <c r="T845" s="1" t="s">
        <v>645</v>
      </c>
      <c r="U845" s="1" t="s">
        <v>645</v>
      </c>
    </row>
    <row r="846" spans="1:21" x14ac:dyDescent="0.25">
      <c r="A846" s="1" t="s">
        <v>718</v>
      </c>
      <c r="B846" s="1" t="s">
        <v>22</v>
      </c>
      <c r="C846" s="1" t="s">
        <v>292</v>
      </c>
      <c r="D846">
        <v>29</v>
      </c>
      <c r="E846">
        <v>0.8</v>
      </c>
      <c r="F846">
        <v>10</v>
      </c>
      <c r="G846">
        <v>0.96045197740112997</v>
      </c>
      <c r="H846">
        <v>0.59859154929577463</v>
      </c>
      <c r="I846">
        <v>0.73752711496746204</v>
      </c>
      <c r="J846">
        <v>1</v>
      </c>
      <c r="K846">
        <v>0.64077669902912626</v>
      </c>
      <c r="L846">
        <v>0.78106508875739644</v>
      </c>
      <c r="M846" s="1" t="s">
        <v>642</v>
      </c>
      <c r="N846" s="1" t="s">
        <v>643</v>
      </c>
      <c r="O846" s="1" t="s">
        <v>644</v>
      </c>
      <c r="P846" s="1" t="s">
        <v>642</v>
      </c>
      <c r="Q846" s="1" t="s">
        <v>645</v>
      </c>
      <c r="R846" s="1" t="s">
        <v>642</v>
      </c>
      <c r="S846" s="1" t="s">
        <v>645</v>
      </c>
      <c r="T846" s="1" t="s">
        <v>645</v>
      </c>
      <c r="U846" s="1" t="s">
        <v>645</v>
      </c>
    </row>
    <row r="847" spans="1:21" x14ac:dyDescent="0.25">
      <c r="A847" s="1" t="s">
        <v>371</v>
      </c>
      <c r="B847" s="1" t="s">
        <v>147</v>
      </c>
      <c r="C847" s="1" t="s">
        <v>292</v>
      </c>
      <c r="D847">
        <v>21</v>
      </c>
      <c r="E847">
        <v>0.8</v>
      </c>
      <c r="F847">
        <v>10</v>
      </c>
      <c r="G847">
        <v>0.96491228070175439</v>
      </c>
      <c r="H847">
        <v>0.51162790697674421</v>
      </c>
      <c r="I847">
        <v>0.66869300911854113</v>
      </c>
      <c r="J847">
        <v>1</v>
      </c>
      <c r="K847">
        <v>0.44285714285714284</v>
      </c>
      <c r="L847">
        <v>0.61386138613861385</v>
      </c>
      <c r="M847" s="1" t="s">
        <v>642</v>
      </c>
      <c r="N847" s="1" t="s">
        <v>643</v>
      </c>
      <c r="O847" s="1" t="s">
        <v>644</v>
      </c>
      <c r="P847" s="1" t="s">
        <v>642</v>
      </c>
      <c r="Q847" s="1" t="s">
        <v>645</v>
      </c>
      <c r="R847" s="1" t="s">
        <v>642</v>
      </c>
      <c r="S847" s="1" t="s">
        <v>645</v>
      </c>
      <c r="T847" s="1" t="s">
        <v>645</v>
      </c>
      <c r="U847" s="1" t="s">
        <v>645</v>
      </c>
    </row>
    <row r="848" spans="1:21" x14ac:dyDescent="0.25">
      <c r="A848" s="1" t="s">
        <v>395</v>
      </c>
      <c r="B848" s="1" t="s">
        <v>23</v>
      </c>
      <c r="C848" s="1" t="s">
        <v>292</v>
      </c>
      <c r="D848">
        <v>6</v>
      </c>
      <c r="E848">
        <v>0.8</v>
      </c>
      <c r="F848">
        <v>10</v>
      </c>
      <c r="G848">
        <v>0.99300699300699302</v>
      </c>
      <c r="H848">
        <v>0.49824561403508771</v>
      </c>
      <c r="I848">
        <v>0.66355140186915884</v>
      </c>
      <c r="J848">
        <v>0.90697674418604646</v>
      </c>
      <c r="K848">
        <v>0.43333333333333335</v>
      </c>
      <c r="L848">
        <v>0.5864661654135338</v>
      </c>
      <c r="M848" s="1" t="s">
        <v>642</v>
      </c>
      <c r="N848" s="1" t="s">
        <v>643</v>
      </c>
      <c r="O848" s="1" t="s">
        <v>644</v>
      </c>
      <c r="P848" s="1" t="s">
        <v>642</v>
      </c>
      <c r="Q848" s="1" t="s">
        <v>645</v>
      </c>
      <c r="R848" s="1" t="s">
        <v>642</v>
      </c>
      <c r="S848" s="1" t="s">
        <v>645</v>
      </c>
      <c r="T848" s="1" t="s">
        <v>645</v>
      </c>
      <c r="U848" s="1" t="s">
        <v>645</v>
      </c>
    </row>
    <row r="849" spans="1:21" x14ac:dyDescent="0.25">
      <c r="A849" s="1" t="s">
        <v>483</v>
      </c>
      <c r="B849" s="1" t="s">
        <v>22</v>
      </c>
      <c r="C849" s="1" t="s">
        <v>292</v>
      </c>
      <c r="D849">
        <v>21</v>
      </c>
      <c r="E849">
        <v>0.8</v>
      </c>
      <c r="F849">
        <v>13</v>
      </c>
      <c r="G849">
        <v>0.9285714285714286</v>
      </c>
      <c r="H849">
        <v>0.13732394366197184</v>
      </c>
      <c r="I849">
        <v>0.23926380368098163</v>
      </c>
      <c r="J849">
        <v>0.93333333333333335</v>
      </c>
      <c r="K849">
        <v>0.13592233009708737</v>
      </c>
      <c r="L849">
        <v>0.23728813559322035</v>
      </c>
      <c r="M849" s="1" t="s">
        <v>642</v>
      </c>
      <c r="N849" s="1" t="s">
        <v>643</v>
      </c>
      <c r="O849" s="1" t="s">
        <v>644</v>
      </c>
      <c r="P849" s="1" t="s">
        <v>642</v>
      </c>
      <c r="Q849" s="1" t="s">
        <v>645</v>
      </c>
      <c r="R849" s="1" t="s">
        <v>642</v>
      </c>
      <c r="S849" s="1" t="s">
        <v>645</v>
      </c>
      <c r="T849" s="1" t="s">
        <v>645</v>
      </c>
      <c r="U849" s="1" t="s">
        <v>645</v>
      </c>
    </row>
    <row r="850" spans="1:21" x14ac:dyDescent="0.25">
      <c r="A850" s="1" t="s">
        <v>335</v>
      </c>
      <c r="B850" s="1" t="s">
        <v>22</v>
      </c>
      <c r="C850" s="1" t="s">
        <v>292</v>
      </c>
      <c r="D850">
        <v>20</v>
      </c>
      <c r="E850">
        <v>0.85</v>
      </c>
      <c r="F850">
        <v>10</v>
      </c>
      <c r="G850">
        <v>0.99319727891156462</v>
      </c>
      <c r="H850">
        <v>0.5140845070422535</v>
      </c>
      <c r="I850">
        <v>0.67749419953596279</v>
      </c>
      <c r="J850">
        <v>1</v>
      </c>
      <c r="K850">
        <v>0.59223300970873782</v>
      </c>
      <c r="L850">
        <v>0.74390243902439024</v>
      </c>
      <c r="M850" s="1" t="s">
        <v>642</v>
      </c>
      <c r="N850" s="1" t="s">
        <v>643</v>
      </c>
      <c r="O850" s="1" t="s">
        <v>644</v>
      </c>
      <c r="P850" s="1" t="s">
        <v>642</v>
      </c>
      <c r="Q850" s="1" t="s">
        <v>645</v>
      </c>
      <c r="R850" s="1" t="s">
        <v>642</v>
      </c>
      <c r="S850" s="1" t="s">
        <v>645</v>
      </c>
      <c r="T850" s="1" t="s">
        <v>645</v>
      </c>
      <c r="U850" s="1" t="s">
        <v>645</v>
      </c>
    </row>
    <row r="851" spans="1:21" x14ac:dyDescent="0.25">
      <c r="A851" s="1" t="s">
        <v>418</v>
      </c>
      <c r="B851" s="1" t="s">
        <v>23</v>
      </c>
      <c r="C851" s="1" t="s">
        <v>292</v>
      </c>
      <c r="D851">
        <v>26</v>
      </c>
      <c r="E851">
        <v>0.85</v>
      </c>
      <c r="F851">
        <v>10</v>
      </c>
      <c r="G851">
        <v>0.97435897435897434</v>
      </c>
      <c r="H851">
        <v>0.4</v>
      </c>
      <c r="I851">
        <v>0.56716417910447758</v>
      </c>
      <c r="J851">
        <v>1</v>
      </c>
      <c r="K851">
        <v>0.37777777777777777</v>
      </c>
      <c r="L851">
        <v>0.54838709677419351</v>
      </c>
      <c r="M851" s="1" t="s">
        <v>642</v>
      </c>
      <c r="N851" s="1" t="s">
        <v>643</v>
      </c>
      <c r="O851" s="1" t="s">
        <v>644</v>
      </c>
      <c r="P851" s="1" t="s">
        <v>642</v>
      </c>
      <c r="Q851" s="1" t="s">
        <v>645</v>
      </c>
      <c r="R851" s="1" t="s">
        <v>642</v>
      </c>
      <c r="S851" s="1" t="s">
        <v>645</v>
      </c>
      <c r="T851" s="1" t="s">
        <v>645</v>
      </c>
      <c r="U851" s="1" t="s">
        <v>645</v>
      </c>
    </row>
    <row r="852" spans="1:21" x14ac:dyDescent="0.25">
      <c r="A852" s="1" t="s">
        <v>442</v>
      </c>
      <c r="B852" s="1" t="s">
        <v>23</v>
      </c>
      <c r="C852" s="1" t="s">
        <v>292</v>
      </c>
      <c r="D852">
        <v>16</v>
      </c>
      <c r="E852">
        <v>0.85</v>
      </c>
      <c r="F852">
        <v>10</v>
      </c>
      <c r="G852">
        <v>1</v>
      </c>
      <c r="H852">
        <v>0.31578947368421051</v>
      </c>
      <c r="I852">
        <v>0.47999999999999993</v>
      </c>
      <c r="J852">
        <v>1</v>
      </c>
      <c r="K852">
        <v>0.24444444444444444</v>
      </c>
      <c r="L852">
        <v>0.39285714285714285</v>
      </c>
      <c r="M852" s="1" t="s">
        <v>642</v>
      </c>
      <c r="N852" s="1" t="s">
        <v>643</v>
      </c>
      <c r="O852" s="1" t="s">
        <v>644</v>
      </c>
      <c r="P852" s="1" t="s">
        <v>642</v>
      </c>
      <c r="Q852" s="1" t="s">
        <v>645</v>
      </c>
      <c r="R852" s="1" t="s">
        <v>642</v>
      </c>
      <c r="S852" s="1" t="s">
        <v>645</v>
      </c>
      <c r="T852" s="1" t="s">
        <v>645</v>
      </c>
      <c r="U852" s="1" t="s">
        <v>645</v>
      </c>
    </row>
    <row r="853" spans="1:21" x14ac:dyDescent="0.25">
      <c r="A853" s="1" t="s">
        <v>481</v>
      </c>
      <c r="B853" s="1" t="s">
        <v>22</v>
      </c>
      <c r="C853" s="1" t="s">
        <v>292</v>
      </c>
      <c r="D853">
        <v>21</v>
      </c>
      <c r="E853">
        <v>0.7</v>
      </c>
      <c r="F853">
        <v>13</v>
      </c>
      <c r="G853">
        <v>0.90243902439024393</v>
      </c>
      <c r="H853">
        <v>0.13028169014084506</v>
      </c>
      <c r="I853">
        <v>0.22769230769230767</v>
      </c>
      <c r="J853">
        <v>0.93333333333333335</v>
      </c>
      <c r="K853">
        <v>0.13592233009708737</v>
      </c>
      <c r="L853">
        <v>0.23728813559322035</v>
      </c>
      <c r="M853" s="1" t="s">
        <v>642</v>
      </c>
      <c r="N853" s="1" t="s">
        <v>643</v>
      </c>
      <c r="O853" s="1" t="s">
        <v>644</v>
      </c>
      <c r="P853" s="1" t="s">
        <v>642</v>
      </c>
      <c r="Q853" s="1" t="s">
        <v>645</v>
      </c>
      <c r="R853" s="1" t="s">
        <v>642</v>
      </c>
      <c r="S853" s="1" t="s">
        <v>645</v>
      </c>
      <c r="T853" s="1" t="s">
        <v>645</v>
      </c>
      <c r="U853" s="1" t="s">
        <v>645</v>
      </c>
    </row>
    <row r="854" spans="1:21" x14ac:dyDescent="0.25">
      <c r="A854" s="1" t="s">
        <v>492</v>
      </c>
      <c r="B854" s="1" t="s">
        <v>22</v>
      </c>
      <c r="C854" s="1" t="s">
        <v>292</v>
      </c>
      <c r="D854">
        <v>21</v>
      </c>
      <c r="E854">
        <v>0.9</v>
      </c>
      <c r="F854">
        <v>16</v>
      </c>
      <c r="G854">
        <v>0.9882352941176471</v>
      </c>
      <c r="H854">
        <v>0.29577464788732394</v>
      </c>
      <c r="I854">
        <v>0.45528455284552843</v>
      </c>
      <c r="J854">
        <v>1</v>
      </c>
      <c r="K854">
        <v>0.33980582524271846</v>
      </c>
      <c r="L854">
        <v>0.50724637681159424</v>
      </c>
      <c r="M854" s="1" t="s">
        <v>642</v>
      </c>
      <c r="N854" s="1" t="s">
        <v>643</v>
      </c>
      <c r="O854" s="1" t="s">
        <v>644</v>
      </c>
      <c r="P854" s="1" t="s">
        <v>642</v>
      </c>
      <c r="Q854" s="1" t="s">
        <v>645</v>
      </c>
      <c r="R854" s="1" t="s">
        <v>642</v>
      </c>
      <c r="S854" s="1" t="s">
        <v>645</v>
      </c>
      <c r="T854" s="1" t="s">
        <v>645</v>
      </c>
      <c r="U854" s="1" t="s">
        <v>645</v>
      </c>
    </row>
    <row r="855" spans="1:21" x14ac:dyDescent="0.25">
      <c r="A855" s="1" t="s">
        <v>604</v>
      </c>
      <c r="B855" s="1" t="s">
        <v>147</v>
      </c>
      <c r="C855" s="1" t="s">
        <v>292</v>
      </c>
      <c r="D855">
        <v>14</v>
      </c>
      <c r="E855">
        <v>0.8</v>
      </c>
      <c r="F855">
        <v>10</v>
      </c>
      <c r="G855">
        <v>0.98148148148148151</v>
      </c>
      <c r="H855">
        <v>0.49302325581395351</v>
      </c>
      <c r="I855">
        <v>0.65634674922600622</v>
      </c>
      <c r="J855">
        <v>0.96666666666666667</v>
      </c>
      <c r="K855">
        <v>0.41428571428571431</v>
      </c>
      <c r="L855">
        <v>0.58000000000000007</v>
      </c>
      <c r="M855" s="1" t="s">
        <v>642</v>
      </c>
      <c r="N855" s="1" t="s">
        <v>643</v>
      </c>
      <c r="O855" s="1" t="s">
        <v>644</v>
      </c>
      <c r="P855" s="1" t="s">
        <v>642</v>
      </c>
      <c r="Q855" s="1" t="s">
        <v>645</v>
      </c>
      <c r="R855" s="1" t="s">
        <v>642</v>
      </c>
      <c r="S855" s="1" t="s">
        <v>645</v>
      </c>
      <c r="T855" s="1" t="s">
        <v>645</v>
      </c>
      <c r="U855" s="1" t="s">
        <v>645</v>
      </c>
    </row>
    <row r="856" spans="1:21" x14ac:dyDescent="0.25">
      <c r="A856" s="1" t="s">
        <v>331</v>
      </c>
      <c r="B856" s="1" t="s">
        <v>22</v>
      </c>
      <c r="C856" s="1" t="s">
        <v>292</v>
      </c>
      <c r="D856">
        <v>19</v>
      </c>
      <c r="E856">
        <v>0.8</v>
      </c>
      <c r="F856">
        <v>10</v>
      </c>
      <c r="G856">
        <v>0.98113207547169812</v>
      </c>
      <c r="H856">
        <v>0.54929577464788737</v>
      </c>
      <c r="I856">
        <v>0.70428893905191881</v>
      </c>
      <c r="J856">
        <v>1</v>
      </c>
      <c r="K856">
        <v>0.59223300970873782</v>
      </c>
      <c r="L856">
        <v>0.74390243902439024</v>
      </c>
      <c r="M856" s="1" t="s">
        <v>642</v>
      </c>
      <c r="N856" s="1" t="s">
        <v>643</v>
      </c>
      <c r="O856" s="1" t="s">
        <v>644</v>
      </c>
      <c r="P856" s="1" t="s">
        <v>642</v>
      </c>
      <c r="Q856" s="1" t="s">
        <v>645</v>
      </c>
      <c r="R856" s="1" t="s">
        <v>642</v>
      </c>
      <c r="S856" s="1" t="s">
        <v>645</v>
      </c>
      <c r="T856" s="1" t="s">
        <v>645</v>
      </c>
      <c r="U856" s="1" t="s">
        <v>645</v>
      </c>
    </row>
    <row r="857" spans="1:21" x14ac:dyDescent="0.25">
      <c r="A857" s="1" t="s">
        <v>464</v>
      </c>
      <c r="B857" s="1" t="s">
        <v>147</v>
      </c>
      <c r="C857" s="1" t="s">
        <v>292</v>
      </c>
      <c r="D857">
        <v>15</v>
      </c>
      <c r="E857">
        <v>0.85</v>
      </c>
      <c r="F857">
        <v>10</v>
      </c>
      <c r="G857">
        <v>0.95833333333333337</v>
      </c>
      <c r="H857">
        <v>0.10697674418604651</v>
      </c>
      <c r="I857">
        <v>0.19246861924686195</v>
      </c>
      <c r="J857">
        <v>1</v>
      </c>
      <c r="K857">
        <v>0.11428571428571428</v>
      </c>
      <c r="L857">
        <v>0.20512820512820512</v>
      </c>
      <c r="M857" s="1" t="s">
        <v>642</v>
      </c>
      <c r="N857" s="1" t="s">
        <v>643</v>
      </c>
      <c r="O857" s="1" t="s">
        <v>644</v>
      </c>
      <c r="P857" s="1" t="s">
        <v>642</v>
      </c>
      <c r="Q857" s="1" t="s">
        <v>645</v>
      </c>
      <c r="R857" s="1" t="s">
        <v>642</v>
      </c>
      <c r="S857" s="1" t="s">
        <v>645</v>
      </c>
      <c r="T857" s="1" t="s">
        <v>645</v>
      </c>
      <c r="U857" s="1" t="s">
        <v>645</v>
      </c>
    </row>
    <row r="858" spans="1:21" x14ac:dyDescent="0.25">
      <c r="A858" s="1" t="s">
        <v>678</v>
      </c>
      <c r="B858" s="1" t="s">
        <v>23</v>
      </c>
      <c r="C858" s="1" t="s">
        <v>292</v>
      </c>
      <c r="D858">
        <v>20</v>
      </c>
      <c r="E858">
        <v>0.875</v>
      </c>
      <c r="F858">
        <v>10</v>
      </c>
      <c r="G858">
        <v>1</v>
      </c>
      <c r="H858">
        <v>0.20701754385964913</v>
      </c>
      <c r="I858">
        <v>0.34302325581395349</v>
      </c>
      <c r="J858">
        <v>1</v>
      </c>
      <c r="K858">
        <v>0.17777777777777778</v>
      </c>
      <c r="L858">
        <v>0.30188679245283018</v>
      </c>
      <c r="M858" s="1" t="s">
        <v>642</v>
      </c>
      <c r="N858" s="1" t="s">
        <v>643</v>
      </c>
      <c r="O858" s="1" t="s">
        <v>644</v>
      </c>
      <c r="P858" s="1" t="s">
        <v>642</v>
      </c>
      <c r="Q858" s="1" t="s">
        <v>645</v>
      </c>
      <c r="R858" s="1" t="s">
        <v>642</v>
      </c>
      <c r="S858" s="1" t="s">
        <v>645</v>
      </c>
      <c r="T858" s="1" t="s">
        <v>645</v>
      </c>
      <c r="U858" s="1" t="s">
        <v>645</v>
      </c>
    </row>
    <row r="859" spans="1:21" x14ac:dyDescent="0.25">
      <c r="A859" s="1" t="s">
        <v>496</v>
      </c>
      <c r="B859" s="1" t="s">
        <v>22</v>
      </c>
      <c r="C859" s="1" t="s">
        <v>292</v>
      </c>
      <c r="D859">
        <v>21</v>
      </c>
      <c r="E859">
        <v>0.7</v>
      </c>
      <c r="F859">
        <v>12</v>
      </c>
      <c r="G859">
        <v>0.94857142857142862</v>
      </c>
      <c r="H859">
        <v>0.58450704225352113</v>
      </c>
      <c r="I859">
        <v>0.72331154684095855</v>
      </c>
      <c r="J859">
        <v>1</v>
      </c>
      <c r="K859">
        <v>0.60194174757281549</v>
      </c>
      <c r="L859">
        <v>0.75151515151515147</v>
      </c>
      <c r="M859" s="1" t="s">
        <v>642</v>
      </c>
      <c r="N859" s="1" t="s">
        <v>643</v>
      </c>
      <c r="O859" s="1" t="s">
        <v>644</v>
      </c>
      <c r="P859" s="1" t="s">
        <v>642</v>
      </c>
      <c r="Q859" s="1" t="s">
        <v>645</v>
      </c>
      <c r="R859" s="1" t="s">
        <v>642</v>
      </c>
      <c r="S859" s="1" t="s">
        <v>645</v>
      </c>
      <c r="T859" s="1" t="s">
        <v>645</v>
      </c>
      <c r="U859" s="1" t="s">
        <v>645</v>
      </c>
    </row>
    <row r="860" spans="1:21" x14ac:dyDescent="0.25">
      <c r="A860" s="1" t="s">
        <v>605</v>
      </c>
      <c r="B860" s="1" t="s">
        <v>147</v>
      </c>
      <c r="C860" s="1" t="s">
        <v>292</v>
      </c>
      <c r="D860">
        <v>14</v>
      </c>
      <c r="E860">
        <v>0.85</v>
      </c>
      <c r="F860">
        <v>10</v>
      </c>
      <c r="G860">
        <v>0.99019607843137258</v>
      </c>
      <c r="H860">
        <v>0.4697674418604651</v>
      </c>
      <c r="I860">
        <v>0.63722397476340686</v>
      </c>
      <c r="J860">
        <v>0.96666666666666667</v>
      </c>
      <c r="K860">
        <v>0.41428571428571431</v>
      </c>
      <c r="L860">
        <v>0.58000000000000007</v>
      </c>
      <c r="M860" s="1" t="s">
        <v>642</v>
      </c>
      <c r="N860" s="1" t="s">
        <v>643</v>
      </c>
      <c r="O860" s="1" t="s">
        <v>644</v>
      </c>
      <c r="P860" s="1" t="s">
        <v>642</v>
      </c>
      <c r="Q860" s="1" t="s">
        <v>645</v>
      </c>
      <c r="R860" s="1" t="s">
        <v>642</v>
      </c>
      <c r="S860" s="1" t="s">
        <v>645</v>
      </c>
      <c r="T860" s="1" t="s">
        <v>645</v>
      </c>
      <c r="U860" s="1" t="s">
        <v>645</v>
      </c>
    </row>
    <row r="861" spans="1:21" x14ac:dyDescent="0.25">
      <c r="A861" s="1" t="s">
        <v>705</v>
      </c>
      <c r="B861" s="1" t="s">
        <v>23</v>
      </c>
      <c r="C861" s="1" t="s">
        <v>292</v>
      </c>
      <c r="D861">
        <v>30</v>
      </c>
      <c r="E861">
        <v>0.875</v>
      </c>
      <c r="F861">
        <v>10</v>
      </c>
      <c r="G861">
        <v>0.978494623655914</v>
      </c>
      <c r="H861">
        <v>0.31929824561403508</v>
      </c>
      <c r="I861">
        <v>0.48148148148148145</v>
      </c>
      <c r="J861">
        <v>0.95238095238095233</v>
      </c>
      <c r="K861">
        <v>0.22222222222222221</v>
      </c>
      <c r="L861">
        <v>0.3603603603603604</v>
      </c>
      <c r="M861" s="1" t="s">
        <v>642</v>
      </c>
      <c r="N861" s="1" t="s">
        <v>643</v>
      </c>
      <c r="O861" s="1" t="s">
        <v>644</v>
      </c>
      <c r="P861" s="1" t="s">
        <v>642</v>
      </c>
      <c r="Q861" s="1" t="s">
        <v>645</v>
      </c>
      <c r="R861" s="1" t="s">
        <v>642</v>
      </c>
      <c r="S861" s="1" t="s">
        <v>645</v>
      </c>
      <c r="T861" s="1" t="s">
        <v>645</v>
      </c>
      <c r="U861" s="1" t="s">
        <v>645</v>
      </c>
    </row>
    <row r="862" spans="1:21" x14ac:dyDescent="0.25">
      <c r="A862" s="1" t="s">
        <v>353</v>
      </c>
      <c r="B862" s="1" t="s">
        <v>22</v>
      </c>
      <c r="C862" s="1" t="s">
        <v>292</v>
      </c>
      <c r="D862">
        <v>7</v>
      </c>
      <c r="E862">
        <v>0.875</v>
      </c>
      <c r="F862">
        <v>10</v>
      </c>
      <c r="G862">
        <v>1</v>
      </c>
      <c r="H862">
        <v>0.41901408450704225</v>
      </c>
      <c r="I862">
        <v>0.59057071960297769</v>
      </c>
      <c r="J862">
        <v>1</v>
      </c>
      <c r="K862">
        <v>0.47572815533980584</v>
      </c>
      <c r="L862">
        <v>0.64473684210526316</v>
      </c>
      <c r="M862" s="1" t="s">
        <v>642</v>
      </c>
      <c r="N862" s="1" t="s">
        <v>643</v>
      </c>
      <c r="O862" s="1" t="s">
        <v>644</v>
      </c>
      <c r="P862" s="1" t="s">
        <v>642</v>
      </c>
      <c r="Q862" s="1" t="s">
        <v>645</v>
      </c>
      <c r="R862" s="1" t="s">
        <v>642</v>
      </c>
      <c r="S862" s="1" t="s">
        <v>645</v>
      </c>
      <c r="T862" s="1" t="s">
        <v>645</v>
      </c>
      <c r="U862" s="1" t="s">
        <v>645</v>
      </c>
    </row>
    <row r="863" spans="1:21" x14ac:dyDescent="0.25">
      <c r="A863" s="1" t="s">
        <v>338</v>
      </c>
      <c r="B863" s="1" t="s">
        <v>22</v>
      </c>
      <c r="C863" s="1" t="s">
        <v>292</v>
      </c>
      <c r="D863">
        <v>21</v>
      </c>
      <c r="E863">
        <v>0.85</v>
      </c>
      <c r="F863">
        <v>10</v>
      </c>
      <c r="G863">
        <v>0.98203592814371254</v>
      </c>
      <c r="H863">
        <v>0.57746478873239437</v>
      </c>
      <c r="I863">
        <v>0.72727272727272729</v>
      </c>
      <c r="J863">
        <v>1</v>
      </c>
      <c r="K863">
        <v>0.65048543689320393</v>
      </c>
      <c r="L863">
        <v>0.78823529411764703</v>
      </c>
      <c r="M863" s="1" t="s">
        <v>642</v>
      </c>
      <c r="N863" s="1" t="s">
        <v>643</v>
      </c>
      <c r="O863" s="1" t="s">
        <v>644</v>
      </c>
      <c r="P863" s="1" t="s">
        <v>642</v>
      </c>
      <c r="Q863" s="1" t="s">
        <v>645</v>
      </c>
      <c r="R863" s="1" t="s">
        <v>642</v>
      </c>
      <c r="S863" s="1" t="s">
        <v>645</v>
      </c>
      <c r="T863" s="1" t="s">
        <v>645</v>
      </c>
      <c r="U863" s="1" t="s">
        <v>645</v>
      </c>
    </row>
    <row r="864" spans="1:21" x14ac:dyDescent="0.25">
      <c r="A864" s="1" t="s">
        <v>614</v>
      </c>
      <c r="B864" s="1" t="s">
        <v>147</v>
      </c>
      <c r="C864" s="1" t="s">
        <v>292</v>
      </c>
      <c r="D864">
        <v>18</v>
      </c>
      <c r="E864">
        <v>0.8</v>
      </c>
      <c r="F864">
        <v>10</v>
      </c>
      <c r="G864">
        <v>0.98165137614678899</v>
      </c>
      <c r="H864">
        <v>0.49767441860465117</v>
      </c>
      <c r="I864">
        <v>0.66049382716049387</v>
      </c>
      <c r="J864">
        <v>0.967741935483871</v>
      </c>
      <c r="K864">
        <v>0.42857142857142855</v>
      </c>
      <c r="L864">
        <v>0.59405940594059403</v>
      </c>
      <c r="M864" s="1" t="s">
        <v>642</v>
      </c>
      <c r="N864" s="1" t="s">
        <v>643</v>
      </c>
      <c r="O864" s="1" t="s">
        <v>644</v>
      </c>
      <c r="P864" s="1" t="s">
        <v>642</v>
      </c>
      <c r="Q864" s="1" t="s">
        <v>645</v>
      </c>
      <c r="R864" s="1" t="s">
        <v>642</v>
      </c>
      <c r="S864" s="1" t="s">
        <v>645</v>
      </c>
      <c r="T864" s="1" t="s">
        <v>645</v>
      </c>
      <c r="U864" s="1" t="s">
        <v>645</v>
      </c>
    </row>
    <row r="865" spans="1:21" x14ac:dyDescent="0.25">
      <c r="A865" s="1" t="s">
        <v>460</v>
      </c>
      <c r="B865" s="1" t="s">
        <v>22</v>
      </c>
      <c r="C865" s="1" t="s">
        <v>292</v>
      </c>
      <c r="D865">
        <v>15</v>
      </c>
      <c r="E865">
        <v>0.875</v>
      </c>
      <c r="F865">
        <v>10</v>
      </c>
      <c r="G865">
        <v>1</v>
      </c>
      <c r="H865">
        <v>0.41549295774647887</v>
      </c>
      <c r="I865">
        <v>0.58706467661691542</v>
      </c>
      <c r="J865">
        <v>1</v>
      </c>
      <c r="K865">
        <v>0.47572815533980584</v>
      </c>
      <c r="L865">
        <v>0.64473684210526316</v>
      </c>
      <c r="M865" s="1" t="s">
        <v>642</v>
      </c>
      <c r="N865" s="1" t="s">
        <v>643</v>
      </c>
      <c r="O865" s="1" t="s">
        <v>644</v>
      </c>
      <c r="P865" s="1" t="s">
        <v>642</v>
      </c>
      <c r="Q865" s="1" t="s">
        <v>645</v>
      </c>
      <c r="R865" s="1" t="s">
        <v>642</v>
      </c>
      <c r="S865" s="1" t="s">
        <v>645</v>
      </c>
      <c r="T865" s="1" t="s">
        <v>645</v>
      </c>
      <c r="U865" s="1" t="s">
        <v>645</v>
      </c>
    </row>
    <row r="866" spans="1:21" x14ac:dyDescent="0.25">
      <c r="A866" s="1" t="s">
        <v>297</v>
      </c>
      <c r="B866" s="1" t="s">
        <v>22</v>
      </c>
      <c r="C866" s="1" t="s">
        <v>292</v>
      </c>
      <c r="D866">
        <v>1</v>
      </c>
      <c r="E866">
        <v>0.9</v>
      </c>
      <c r="F866">
        <v>10</v>
      </c>
      <c r="G866">
        <v>0.96799999999999997</v>
      </c>
      <c r="H866">
        <v>0.426056338028169</v>
      </c>
      <c r="I866">
        <v>0.59168704156479213</v>
      </c>
      <c r="J866">
        <v>1</v>
      </c>
      <c r="K866">
        <v>0.58252427184466016</v>
      </c>
      <c r="L866">
        <v>0.73619631901840488</v>
      </c>
      <c r="M866" s="1" t="s">
        <v>642</v>
      </c>
      <c r="N866" s="1" t="s">
        <v>643</v>
      </c>
      <c r="O866" s="1" t="s">
        <v>644</v>
      </c>
      <c r="P866" s="1" t="s">
        <v>642</v>
      </c>
      <c r="Q866" s="1" t="s">
        <v>645</v>
      </c>
      <c r="R866" s="1" t="s">
        <v>642</v>
      </c>
      <c r="S866" s="1" t="s">
        <v>645</v>
      </c>
      <c r="T866" s="1" t="s">
        <v>645</v>
      </c>
      <c r="U866" s="1" t="s">
        <v>645</v>
      </c>
    </row>
    <row r="867" spans="1:21" x14ac:dyDescent="0.25">
      <c r="A867" s="1" t="s">
        <v>613</v>
      </c>
      <c r="B867" s="1" t="s">
        <v>147</v>
      </c>
      <c r="C867" s="1" t="s">
        <v>292</v>
      </c>
      <c r="D867">
        <v>18</v>
      </c>
      <c r="E867">
        <v>0.7</v>
      </c>
      <c r="F867">
        <v>10</v>
      </c>
      <c r="G867">
        <v>0.9732142857142857</v>
      </c>
      <c r="H867">
        <v>0.50697674418604655</v>
      </c>
      <c r="I867">
        <v>0.66666666666666674</v>
      </c>
      <c r="J867">
        <v>0.96875</v>
      </c>
      <c r="K867">
        <v>0.44285714285714284</v>
      </c>
      <c r="L867">
        <v>0.60784313725490191</v>
      </c>
      <c r="M867" s="1" t="s">
        <v>642</v>
      </c>
      <c r="N867" s="1" t="s">
        <v>643</v>
      </c>
      <c r="O867" s="1" t="s">
        <v>644</v>
      </c>
      <c r="P867" s="1" t="s">
        <v>642</v>
      </c>
      <c r="Q867" s="1" t="s">
        <v>645</v>
      </c>
      <c r="R867" s="1" t="s">
        <v>642</v>
      </c>
      <c r="S867" s="1" t="s">
        <v>645</v>
      </c>
      <c r="T867" s="1" t="s">
        <v>645</v>
      </c>
      <c r="U867" s="1" t="s">
        <v>645</v>
      </c>
    </row>
    <row r="868" spans="1:21" x14ac:dyDescent="0.25">
      <c r="A868" s="1" t="s">
        <v>602</v>
      </c>
      <c r="B868" s="1" t="s">
        <v>147</v>
      </c>
      <c r="C868" s="1" t="s">
        <v>292</v>
      </c>
      <c r="D868">
        <v>9</v>
      </c>
      <c r="E868">
        <v>0.9</v>
      </c>
      <c r="F868">
        <v>10</v>
      </c>
      <c r="G868">
        <v>0.95833333333333337</v>
      </c>
      <c r="H868">
        <v>0.10697674418604651</v>
      </c>
      <c r="I868">
        <v>0.19246861924686195</v>
      </c>
      <c r="J868">
        <v>1</v>
      </c>
      <c r="K868">
        <v>0.11428571428571428</v>
      </c>
      <c r="L868">
        <v>0.20512820512820512</v>
      </c>
      <c r="M868" s="1" t="s">
        <v>642</v>
      </c>
      <c r="N868" s="1" t="s">
        <v>643</v>
      </c>
      <c r="O868" s="1" t="s">
        <v>644</v>
      </c>
      <c r="P868" s="1" t="s">
        <v>642</v>
      </c>
      <c r="Q868" s="1" t="s">
        <v>645</v>
      </c>
      <c r="R868" s="1" t="s">
        <v>642</v>
      </c>
      <c r="S868" s="1" t="s">
        <v>645</v>
      </c>
      <c r="T868" s="1" t="s">
        <v>645</v>
      </c>
      <c r="U868" s="1" t="s">
        <v>645</v>
      </c>
    </row>
    <row r="869" spans="1:21" x14ac:dyDescent="0.25">
      <c r="A869" s="1" t="s">
        <v>489</v>
      </c>
      <c r="B869" s="1" t="s">
        <v>22</v>
      </c>
      <c r="C869" s="1" t="s">
        <v>292</v>
      </c>
      <c r="D869">
        <v>21</v>
      </c>
      <c r="E869">
        <v>0.8</v>
      </c>
      <c r="F869">
        <v>16</v>
      </c>
      <c r="G869">
        <v>0.95876288659793818</v>
      </c>
      <c r="H869">
        <v>0.32746478873239437</v>
      </c>
      <c r="I869">
        <v>0.48818897637795283</v>
      </c>
      <c r="J869">
        <v>1</v>
      </c>
      <c r="K869">
        <v>0.33980582524271846</v>
      </c>
      <c r="L869">
        <v>0.50724637681159424</v>
      </c>
      <c r="M869" s="1" t="s">
        <v>642</v>
      </c>
      <c r="N869" s="1" t="s">
        <v>643</v>
      </c>
      <c r="O869" s="1" t="s">
        <v>644</v>
      </c>
      <c r="P869" s="1" t="s">
        <v>642</v>
      </c>
      <c r="Q869" s="1" t="s">
        <v>645</v>
      </c>
      <c r="R869" s="1" t="s">
        <v>642</v>
      </c>
      <c r="S869" s="1" t="s">
        <v>645</v>
      </c>
      <c r="T869" s="1" t="s">
        <v>645</v>
      </c>
      <c r="U869" s="1" t="s">
        <v>645</v>
      </c>
    </row>
    <row r="870" spans="1:21" x14ac:dyDescent="0.25">
      <c r="A870" s="1" t="s">
        <v>478</v>
      </c>
      <c r="B870" s="1" t="s">
        <v>22</v>
      </c>
      <c r="C870" s="1" t="s">
        <v>292</v>
      </c>
      <c r="D870">
        <v>11</v>
      </c>
      <c r="E870">
        <v>0.9</v>
      </c>
      <c r="F870">
        <v>10</v>
      </c>
      <c r="G870">
        <v>1</v>
      </c>
      <c r="H870">
        <v>0.4119718309859155</v>
      </c>
      <c r="I870">
        <v>0.58354114713216954</v>
      </c>
      <c r="J870">
        <v>1</v>
      </c>
      <c r="K870">
        <v>0.47572815533980584</v>
      </c>
      <c r="L870">
        <v>0.64473684210526316</v>
      </c>
      <c r="M870" s="1" t="s">
        <v>642</v>
      </c>
      <c r="N870" s="1" t="s">
        <v>643</v>
      </c>
      <c r="O870" s="1" t="s">
        <v>644</v>
      </c>
      <c r="P870" s="1" t="s">
        <v>642</v>
      </c>
      <c r="Q870" s="1" t="s">
        <v>645</v>
      </c>
      <c r="R870" s="1" t="s">
        <v>642</v>
      </c>
      <c r="S870" s="1" t="s">
        <v>645</v>
      </c>
      <c r="T870" s="1" t="s">
        <v>645</v>
      </c>
      <c r="U870" s="1" t="s">
        <v>645</v>
      </c>
    </row>
    <row r="871" spans="1:21" x14ac:dyDescent="0.25">
      <c r="A871" s="1" t="s">
        <v>646</v>
      </c>
      <c r="B871" s="1" t="s">
        <v>22</v>
      </c>
      <c r="C871" s="1" t="s">
        <v>292</v>
      </c>
      <c r="D871">
        <v>2</v>
      </c>
      <c r="E871">
        <v>0.11</v>
      </c>
      <c r="F871">
        <v>10</v>
      </c>
      <c r="G871">
        <v>0.90575916230366493</v>
      </c>
      <c r="H871">
        <v>0.60915492957746475</v>
      </c>
      <c r="I871">
        <v>0.72842105263157897</v>
      </c>
      <c r="J871">
        <v>0.95588235294117652</v>
      </c>
      <c r="K871">
        <v>0.6310679611650486</v>
      </c>
      <c r="L871">
        <v>0.76023391812865504</v>
      </c>
      <c r="M871" s="1" t="s">
        <v>642</v>
      </c>
      <c r="N871" s="1" t="s">
        <v>643</v>
      </c>
      <c r="O871" s="1" t="s">
        <v>644</v>
      </c>
      <c r="P871" s="1" t="s">
        <v>642</v>
      </c>
      <c r="Q871" s="1" t="s">
        <v>645</v>
      </c>
      <c r="R871" s="1" t="s">
        <v>642</v>
      </c>
      <c r="S871" s="1" t="s">
        <v>645</v>
      </c>
      <c r="T871" s="1" t="s">
        <v>645</v>
      </c>
      <c r="U871" s="1" t="s">
        <v>645</v>
      </c>
    </row>
    <row r="872" spans="1:21" x14ac:dyDescent="0.25">
      <c r="A872" s="1" t="s">
        <v>692</v>
      </c>
      <c r="B872" s="1" t="s">
        <v>22</v>
      </c>
      <c r="C872" s="1" t="s">
        <v>292</v>
      </c>
      <c r="D872">
        <v>24</v>
      </c>
      <c r="E872">
        <v>0.875</v>
      </c>
      <c r="F872">
        <v>10</v>
      </c>
      <c r="G872">
        <v>0.96951219512195119</v>
      </c>
      <c r="H872">
        <v>0.5598591549295775</v>
      </c>
      <c r="I872">
        <v>0.7098214285714286</v>
      </c>
      <c r="J872">
        <v>1</v>
      </c>
      <c r="K872">
        <v>0.6310679611650486</v>
      </c>
      <c r="L872">
        <v>0.77380952380952384</v>
      </c>
      <c r="M872" s="1" t="s">
        <v>642</v>
      </c>
      <c r="N872" s="1" t="s">
        <v>643</v>
      </c>
      <c r="O872" s="1" t="s">
        <v>644</v>
      </c>
      <c r="P872" s="1" t="s">
        <v>642</v>
      </c>
      <c r="Q872" s="1" t="s">
        <v>645</v>
      </c>
      <c r="R872" s="1" t="s">
        <v>642</v>
      </c>
      <c r="S872" s="1" t="s">
        <v>645</v>
      </c>
      <c r="T872" s="1" t="s">
        <v>645</v>
      </c>
      <c r="U872" s="1" t="s">
        <v>645</v>
      </c>
    </row>
    <row r="873" spans="1:21" x14ac:dyDescent="0.25">
      <c r="A873" s="1" t="s">
        <v>312</v>
      </c>
      <c r="B873" s="1" t="s">
        <v>22</v>
      </c>
      <c r="C873" s="1" t="s">
        <v>292</v>
      </c>
      <c r="D873">
        <v>2</v>
      </c>
      <c r="E873">
        <v>0.9</v>
      </c>
      <c r="F873">
        <v>10</v>
      </c>
      <c r="G873">
        <v>0.98979591836734693</v>
      </c>
      <c r="H873">
        <v>0.34154929577464788</v>
      </c>
      <c r="I873">
        <v>0.50785340314136118</v>
      </c>
      <c r="J873">
        <v>1</v>
      </c>
      <c r="K873">
        <v>0.35922330097087379</v>
      </c>
      <c r="L873">
        <v>0.52857142857142858</v>
      </c>
      <c r="M873" s="1" t="s">
        <v>642</v>
      </c>
      <c r="N873" s="1" t="s">
        <v>643</v>
      </c>
      <c r="O873" s="1" t="s">
        <v>644</v>
      </c>
      <c r="P873" s="1" t="s">
        <v>642</v>
      </c>
      <c r="Q873" s="1" t="s">
        <v>645</v>
      </c>
      <c r="R873" s="1" t="s">
        <v>642</v>
      </c>
      <c r="S873" s="1" t="s">
        <v>645</v>
      </c>
      <c r="T873" s="1" t="s">
        <v>645</v>
      </c>
      <c r="U873" s="1" t="s">
        <v>645</v>
      </c>
    </row>
    <row r="874" spans="1:21" x14ac:dyDescent="0.25">
      <c r="A874" s="1" t="s">
        <v>425</v>
      </c>
      <c r="B874" s="1" t="s">
        <v>23</v>
      </c>
      <c r="C874" s="1" t="s">
        <v>292</v>
      </c>
      <c r="D874">
        <v>9</v>
      </c>
      <c r="E874">
        <v>0.8</v>
      </c>
      <c r="F874">
        <v>10</v>
      </c>
      <c r="G874">
        <v>0.99300699300699302</v>
      </c>
      <c r="H874">
        <v>0.49824561403508771</v>
      </c>
      <c r="I874">
        <v>0.66355140186915884</v>
      </c>
      <c r="J874">
        <v>0.90697674418604646</v>
      </c>
      <c r="K874">
        <v>0.43333333333333335</v>
      </c>
      <c r="L874">
        <v>0.5864661654135338</v>
      </c>
      <c r="M874" s="1" t="s">
        <v>642</v>
      </c>
      <c r="N874" s="1" t="s">
        <v>643</v>
      </c>
      <c r="O874" s="1" t="s">
        <v>644</v>
      </c>
      <c r="P874" s="1" t="s">
        <v>642</v>
      </c>
      <c r="Q874" s="1" t="s">
        <v>645</v>
      </c>
      <c r="R874" s="1" t="s">
        <v>642</v>
      </c>
      <c r="S874" s="1" t="s">
        <v>645</v>
      </c>
      <c r="T874" s="1" t="s">
        <v>645</v>
      </c>
      <c r="U874" s="1" t="s">
        <v>645</v>
      </c>
    </row>
    <row r="875" spans="1:21" x14ac:dyDescent="0.25">
      <c r="A875" s="1" t="s">
        <v>447</v>
      </c>
      <c r="B875" s="1" t="s">
        <v>22</v>
      </c>
      <c r="C875" s="1" t="s">
        <v>292</v>
      </c>
      <c r="D875">
        <v>10</v>
      </c>
      <c r="E875">
        <v>0.8</v>
      </c>
      <c r="F875">
        <v>10</v>
      </c>
      <c r="G875">
        <v>0.98089171974522293</v>
      </c>
      <c r="H875">
        <v>0.54225352112676062</v>
      </c>
      <c r="I875">
        <v>0.69841269841269837</v>
      </c>
      <c r="J875">
        <v>1</v>
      </c>
      <c r="K875">
        <v>0.59223300970873782</v>
      </c>
      <c r="L875">
        <v>0.74390243902439024</v>
      </c>
      <c r="M875" s="1" t="s">
        <v>642</v>
      </c>
      <c r="N875" s="1" t="s">
        <v>643</v>
      </c>
      <c r="O875" s="1" t="s">
        <v>644</v>
      </c>
      <c r="P875" s="1" t="s">
        <v>642</v>
      </c>
      <c r="Q875" s="1" t="s">
        <v>645</v>
      </c>
      <c r="R875" s="1" t="s">
        <v>642</v>
      </c>
      <c r="S875" s="1" t="s">
        <v>645</v>
      </c>
      <c r="T875" s="1" t="s">
        <v>645</v>
      </c>
      <c r="U875" s="1" t="s">
        <v>645</v>
      </c>
    </row>
    <row r="876" spans="1:21" x14ac:dyDescent="0.25">
      <c r="A876" s="1" t="s">
        <v>458</v>
      </c>
      <c r="B876" s="1" t="s">
        <v>22</v>
      </c>
      <c r="C876" s="1" t="s">
        <v>292</v>
      </c>
      <c r="D876">
        <v>15</v>
      </c>
      <c r="E876">
        <v>0.8</v>
      </c>
      <c r="F876">
        <v>10</v>
      </c>
      <c r="G876">
        <v>0.98089171974522293</v>
      </c>
      <c r="H876">
        <v>0.54225352112676062</v>
      </c>
      <c r="I876">
        <v>0.69841269841269837</v>
      </c>
      <c r="J876">
        <v>1</v>
      </c>
      <c r="K876">
        <v>0.57281553398058249</v>
      </c>
      <c r="L876">
        <v>0.72839506172839508</v>
      </c>
      <c r="M876" s="1" t="s">
        <v>642</v>
      </c>
      <c r="N876" s="1" t="s">
        <v>643</v>
      </c>
      <c r="O876" s="1" t="s">
        <v>644</v>
      </c>
      <c r="P876" s="1" t="s">
        <v>642</v>
      </c>
      <c r="Q876" s="1" t="s">
        <v>645</v>
      </c>
      <c r="R876" s="1" t="s">
        <v>642</v>
      </c>
      <c r="S876" s="1" t="s">
        <v>645</v>
      </c>
      <c r="T876" s="1" t="s">
        <v>645</v>
      </c>
      <c r="U876" s="1" t="s">
        <v>645</v>
      </c>
    </row>
    <row r="877" spans="1:21" x14ac:dyDescent="0.25">
      <c r="A877" s="1" t="s">
        <v>400</v>
      </c>
      <c r="B877" s="1" t="s">
        <v>23</v>
      </c>
      <c r="C877" s="1" t="s">
        <v>292</v>
      </c>
      <c r="D877">
        <v>19</v>
      </c>
      <c r="E877">
        <v>0.8</v>
      </c>
      <c r="F877">
        <v>10</v>
      </c>
      <c r="G877">
        <v>0.97872340425531912</v>
      </c>
      <c r="H877">
        <v>0.48421052631578948</v>
      </c>
      <c r="I877">
        <v>0.647887323943662</v>
      </c>
      <c r="J877">
        <v>0.95238095238095233</v>
      </c>
      <c r="K877">
        <v>0.44444444444444442</v>
      </c>
      <c r="L877">
        <v>0.60606060606060608</v>
      </c>
      <c r="M877" s="1" t="s">
        <v>642</v>
      </c>
      <c r="N877" s="1" t="s">
        <v>643</v>
      </c>
      <c r="O877" s="1" t="s">
        <v>644</v>
      </c>
      <c r="P877" s="1" t="s">
        <v>642</v>
      </c>
      <c r="Q877" s="1" t="s">
        <v>645</v>
      </c>
      <c r="R877" s="1" t="s">
        <v>642</v>
      </c>
      <c r="S877" s="1" t="s">
        <v>645</v>
      </c>
      <c r="T877" s="1" t="s">
        <v>645</v>
      </c>
      <c r="U877" s="1" t="s">
        <v>645</v>
      </c>
    </row>
    <row r="878" spans="1:21" x14ac:dyDescent="0.25">
      <c r="A878" s="1" t="s">
        <v>419</v>
      </c>
      <c r="B878" s="1" t="s">
        <v>23</v>
      </c>
      <c r="C878" s="1" t="s">
        <v>292</v>
      </c>
      <c r="D878">
        <v>27</v>
      </c>
      <c r="E878">
        <v>0.7</v>
      </c>
      <c r="F878">
        <v>10</v>
      </c>
      <c r="G878">
        <v>0.96913580246913578</v>
      </c>
      <c r="H878">
        <v>0.55087719298245619</v>
      </c>
      <c r="I878">
        <v>0.70246085011185688</v>
      </c>
      <c r="J878">
        <v>0.91111111111111109</v>
      </c>
      <c r="K878">
        <v>0.45555555555555555</v>
      </c>
      <c r="L878">
        <v>0.6074074074074074</v>
      </c>
      <c r="M878" s="1" t="s">
        <v>642</v>
      </c>
      <c r="N878" s="1" t="s">
        <v>643</v>
      </c>
      <c r="O878" s="1" t="s">
        <v>644</v>
      </c>
      <c r="P878" s="1" t="s">
        <v>642</v>
      </c>
      <c r="Q878" s="1" t="s">
        <v>645</v>
      </c>
      <c r="R878" s="1" t="s">
        <v>642</v>
      </c>
      <c r="S878" s="1" t="s">
        <v>645</v>
      </c>
      <c r="T878" s="1" t="s">
        <v>645</v>
      </c>
      <c r="U878" s="1" t="s">
        <v>645</v>
      </c>
    </row>
    <row r="879" spans="1:21" x14ac:dyDescent="0.25">
      <c r="A879" s="1" t="s">
        <v>447</v>
      </c>
      <c r="B879" s="1" t="s">
        <v>22</v>
      </c>
      <c r="C879" s="1" t="s">
        <v>292</v>
      </c>
      <c r="D879">
        <v>10</v>
      </c>
      <c r="E879">
        <v>0.8</v>
      </c>
      <c r="F879">
        <v>10</v>
      </c>
      <c r="G879">
        <v>0.98089171974522293</v>
      </c>
      <c r="H879">
        <v>0.54225352112676062</v>
      </c>
      <c r="I879">
        <v>0.69841269841269837</v>
      </c>
      <c r="J879">
        <v>1</v>
      </c>
      <c r="K879">
        <v>0.59223300970873782</v>
      </c>
      <c r="L879">
        <v>0.74390243902439024</v>
      </c>
      <c r="M879" s="1" t="s">
        <v>642</v>
      </c>
      <c r="N879" s="1" t="s">
        <v>643</v>
      </c>
      <c r="O879" s="1" t="s">
        <v>644</v>
      </c>
      <c r="P879" s="1" t="s">
        <v>642</v>
      </c>
      <c r="Q879" s="1" t="s">
        <v>645</v>
      </c>
      <c r="R879" s="1" t="s">
        <v>642</v>
      </c>
      <c r="S879" s="1" t="s">
        <v>645</v>
      </c>
      <c r="T879" s="1" t="s">
        <v>645</v>
      </c>
      <c r="U879" s="1" t="s">
        <v>645</v>
      </c>
    </row>
    <row r="880" spans="1:21" x14ac:dyDescent="0.25">
      <c r="A880" s="1" t="s">
        <v>600</v>
      </c>
      <c r="B880" s="1" t="s">
        <v>147</v>
      </c>
      <c r="C880" s="1" t="s">
        <v>292</v>
      </c>
      <c r="D880">
        <v>9</v>
      </c>
      <c r="E880">
        <v>0.85</v>
      </c>
      <c r="F880">
        <v>10</v>
      </c>
      <c r="G880">
        <v>0.9882352941176471</v>
      </c>
      <c r="H880">
        <v>0.39069767441860465</v>
      </c>
      <c r="I880">
        <v>0.56000000000000005</v>
      </c>
      <c r="J880">
        <v>1</v>
      </c>
      <c r="K880">
        <v>0.35714285714285715</v>
      </c>
      <c r="L880">
        <v>0.52631578947368418</v>
      </c>
      <c r="M880" s="1" t="s">
        <v>642</v>
      </c>
      <c r="N880" s="1" t="s">
        <v>643</v>
      </c>
      <c r="O880" s="1" t="s">
        <v>644</v>
      </c>
      <c r="P880" s="1" t="s">
        <v>642</v>
      </c>
      <c r="Q880" s="1" t="s">
        <v>645</v>
      </c>
      <c r="R880" s="1" t="s">
        <v>642</v>
      </c>
      <c r="S880" s="1" t="s">
        <v>645</v>
      </c>
      <c r="T880" s="1" t="s">
        <v>645</v>
      </c>
      <c r="U880" s="1" t="s">
        <v>645</v>
      </c>
    </row>
    <row r="881" spans="1:21" x14ac:dyDescent="0.25">
      <c r="A881" s="1" t="s">
        <v>307</v>
      </c>
      <c r="B881" s="1" t="s">
        <v>22</v>
      </c>
      <c r="C881" s="1" t="s">
        <v>292</v>
      </c>
      <c r="D881">
        <v>1</v>
      </c>
      <c r="E881">
        <v>0.85</v>
      </c>
      <c r="F881">
        <v>10</v>
      </c>
      <c r="G881">
        <v>0.97037037037037033</v>
      </c>
      <c r="H881">
        <v>0.46126760563380281</v>
      </c>
      <c r="I881">
        <v>0.62529832935560858</v>
      </c>
      <c r="J881">
        <v>1</v>
      </c>
      <c r="K881">
        <v>0.60194174757281549</v>
      </c>
      <c r="L881">
        <v>0.75151515151515147</v>
      </c>
      <c r="M881" s="1" t="s">
        <v>642</v>
      </c>
      <c r="N881" s="1" t="s">
        <v>643</v>
      </c>
      <c r="O881" s="1" t="s">
        <v>644</v>
      </c>
      <c r="P881" s="1" t="s">
        <v>642</v>
      </c>
      <c r="Q881" s="1" t="s">
        <v>645</v>
      </c>
      <c r="R881" s="1" t="s">
        <v>642</v>
      </c>
      <c r="S881" s="1" t="s">
        <v>645</v>
      </c>
      <c r="T881" s="1" t="s">
        <v>645</v>
      </c>
      <c r="U881" s="1" t="s">
        <v>645</v>
      </c>
    </row>
    <row r="882" spans="1:21" x14ac:dyDescent="0.25">
      <c r="A882" s="1" t="s">
        <v>300</v>
      </c>
      <c r="B882" s="1" t="s">
        <v>22</v>
      </c>
      <c r="C882" s="1" t="s">
        <v>292</v>
      </c>
      <c r="D882">
        <v>27</v>
      </c>
      <c r="E882">
        <v>0.85</v>
      </c>
      <c r="F882">
        <v>10</v>
      </c>
      <c r="G882">
        <v>0.94767441860465118</v>
      </c>
      <c r="H882">
        <v>0.573943661971831</v>
      </c>
      <c r="I882">
        <v>0.7149122807017545</v>
      </c>
      <c r="J882">
        <v>0.9850746268656716</v>
      </c>
      <c r="K882">
        <v>0.64077669902912626</v>
      </c>
      <c r="L882">
        <v>0.77647058823529425</v>
      </c>
      <c r="M882" s="1" t="s">
        <v>642</v>
      </c>
      <c r="N882" s="1" t="s">
        <v>643</v>
      </c>
      <c r="O882" s="1" t="s">
        <v>644</v>
      </c>
      <c r="P882" s="1" t="s">
        <v>642</v>
      </c>
      <c r="Q882" s="1" t="s">
        <v>645</v>
      </c>
      <c r="R882" s="1" t="s">
        <v>642</v>
      </c>
      <c r="S882" s="1" t="s">
        <v>645</v>
      </c>
      <c r="T882" s="1" t="s">
        <v>645</v>
      </c>
      <c r="U882" s="1" t="s">
        <v>645</v>
      </c>
    </row>
    <row r="883" spans="1:21" x14ac:dyDescent="0.25">
      <c r="A883" s="1" t="s">
        <v>394</v>
      </c>
      <c r="B883" s="1" t="s">
        <v>23</v>
      </c>
      <c r="C883" s="1" t="s">
        <v>292</v>
      </c>
      <c r="D883">
        <v>6</v>
      </c>
      <c r="E883">
        <v>0.7</v>
      </c>
      <c r="F883">
        <v>10</v>
      </c>
      <c r="G883">
        <v>0.97484276729559749</v>
      </c>
      <c r="H883">
        <v>0.54385964912280704</v>
      </c>
      <c r="I883">
        <v>0.69819819819819828</v>
      </c>
      <c r="J883">
        <v>0.88888888888888884</v>
      </c>
      <c r="K883">
        <v>0.44444444444444442</v>
      </c>
      <c r="L883">
        <v>0.59259259259259256</v>
      </c>
      <c r="M883" s="1" t="s">
        <v>642</v>
      </c>
      <c r="N883" s="1" t="s">
        <v>643</v>
      </c>
      <c r="O883" s="1" t="s">
        <v>644</v>
      </c>
      <c r="P883" s="1" t="s">
        <v>642</v>
      </c>
      <c r="Q883" s="1" t="s">
        <v>645</v>
      </c>
      <c r="R883" s="1" t="s">
        <v>642</v>
      </c>
      <c r="S883" s="1" t="s">
        <v>645</v>
      </c>
      <c r="T883" s="1" t="s">
        <v>645</v>
      </c>
      <c r="U883" s="1" t="s">
        <v>645</v>
      </c>
    </row>
    <row r="884" spans="1:21" x14ac:dyDescent="0.25">
      <c r="A884" s="1" t="s">
        <v>499</v>
      </c>
      <c r="B884" s="1" t="s">
        <v>22</v>
      </c>
      <c r="C884" s="1" t="s">
        <v>292</v>
      </c>
      <c r="D884">
        <v>21</v>
      </c>
      <c r="E884">
        <v>0.85</v>
      </c>
      <c r="F884">
        <v>12</v>
      </c>
      <c r="G884">
        <v>0.98159509202453987</v>
      </c>
      <c r="H884">
        <v>0.56338028169014087</v>
      </c>
      <c r="I884">
        <v>0.71588366890380317</v>
      </c>
      <c r="J884">
        <v>1</v>
      </c>
      <c r="K884">
        <v>0.6310679611650486</v>
      </c>
      <c r="L884">
        <v>0.77380952380952384</v>
      </c>
      <c r="M884" s="1" t="s">
        <v>642</v>
      </c>
      <c r="N884" s="1" t="s">
        <v>643</v>
      </c>
      <c r="O884" s="1" t="s">
        <v>644</v>
      </c>
      <c r="P884" s="1" t="s">
        <v>642</v>
      </c>
      <c r="Q884" s="1" t="s">
        <v>645</v>
      </c>
      <c r="R884" s="1" t="s">
        <v>642</v>
      </c>
      <c r="S884" s="1" t="s">
        <v>645</v>
      </c>
      <c r="T884" s="1" t="s">
        <v>645</v>
      </c>
      <c r="U884" s="1" t="s">
        <v>645</v>
      </c>
    </row>
    <row r="885" spans="1:21" x14ac:dyDescent="0.25">
      <c r="A885" s="1" t="s">
        <v>458</v>
      </c>
      <c r="B885" s="1" t="s">
        <v>22</v>
      </c>
      <c r="C885" s="1" t="s">
        <v>292</v>
      </c>
      <c r="D885">
        <v>15</v>
      </c>
      <c r="E885">
        <v>0.8</v>
      </c>
      <c r="F885">
        <v>10</v>
      </c>
      <c r="G885">
        <v>0.98089171974522293</v>
      </c>
      <c r="H885">
        <v>0.54225352112676062</v>
      </c>
      <c r="I885">
        <v>0.69841269841269837</v>
      </c>
      <c r="J885">
        <v>1</v>
      </c>
      <c r="K885">
        <v>0.57281553398058249</v>
      </c>
      <c r="L885">
        <v>0.72839506172839508</v>
      </c>
      <c r="M885" s="1" t="s">
        <v>642</v>
      </c>
      <c r="N885" s="1" t="s">
        <v>643</v>
      </c>
      <c r="O885" s="1" t="s">
        <v>644</v>
      </c>
      <c r="P885" s="1" t="s">
        <v>642</v>
      </c>
      <c r="Q885" s="1" t="s">
        <v>645</v>
      </c>
      <c r="R885" s="1" t="s">
        <v>642</v>
      </c>
      <c r="S885" s="1" t="s">
        <v>645</v>
      </c>
      <c r="T885" s="1" t="s">
        <v>645</v>
      </c>
      <c r="U885" s="1" t="s">
        <v>645</v>
      </c>
    </row>
    <row r="886" spans="1:21" x14ac:dyDescent="0.25">
      <c r="A886" s="1" t="s">
        <v>636</v>
      </c>
      <c r="B886" s="1" t="s">
        <v>147</v>
      </c>
      <c r="C886" s="1" t="s">
        <v>292</v>
      </c>
      <c r="D886">
        <v>24</v>
      </c>
      <c r="E886">
        <v>0.8</v>
      </c>
      <c r="F886">
        <v>10</v>
      </c>
      <c r="G886">
        <v>0.98360655737704916</v>
      </c>
      <c r="H886">
        <v>0.55813953488372092</v>
      </c>
      <c r="I886">
        <v>0.71216617210682498</v>
      </c>
      <c r="J886">
        <v>0.91428571428571426</v>
      </c>
      <c r="K886">
        <v>0.45714285714285713</v>
      </c>
      <c r="L886">
        <v>0.60952380952380947</v>
      </c>
      <c r="M886" s="1" t="s">
        <v>642</v>
      </c>
      <c r="N886" s="1" t="s">
        <v>643</v>
      </c>
      <c r="O886" s="1" t="s">
        <v>644</v>
      </c>
      <c r="P886" s="1" t="s">
        <v>642</v>
      </c>
      <c r="Q886" s="1" t="s">
        <v>645</v>
      </c>
      <c r="R886" s="1" t="s">
        <v>642</v>
      </c>
      <c r="S886" s="1" t="s">
        <v>645</v>
      </c>
      <c r="T886" s="1" t="s">
        <v>645</v>
      </c>
      <c r="U886" s="1" t="s">
        <v>645</v>
      </c>
    </row>
    <row r="887" spans="1:21" x14ac:dyDescent="0.25">
      <c r="A887" s="1" t="s">
        <v>441</v>
      </c>
      <c r="B887" s="1" t="s">
        <v>23</v>
      </c>
      <c r="C887" s="1" t="s">
        <v>292</v>
      </c>
      <c r="D887">
        <v>15</v>
      </c>
      <c r="E887">
        <v>0.9</v>
      </c>
      <c r="F887">
        <v>10</v>
      </c>
      <c r="G887">
        <v>1</v>
      </c>
      <c r="H887">
        <v>0.22807017543859648</v>
      </c>
      <c r="I887">
        <v>0.37142857142857139</v>
      </c>
      <c r="J887">
        <v>1</v>
      </c>
      <c r="K887">
        <v>0.17777777777777778</v>
      </c>
      <c r="L887">
        <v>0.30188679245283018</v>
      </c>
      <c r="M887" s="1" t="s">
        <v>642</v>
      </c>
      <c r="N887" s="1" t="s">
        <v>643</v>
      </c>
      <c r="O887" s="1" t="s">
        <v>644</v>
      </c>
      <c r="P887" s="1" t="s">
        <v>642</v>
      </c>
      <c r="Q887" s="1" t="s">
        <v>645</v>
      </c>
      <c r="R887" s="1" t="s">
        <v>642</v>
      </c>
      <c r="S887" s="1" t="s">
        <v>645</v>
      </c>
      <c r="T887" s="1" t="s">
        <v>645</v>
      </c>
      <c r="U887" s="1" t="s">
        <v>645</v>
      </c>
    </row>
    <row r="888" spans="1:21" x14ac:dyDescent="0.25">
      <c r="A888" s="1" t="s">
        <v>451</v>
      </c>
      <c r="B888" s="1" t="s">
        <v>22</v>
      </c>
      <c r="C888" s="1" t="s">
        <v>292</v>
      </c>
      <c r="D888">
        <v>11</v>
      </c>
      <c r="E888">
        <v>0.875</v>
      </c>
      <c r="F888">
        <v>10</v>
      </c>
      <c r="G888">
        <v>0.98571428571428577</v>
      </c>
      <c r="H888">
        <v>0.4859154929577465</v>
      </c>
      <c r="I888">
        <v>0.65094339622641517</v>
      </c>
      <c r="J888">
        <v>1</v>
      </c>
      <c r="K888">
        <v>0.53398058252427183</v>
      </c>
      <c r="L888">
        <v>0.69620253164556956</v>
      </c>
      <c r="M888" s="1" t="s">
        <v>642</v>
      </c>
      <c r="N888" s="1" t="s">
        <v>643</v>
      </c>
      <c r="O888" s="1" t="s">
        <v>644</v>
      </c>
      <c r="P888" s="1" t="s">
        <v>642</v>
      </c>
      <c r="Q888" s="1" t="s">
        <v>645</v>
      </c>
      <c r="R888" s="1" t="s">
        <v>642</v>
      </c>
      <c r="S888" s="1" t="s">
        <v>645</v>
      </c>
      <c r="T888" s="1" t="s">
        <v>645</v>
      </c>
      <c r="U888" s="1" t="s">
        <v>645</v>
      </c>
    </row>
    <row r="889" spans="1:21" x14ac:dyDescent="0.25">
      <c r="A889" s="1" t="s">
        <v>625</v>
      </c>
      <c r="B889" s="1" t="s">
        <v>147</v>
      </c>
      <c r="C889" s="1" t="s">
        <v>292</v>
      </c>
      <c r="D889">
        <v>12</v>
      </c>
      <c r="E889">
        <v>0.9</v>
      </c>
      <c r="F889">
        <v>10</v>
      </c>
      <c r="G889">
        <v>0.95833333333333337</v>
      </c>
      <c r="H889">
        <v>0.10697674418604651</v>
      </c>
      <c r="I889">
        <v>0.19246861924686195</v>
      </c>
      <c r="J889">
        <v>1</v>
      </c>
      <c r="K889">
        <v>0.11428571428571428</v>
      </c>
      <c r="L889">
        <v>0.20512820512820512</v>
      </c>
      <c r="M889" s="1" t="s">
        <v>642</v>
      </c>
      <c r="N889" s="1" t="s">
        <v>643</v>
      </c>
      <c r="O889" s="1" t="s">
        <v>644</v>
      </c>
      <c r="P889" s="1" t="s">
        <v>642</v>
      </c>
      <c r="Q889" s="1" t="s">
        <v>645</v>
      </c>
      <c r="R889" s="1" t="s">
        <v>642</v>
      </c>
      <c r="S889" s="1" t="s">
        <v>645</v>
      </c>
      <c r="T889" s="1" t="s">
        <v>645</v>
      </c>
      <c r="U889" s="1" t="s">
        <v>645</v>
      </c>
    </row>
    <row r="890" spans="1:21" x14ac:dyDescent="0.25">
      <c r="A890" s="1" t="s">
        <v>426</v>
      </c>
      <c r="B890" s="1" t="s">
        <v>23</v>
      </c>
      <c r="C890" s="1" t="s">
        <v>292</v>
      </c>
      <c r="D890">
        <v>9</v>
      </c>
      <c r="E890">
        <v>0.85</v>
      </c>
      <c r="F890">
        <v>10</v>
      </c>
      <c r="G890">
        <v>1</v>
      </c>
      <c r="H890">
        <v>0.43157894736842106</v>
      </c>
      <c r="I890">
        <v>0.6029411764705882</v>
      </c>
      <c r="J890">
        <v>1</v>
      </c>
      <c r="K890">
        <v>0.3888888888888889</v>
      </c>
      <c r="L890">
        <v>0.56000000000000005</v>
      </c>
      <c r="M890" s="1" t="s">
        <v>642</v>
      </c>
      <c r="N890" s="1" t="s">
        <v>643</v>
      </c>
      <c r="O890" s="1" t="s">
        <v>644</v>
      </c>
      <c r="P890" s="1" t="s">
        <v>642</v>
      </c>
      <c r="Q890" s="1" t="s">
        <v>645</v>
      </c>
      <c r="R890" s="1" t="s">
        <v>642</v>
      </c>
      <c r="S890" s="1" t="s">
        <v>645</v>
      </c>
      <c r="T890" s="1" t="s">
        <v>645</v>
      </c>
      <c r="U890" s="1" t="s">
        <v>645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8"/>
  <sheetViews>
    <sheetView topLeftCell="B1" zoomScale="85" zoomScaleNormal="85" workbookViewId="0">
      <selection activeCell="S3" sqref="S3"/>
    </sheetView>
  </sheetViews>
  <sheetFormatPr defaultRowHeight="15" x14ac:dyDescent="0.25"/>
  <cols>
    <col min="13" max="15" width="17" customWidth="1"/>
    <col min="16" max="16" width="29.28515625" customWidth="1"/>
    <col min="17" max="17" width="23.140625" bestFit="1" customWidth="1"/>
  </cols>
  <sheetData>
    <row r="1" spans="1:20" x14ac:dyDescent="0.25">
      <c r="B1" t="s">
        <v>23</v>
      </c>
      <c r="C1" t="s">
        <v>147</v>
      </c>
      <c r="D1" t="s">
        <v>22</v>
      </c>
      <c r="H1" s="3" t="s">
        <v>210</v>
      </c>
      <c r="J1" s="4" t="s">
        <v>23</v>
      </c>
      <c r="K1" s="4" t="s">
        <v>147</v>
      </c>
      <c r="L1" s="4" t="s">
        <v>22</v>
      </c>
      <c r="Q1" s="3" t="s">
        <v>211</v>
      </c>
      <c r="R1" s="4" t="s">
        <v>23</v>
      </c>
      <c r="S1" s="4" t="s">
        <v>147</v>
      </c>
      <c r="T1" s="4" t="s">
        <v>22</v>
      </c>
    </row>
    <row r="2" spans="1:20" x14ac:dyDescent="0.25">
      <c r="A2">
        <v>0.9</v>
      </c>
      <c r="B2" cm="1">
        <f t="array" ref="B2:B11">_xlfn.UNIQUE(_xlfn._xlws.FILTER(experiment_log[F1 new],(experiment_log[Dataset 1]=kagglef_x!B$1)*(experiment_log[Dataset 2]="kaggle_f")*(experiment_log[Matching Rule Threshold]=kagglef_x!$A2)*(experiment_log[Blocker ID]=10)))</f>
        <v>0.36363636363636359</v>
      </c>
      <c r="C2" cm="1">
        <f t="array" ref="C2:C17">_xlfn.UNIQUE(_xlfn._xlws.FILTER(experiment_log[F1 new],(experiment_log[Dataset 1]=kagglef_x!C$1)*(experiment_log[Dataset 2]="kaggle_f")*(experiment_log[Matching Rule Threshold]=kagglef_x!$A2)*(experiment_log[Blocker ID]=10)))</f>
        <v>0.67889908256880727</v>
      </c>
      <c r="D2" cm="1">
        <f t="array" ref="D2:D11">_xlfn.UNIQUE(_xlfn._xlws.FILTER(experiment_log[F1 new],(experiment_log[Dataset 1]=kagglef_x!D$1)*(experiment_log[Dataset 2]="kaggle_f")*(experiment_log[Matching Rule Threshold]=kagglef_x!$A2)*(experiment_log[Blocker ID]=10)))</f>
        <v>0.69620253164556956</v>
      </c>
      <c r="I2">
        <v>0.9</v>
      </c>
      <c r="J2">
        <f>MAX(B2:B23)</f>
        <v>0.59701492537313428</v>
      </c>
      <c r="K2">
        <f>MAX(C2:C23)</f>
        <v>0.67889908256880727</v>
      </c>
      <c r="L2">
        <f>MAX(D2:D23)</f>
        <v>0.76646706586826341</v>
      </c>
      <c r="Q2">
        <v>0.9</v>
      </c>
      <c r="R2" cm="1">
        <f t="array" ref="R2">MAX(_xlfn._xlws.FILTER(experiment_log[Matching Rule ID],(experiment_log[Dataset 1]=kagglef_x!J$1)*(experiment_log[Dataset 2]="kaggle_f")*(experiment_log[Matching Rule Threshold]=kagglef_x!$I2)*(experiment_log[F1 new]=J2)))</f>
        <v>27</v>
      </c>
      <c r="S2" cm="1">
        <f t="array" ref="S2">MAX(_xlfn._xlws.FILTER(experiment_log[Matching Rule ID],(experiment_log[Dataset 1]=kagglef_x!K$1)*(experiment_log[Dataset 2]="kaggle_f")*(experiment_log[Matching Rule Threshold]=kagglef_x!$I2)*(experiment_log[F1 new]=K2)))</f>
        <v>8</v>
      </c>
      <c r="T2" cm="1">
        <f t="array" ref="T2">MAX(_xlfn._xlws.FILTER(experiment_log[Matching Rule ID],(experiment_log[Dataset 1]=kagglef_x!L$1)*(experiment_log[Dataset 2]="kaggle_f")*(experiment_log[Matching Rule Threshold]=kagglef_x!$I2)*(experiment_log[F1 new]=L2)))</f>
        <v>5</v>
      </c>
    </row>
    <row r="3" spans="1:20" x14ac:dyDescent="0.25">
      <c r="B3">
        <v>0.59375</v>
      </c>
      <c r="C3">
        <v>0.65420560747663548</v>
      </c>
      <c r="D3">
        <v>0.74390243902439024</v>
      </c>
      <c r="I3">
        <v>0.875</v>
      </c>
      <c r="J3">
        <f>MAX(B25:B47)</f>
        <v>0.60150375939849621</v>
      </c>
      <c r="K3">
        <f>MAX(C25:C47)</f>
        <v>0.60194174757281549</v>
      </c>
      <c r="L3">
        <f>MAX(D25:D47)</f>
        <v>0.78106508875739644</v>
      </c>
      <c r="Q3">
        <v>0.875</v>
      </c>
      <c r="R3" cm="1">
        <f t="array" ref="R3">MAX(_xlfn._xlws.FILTER(experiment_log[Matching Rule ID],(experiment_log[Dataset 1]=kagglef_x!J$1)*(experiment_log[Dataset 2]="kaggle_f")*(experiment_log[Matching Rule Threshold]=kagglef_x!$I3)*(experiment_log[F1 new]=J3)))</f>
        <v>26</v>
      </c>
      <c r="S3" cm="1">
        <f t="array" ref="S3">MAX(_xlfn._xlws.FILTER(experiment_log[Matching Rule ID],(experiment_log[Dataset 1]=kagglef_x!K$1)*(experiment_log[Dataset 2]="kaggle_f")*(experiment_log[Matching Rule Threshold]=kagglef_x!$I3)*(experiment_log[F1 new]=K3)))</f>
        <v>5</v>
      </c>
      <c r="T3" cm="1">
        <f t="array" ref="T3">MAX(_xlfn._xlws.FILTER(experiment_log[Matching Rule ID],(experiment_log[Dataset 1]=kagglef_x!L$1)*(experiment_log[Dataset 2]="kaggle_f")*(experiment_log[Matching Rule Threshold]=kagglef_x!$I3)*(experiment_log[F1 new]=L3)))</f>
        <v>29</v>
      </c>
    </row>
    <row r="4" spans="1:20" x14ac:dyDescent="0.25">
      <c r="B4">
        <v>0.59701492537313428</v>
      </c>
      <c r="C4">
        <v>0.60952380952380947</v>
      </c>
      <c r="D4">
        <v>0.75903614457831325</v>
      </c>
      <c r="I4">
        <v>0.85</v>
      </c>
      <c r="J4">
        <f>MAX(B50:B72)</f>
        <v>0.60465116279069764</v>
      </c>
      <c r="K4">
        <f>MAX(C50:C72)</f>
        <v>0.6964285714285714</v>
      </c>
      <c r="L4">
        <f>MAX(D50:D72)</f>
        <v>0.78823529411764703</v>
      </c>
      <c r="Q4">
        <v>0.85</v>
      </c>
      <c r="R4" cm="1">
        <f t="array" ref="R4">MAX(_xlfn._xlws.FILTER(experiment_log[Matching Rule ID],(experiment_log[Dataset 1]=kagglef_x!J$1)*(experiment_log[Dataset 2]="kaggle_f")*(experiment_log[Matching Rule Threshold]=kagglef_x!$I4)*(experiment_log[F1 new]=J4)))</f>
        <v>24</v>
      </c>
      <c r="S4" cm="1">
        <f t="array" ref="S4">MAX(_xlfn._xlws.FILTER(experiment_log[Matching Rule ID],(experiment_log[Dataset 1]=kagglef_x!K$1)*(experiment_log[Dataset 2]="kaggle_f")*(experiment_log[Matching Rule Threshold]=kagglef_x!$I4)*(experiment_log[F1 new]=K4)))</f>
        <v>8</v>
      </c>
      <c r="T4" cm="1">
        <f t="array" ref="T4">MAX(_xlfn._xlws.FILTER(experiment_log[Matching Rule ID],(experiment_log[Dataset 1]=kagglef_x!L$1)*(experiment_log[Dataset 2]="kaggle_f")*(experiment_log[Matching Rule Threshold]=kagglef_x!$I4)*(experiment_log[F1 new]=L4)))</f>
        <v>21</v>
      </c>
    </row>
    <row r="5" spans="1:20" x14ac:dyDescent="0.25">
      <c r="B5">
        <v>0.51239669421487599</v>
      </c>
      <c r="C5">
        <v>0.59615384615384603</v>
      </c>
      <c r="D5">
        <v>0.53900709219858156</v>
      </c>
      <c r="I5">
        <v>0.8</v>
      </c>
      <c r="J5">
        <f>MAX(B75:B95)</f>
        <v>0.60606060606060608</v>
      </c>
      <c r="K5">
        <f>MAX(C75:C95)</f>
        <v>0.6964285714285714</v>
      </c>
      <c r="L5">
        <f>MAX(D75:D95)</f>
        <v>0.78106508875739644</v>
      </c>
      <c r="Q5">
        <v>0.8</v>
      </c>
      <c r="R5" cm="1">
        <f t="array" ref="R5">MAX(_xlfn._xlws.FILTER(experiment_log[Matching Rule ID],(experiment_log[Dataset 1]=kagglef_x!J$1)*(experiment_log[Dataset 2]="kaggle_f")*(experiment_log[Matching Rule Threshold]=kagglef_x!$I5)*(experiment_log[F1 new]=J5)))</f>
        <v>19</v>
      </c>
      <c r="S5" cm="1">
        <f t="array" ref="S5">MAX(_xlfn._xlws.FILTER(experiment_log[Matching Rule ID],(experiment_log[Dataset 1]=kagglef_x!K$1)*(experiment_log[Dataset 2]="kaggle_f")*(experiment_log[Matching Rule Threshold]=kagglef_x!$I5)*(experiment_log[F1 new]=K5)))</f>
        <v>8</v>
      </c>
      <c r="T5" cm="1">
        <f t="array" ref="T5">MAX(_xlfn._xlws.FILTER(experiment_log[Matching Rule ID],(experiment_log[Dataset 1]=kagglef_x!L$1)*(experiment_log[Dataset 2]="kaggle_f")*(experiment_log[Matching Rule Threshold]=kagglef_x!$I5)*(experiment_log[F1 new]=L5)))</f>
        <v>29</v>
      </c>
    </row>
    <row r="6" spans="1:20" x14ac:dyDescent="0.25">
      <c r="B6">
        <v>0.52459016393442626</v>
      </c>
      <c r="C6">
        <v>0.58823529411764697</v>
      </c>
      <c r="D6">
        <v>0.76646706586826341</v>
      </c>
    </row>
    <row r="7" spans="1:20" x14ac:dyDescent="0.25">
      <c r="B7">
        <v>0.47619047619047616</v>
      </c>
      <c r="C7">
        <v>0.58585858585858586</v>
      </c>
      <c r="D7">
        <v>0.75151515151515147</v>
      </c>
    </row>
    <row r="8" spans="1:20" x14ac:dyDescent="0.25">
      <c r="B8">
        <v>0.54838709677419351</v>
      </c>
      <c r="C8">
        <v>0.57142857142857151</v>
      </c>
      <c r="D8">
        <v>0.26890756302521007</v>
      </c>
    </row>
    <row r="9" spans="1:20" x14ac:dyDescent="0.25">
      <c r="B9">
        <v>0.30188679245283018</v>
      </c>
      <c r="C9">
        <v>0.51063829787234039</v>
      </c>
      <c r="D9">
        <v>0.64473684210526316</v>
      </c>
      <c r="H9" s="3" t="s">
        <v>446</v>
      </c>
      <c r="J9" s="4" t="s">
        <v>23</v>
      </c>
      <c r="K9" s="4" t="s">
        <v>147</v>
      </c>
      <c r="L9" s="4" t="s">
        <v>22</v>
      </c>
      <c r="Q9" s="3" t="s">
        <v>211</v>
      </c>
      <c r="R9" s="4" t="s">
        <v>23</v>
      </c>
      <c r="S9" s="4" t="s">
        <v>147</v>
      </c>
      <c r="T9" s="4" t="s">
        <v>22</v>
      </c>
    </row>
    <row r="10" spans="1:20" x14ac:dyDescent="0.25">
      <c r="B10">
        <v>0.56000000000000005</v>
      </c>
      <c r="C10">
        <v>0.47826086956521741</v>
      </c>
      <c r="D10">
        <v>0.73619631901840488</v>
      </c>
      <c r="I10">
        <v>0.9</v>
      </c>
      <c r="J10">
        <f>MIN(B2:B23)</f>
        <v>0.30188679245283018</v>
      </c>
      <c r="K10">
        <f t="shared" ref="K10:L10" si="0">MIN(C2:C23)</f>
        <v>2.8169014084507043E-2</v>
      </c>
      <c r="L10">
        <f t="shared" si="0"/>
        <v>0.26890756302521007</v>
      </c>
      <c r="Q10">
        <v>0.9</v>
      </c>
      <c r="R10" cm="1">
        <f t="array" ref="R10">MAX(_xlfn._xlws.FILTER(experiment_log[Matching Rule ID],(experiment_log[Dataset 1]=kagglef_x!J$1)*(experiment_log[Dataset 2]="kaggle_f")*(experiment_log[Matching Rule Threshold]=kagglef_x!$I10)*(experiment_log[F1 new]=J10)))</f>
        <v>15</v>
      </c>
      <c r="S10" cm="1">
        <f t="array" ref="S10">MAX(_xlfn._xlws.FILTER(experiment_log[Matching Rule ID],(experiment_log[Dataset 1]=kagglef_x!K$1)*(experiment_log[Dataset 2]="kaggle_f")*(experiment_log[Matching Rule Threshold]=kagglef_x!$I10)*(experiment_log[F1 new]=K10)))</f>
        <v>15</v>
      </c>
      <c r="T10" cm="1">
        <f t="array" ref="T10">MAX(_xlfn._xlws.FILTER(experiment_log[Matching Rule ID],(experiment_log[Dataset 1]=kagglef_x!L$1)*(experiment_log[Dataset 2]="kaggle_f")*(experiment_log[Matching Rule Threshold]=kagglef_x!$I10)*(experiment_log[F1 new]=L10)))</f>
        <v>28</v>
      </c>
    </row>
    <row r="11" spans="1:20" x14ac:dyDescent="0.25">
      <c r="B11">
        <v>0.33333333333333337</v>
      </c>
      <c r="C11">
        <v>0.40909090909090906</v>
      </c>
      <c r="D11">
        <v>0.52857142857142858</v>
      </c>
      <c r="I11">
        <v>0.875</v>
      </c>
      <c r="J11">
        <f>MIN(B25:B47)</f>
        <v>0.30188679245283018</v>
      </c>
      <c r="K11">
        <f t="shared" ref="K11:L11" si="1">MIN(C25:C47)</f>
        <v>0.20512820512820512</v>
      </c>
      <c r="L11">
        <f t="shared" si="1"/>
        <v>0</v>
      </c>
      <c r="Q11">
        <v>0.875</v>
      </c>
      <c r="R11" cm="1">
        <f t="array" ref="R11">MAX(_xlfn._xlws.FILTER(experiment_log[Matching Rule ID],(experiment_log[Dataset 1]=kagglef_x!J$1)*(experiment_log[Dataset 2]="kaggle_f")*(experiment_log[Matching Rule Threshold]=kagglef_x!$I11)*(experiment_log[F1 new]=J11)))</f>
        <v>20</v>
      </c>
      <c r="S11" cm="1">
        <f t="array" ref="S11">MAX(_xlfn._xlws.FILTER(experiment_log[Matching Rule ID],(experiment_log[Dataset 1]=kagglef_x!K$1)*(experiment_log[Dataset 2]="kaggle_f")*(experiment_log[Matching Rule Threshold]=kagglef_x!$I11)*(experiment_log[F1 new]=K11)))</f>
        <v>15</v>
      </c>
      <c r="T11" cm="1">
        <f t="array" ref="T11">MAX(_xlfn._xlws.FILTER(experiment_log[Matching Rule ID],(experiment_log[Dataset 1]=kagglef_x!L$1)*(experiment_log[Dataset 2]="kaggle_f")*(experiment_log[Matching Rule Threshold]=kagglef_x!$I11)*(experiment_log[F1 new]=L11)))</f>
        <v>26</v>
      </c>
    </row>
    <row r="12" spans="1:20" x14ac:dyDescent="0.25">
      <c r="C12">
        <v>0.29268292682926828</v>
      </c>
      <c r="I12">
        <v>0.85</v>
      </c>
      <c r="J12">
        <f>MIN(B50:B72)</f>
        <v>0.36363636363636359</v>
      </c>
      <c r="K12">
        <f t="shared" ref="K12" si="2">MIN(C50:C72)</f>
        <v>2.8169014084507043E-2</v>
      </c>
      <c r="L12">
        <f>MIN(D50:D72)</f>
        <v>0.55944055944055937</v>
      </c>
      <c r="Q12">
        <v>0.85</v>
      </c>
      <c r="R12" cm="1">
        <f t="array" ref="R12">MAX(_xlfn._xlws.FILTER(experiment_log[Matching Rule ID],(experiment_log[Dataset 1]=kagglef_x!J$1)*(experiment_log[Dataset 2]="kaggle_f")*(experiment_log[Matching Rule Threshold]=kagglef_x!$I12)*(experiment_log[F1 new]=J12)))</f>
        <v>15</v>
      </c>
      <c r="S12" cm="1">
        <f t="array" ref="S12">MAX(_xlfn._xlws.FILTER(experiment_log[Matching Rule ID],(experiment_log[Dataset 1]=kagglef_x!K$1)*(experiment_log[Dataset 2]="kaggle_f")*(experiment_log[Matching Rule Threshold]=kagglef_x!$I12)*(experiment_log[F1 new]=K12)))</f>
        <v>7</v>
      </c>
      <c r="T12" cm="1">
        <f t="array" ref="T12">MAX(_xlfn._xlws.FILTER(experiment_log[Matching Rule ID],(experiment_log[Dataset 1]=kagglef_x!L$1)*(experiment_log[Dataset 2]="kaggle_f")*(experiment_log[Matching Rule Threshold]=kagglef_x!$I12)*(experiment_log[F1 new]=L12)))</f>
        <v>2</v>
      </c>
    </row>
    <row r="13" spans="1:20" x14ac:dyDescent="0.25">
      <c r="C13">
        <v>0.27160493827160498</v>
      </c>
      <c r="I13">
        <v>0.8</v>
      </c>
      <c r="J13">
        <f>MIN(B75:B95)</f>
        <v>0</v>
      </c>
      <c r="K13">
        <f t="shared" ref="K13:L13" si="3">MIN(C75:C95)</f>
        <v>0.18181818181818182</v>
      </c>
      <c r="L13">
        <f t="shared" si="3"/>
        <v>0.63157894736842102</v>
      </c>
      <c r="Q13">
        <v>0.8</v>
      </c>
      <c r="R13" cm="1">
        <f t="array" ref="R13">MAX(_xlfn._xlws.FILTER(experiment_log[Matching Rule ID],(experiment_log[Dataset 1]=kagglef_x!J$1)*(experiment_log[Dataset 2]="kaggle_f")*(experiment_log[Matching Rule Threshold]=kagglef_x!$I13)*(experiment_log[F1 new]=J13)))</f>
        <v>11</v>
      </c>
      <c r="S13" cm="1">
        <f t="array" ref="S13">MAX(_xlfn._xlws.FILTER(experiment_log[Matching Rule ID],(experiment_log[Dataset 1]=kagglef_x!K$1)*(experiment_log[Dataset 2]="kaggle_f")*(experiment_log[Matching Rule Threshold]=kagglef_x!$I13)*(experiment_log[F1 new]=K13)))</f>
        <v>20</v>
      </c>
      <c r="T13" cm="1">
        <f t="array" ref="T13">MAX(_xlfn._xlws.FILTER(experiment_log[Matching Rule ID],(experiment_log[Dataset 1]=kagglef_x!L$1)*(experiment_log[Dataset 2]="kaggle_f")*(experiment_log[Matching Rule Threshold]=kagglef_x!$I13)*(experiment_log[F1 new]=L13)))</f>
        <v>2</v>
      </c>
    </row>
    <row r="14" spans="1:20" x14ac:dyDescent="0.25">
      <c r="C14">
        <v>0.20512820512820512</v>
      </c>
    </row>
    <row r="15" spans="1:20" x14ac:dyDescent="0.25">
      <c r="C15">
        <v>0.18181818181818182</v>
      </c>
    </row>
    <row r="16" spans="1:20" x14ac:dyDescent="0.25">
      <c r="C16">
        <v>0.13333333333333333</v>
      </c>
      <c r="M16" t="s">
        <v>443</v>
      </c>
      <c r="N16">
        <v>9</v>
      </c>
    </row>
    <row r="17" spans="1:24" x14ac:dyDescent="0.25">
      <c r="C17">
        <v>2.8169014084507043E-2</v>
      </c>
      <c r="M17" t="s">
        <v>444</v>
      </c>
      <c r="N17">
        <v>3</v>
      </c>
    </row>
    <row r="24" spans="1:24" ht="23.25" x14ac:dyDescent="0.35">
      <c r="Q24" s="7" t="s">
        <v>472</v>
      </c>
    </row>
    <row r="25" spans="1:24" x14ac:dyDescent="0.25">
      <c r="A25">
        <v>0.875</v>
      </c>
      <c r="B25" cm="1">
        <f t="array" ref="B25:B38">_xlfn.UNIQUE(_xlfn._xlws.FILTER(experiment_log[F1 new],(experiment_log[Dataset 1]=kagglef_x!B$1)*(experiment_log[Dataset 2]="kaggle_f")*(experiment_log[Matching Rule Threshold]=kagglef_x!$A25)*(experiment_log[Blocker ID]=10)))</f>
        <v>0.58267716535433078</v>
      </c>
      <c r="C25" cm="1">
        <f t="array" ref="C25:C33">_xlfn.UNIQUE(_xlfn._xlws.FILTER(experiment_log[F1 new],(experiment_log[Dataset 1]=kagglef_x!C$1)*(experiment_log[Dataset 2]="kaggle_f")*(experiment_log[Matching Rule Threshold]=kagglef_x!$A25)*(experiment_log[Blocker ID]=10)))</f>
        <v>0.60194174757281549</v>
      </c>
      <c r="D25" cm="1">
        <f t="array" ref="D25:D38">_xlfn.UNIQUE(_xlfn._xlws.FILTER(experiment_log[F1 new],(experiment_log[Dataset 1]=kagglef_x!D$1)*(experiment_log[Dataset 2]="kaggle_f")*(experiment_log[Matching Rule Threshold]=kagglef_x!$A25)*(experiment_log[Blocker ID]=10)))</f>
        <v>0.75151515151515147</v>
      </c>
    </row>
    <row r="26" spans="1:24" x14ac:dyDescent="0.25">
      <c r="B26">
        <v>0.60150375939849621</v>
      </c>
      <c r="C26">
        <v>0.6</v>
      </c>
      <c r="D26">
        <v>0.76646706586826341</v>
      </c>
      <c r="N26" t="s">
        <v>468</v>
      </c>
      <c r="O26" t="s">
        <v>634</v>
      </c>
      <c r="P26" t="s">
        <v>467</v>
      </c>
      <c r="Q26" t="s">
        <v>469</v>
      </c>
      <c r="R26" t="s">
        <v>470</v>
      </c>
      <c r="S26" t="s">
        <v>471</v>
      </c>
      <c r="T26" t="s">
        <v>214</v>
      </c>
      <c r="U26" t="s">
        <v>215</v>
      </c>
      <c r="V26" t="s">
        <v>216</v>
      </c>
      <c r="W26" t="s">
        <v>445</v>
      </c>
      <c r="X26" t="s">
        <v>217</v>
      </c>
    </row>
    <row r="27" spans="1:24" x14ac:dyDescent="0.25">
      <c r="B27">
        <v>0.59701492537313428</v>
      </c>
      <c r="C27">
        <v>0.58585858585858586</v>
      </c>
      <c r="D27">
        <v>0.64473684210526316</v>
      </c>
      <c r="K27" s="5" t="s">
        <v>22</v>
      </c>
      <c r="L27" s="5" t="s">
        <v>292</v>
      </c>
      <c r="M27" s="5">
        <v>0.9</v>
      </c>
      <c r="N27" s="5">
        <f>ROUNDDOWN(M27,2)</f>
        <v>0.9</v>
      </c>
      <c r="O27" s="5">
        <v>10</v>
      </c>
      <c r="P27" s="5" t="str">
        <f t="shared" ref="P27:P41" si="4">R27&amp;"_"&amp;O27&amp;"_"&amp;RIGHT(N27,LEN(N27)-FIND(",",N27))&amp;"_"&amp;K27&amp;"_"&amp;L27</f>
        <v>5_10_9_dbpedia_kaggle_f</v>
      </c>
      <c r="Q27" s="9" t="str">
        <f>K27&amp;"+"&amp;L27&amp;"("&amp;M27&amp;")"</f>
        <v>dbpedia+kaggle_f(0,9)</v>
      </c>
      <c r="R27" s="9">
        <f>T2</f>
        <v>5</v>
      </c>
      <c r="S27" s="9" t="s">
        <v>493</v>
      </c>
      <c r="T27" s="10" cm="1">
        <f t="array" ref="T27">ROUND(_xlfn._xlws.FILTER(experiment_log[Precision new],experiment_log[Experiment ID]=kagglef_x!$P27),2)</f>
        <v>1</v>
      </c>
      <c r="U27" s="10" cm="1">
        <f t="array" ref="U27">ROUND(_xlfn._xlws.FILTER(experiment_log[Recall New],experiment_log[Experiment ID]=kagglef_x!$P27),2)</f>
        <v>0.62</v>
      </c>
      <c r="V27" s="10" cm="1">
        <f t="array" ref="V27">ROUND(_xlfn._xlws.FILTER(experiment_log[F1 new],experiment_log[Experiment ID]=kagglef_x!$P27),2)</f>
        <v>0.77</v>
      </c>
      <c r="W27" s="11" cm="1">
        <f t="array" ref="W27">_xlfn._xlws.FILTER(experiment_log['#corr],experiment_log[Experiment ID]=kagglef_x!$P27)</f>
        <v>8999</v>
      </c>
      <c r="X27" s="8" cm="1">
        <f t="array" ref="X27">_xlfn._xlws.FILTER(experiment_log[Duration],experiment_log[Experiment ID]=kagglef_x!$P27)</f>
        <v>6.9097222222222225E-3</v>
      </c>
    </row>
    <row r="28" spans="1:24" x14ac:dyDescent="0.25">
      <c r="B28">
        <v>0.5864661654135338</v>
      </c>
      <c r="C28">
        <v>0.56565656565656575</v>
      </c>
      <c r="D28">
        <v>0.58904109589041087</v>
      </c>
      <c r="K28" s="5" t="s">
        <v>22</v>
      </c>
      <c r="L28" s="5" t="s">
        <v>292</v>
      </c>
      <c r="M28" s="5">
        <v>0.875</v>
      </c>
      <c r="N28" s="5">
        <f t="shared" ref="N28:N30" si="5">ROUNDDOWN(M28,2)</f>
        <v>0.87</v>
      </c>
      <c r="O28" s="5">
        <v>10</v>
      </c>
      <c r="P28" s="5" t="str">
        <f t="shared" si="4"/>
        <v>29_10_87_dbpedia_kaggle_f</v>
      </c>
      <c r="Q28" s="9" t="str">
        <f t="shared" ref="Q28:Q32" si="6">K28&amp;"+"&amp;L28&amp;"("&amp;M28&amp;")"</f>
        <v>dbpedia+kaggle_f(0,875)</v>
      </c>
      <c r="R28" s="9">
        <f t="shared" ref="R28:R29" si="7">T3</f>
        <v>29</v>
      </c>
      <c r="S28" s="9" t="s">
        <v>493</v>
      </c>
      <c r="T28" s="10" cm="1">
        <f t="array" ref="T28">ROUND(_xlfn._xlws.FILTER(experiment_log[Precision new],experiment_log[Experiment ID]=kagglef_x!$P28),2)</f>
        <v>1</v>
      </c>
      <c r="U28" s="10" cm="1">
        <f t="array" ref="U28">ROUND(_xlfn._xlws.FILTER(experiment_log[Recall New],experiment_log[Experiment ID]=kagglef_x!$P28),2)</f>
        <v>0.64</v>
      </c>
      <c r="V28" s="10" cm="1">
        <f t="array" ref="V28">ROUND(_xlfn._xlws.FILTER(experiment_log[F1 new],experiment_log[Experiment ID]=kagglef_x!$P28),2)</f>
        <v>0.78</v>
      </c>
      <c r="W28" s="11" cm="1">
        <f t="array" ref="W28">_xlfn._xlws.FILTER(experiment_log['#corr],experiment_log[Experiment ID]=kagglef_x!$P28)</f>
        <v>3966</v>
      </c>
      <c r="X28" s="8" cm="1">
        <f t="array" ref="X28">_xlfn._xlws.FILTER(experiment_log[Duration],experiment_log[Experiment ID]=kagglef_x!$P28)</f>
        <v>1.2464432870370371E-2</v>
      </c>
    </row>
    <row r="29" spans="1:24" x14ac:dyDescent="0.25">
      <c r="B29">
        <v>0.54838709677419351</v>
      </c>
      <c r="C29">
        <v>0.55670103092783507</v>
      </c>
      <c r="D29">
        <v>0.70440251572327039</v>
      </c>
      <c r="K29" s="5" t="s">
        <v>22</v>
      </c>
      <c r="L29" s="5" t="s">
        <v>292</v>
      </c>
      <c r="M29" s="5">
        <v>0.85</v>
      </c>
      <c r="N29" s="5">
        <f t="shared" si="5"/>
        <v>0.85</v>
      </c>
      <c r="O29" s="5">
        <v>10</v>
      </c>
      <c r="P29" s="5" t="str">
        <f t="shared" si="4"/>
        <v>21_10_85_dbpedia_kaggle_f</v>
      </c>
      <c r="Q29" s="9" t="str">
        <f t="shared" si="6"/>
        <v>dbpedia+kaggle_f(0,85)</v>
      </c>
      <c r="R29" s="9">
        <f t="shared" si="7"/>
        <v>21</v>
      </c>
      <c r="S29" s="9" t="s">
        <v>493</v>
      </c>
      <c r="T29" s="10" cm="1">
        <f t="array" ref="T29">ROUND(_xlfn._xlws.FILTER(experiment_log[Precision new],experiment_log[Experiment ID]=kagglef_x!$P29),2)</f>
        <v>1</v>
      </c>
      <c r="U29" s="10" cm="1">
        <f t="array" ref="U29">ROUND(_xlfn._xlws.FILTER(experiment_log[Recall New],experiment_log[Experiment ID]=kagglef_x!$P29),2)</f>
        <v>0.65</v>
      </c>
      <c r="V29" s="10" cm="1">
        <f t="array" ref="V29">ROUND(_xlfn._xlws.FILTER(experiment_log[F1 new],experiment_log[Experiment ID]=kagglef_x!$P29),2)</f>
        <v>0.79</v>
      </c>
      <c r="W29" s="11" cm="1">
        <f t="array" ref="W29">_xlfn._xlws.FILTER(experiment_log['#corr],experiment_log[Experiment ID]=kagglef_x!$P29)</f>
        <v>5677</v>
      </c>
      <c r="X29" s="8" cm="1">
        <f t="array" ref="X29">_xlfn._xlws.FILTER(experiment_log[Duration],experiment_log[Experiment ID]=kagglef_x!$P29)</f>
        <v>1.0335648148148148E-2</v>
      </c>
    </row>
    <row r="30" spans="1:24" x14ac:dyDescent="0.25">
      <c r="B30">
        <v>0.47457627118644069</v>
      </c>
      <c r="C30">
        <v>0.51063829787234039</v>
      </c>
      <c r="D30">
        <v>0.72839506172839508</v>
      </c>
      <c r="K30" s="5" t="s">
        <v>22</v>
      </c>
      <c r="L30" s="5" t="s">
        <v>292</v>
      </c>
      <c r="M30" s="5">
        <v>0.85</v>
      </c>
      <c r="N30" s="5">
        <f t="shared" si="5"/>
        <v>0.85</v>
      </c>
      <c r="O30" s="5">
        <v>10</v>
      </c>
      <c r="P30" s="5" t="str">
        <f t="shared" si="4"/>
        <v>2_10_85_dbpedia_kaggle_f</v>
      </c>
      <c r="Q30" s="9" t="str">
        <f t="shared" si="6"/>
        <v>dbpedia+kaggle_f(0,85)</v>
      </c>
      <c r="R30" s="9">
        <f>T12</f>
        <v>2</v>
      </c>
      <c r="S30" s="9" t="s">
        <v>493</v>
      </c>
      <c r="T30" s="10" cm="1">
        <f t="array" ref="T30">ROUND(_xlfn._xlws.FILTER(experiment_log[Precision new],experiment_log[Experiment ID]=kagglef_x!$P30),2)</f>
        <v>1</v>
      </c>
      <c r="U30" s="10" cm="1">
        <f t="array" ref="U30">ROUND(_xlfn._xlws.FILTER(experiment_log[Recall New],experiment_log[Experiment ID]=kagglef_x!$P30),2)</f>
        <v>0.39</v>
      </c>
      <c r="V30" s="10" cm="1">
        <f t="array" ref="V30">ROUND(_xlfn._xlws.FILTER(experiment_log[F1 new],experiment_log[Experiment ID]=kagglef_x!$P30),2)</f>
        <v>0.56000000000000005</v>
      </c>
      <c r="W30" s="11" cm="1">
        <f t="array" ref="W30">_xlfn._xlws.FILTER(experiment_log['#corr],experiment_log[Experiment ID]=kagglef_x!$P30)</f>
        <v>2549</v>
      </c>
      <c r="X30" s="8" cm="1">
        <f t="array" ref="X30">_xlfn._xlws.FILTER(experiment_log[Duration],experiment_log[Experiment ID]=kagglef_x!$P30)</f>
        <v>3.5879629629629629E-3</v>
      </c>
    </row>
    <row r="31" spans="1:24" x14ac:dyDescent="0.25">
      <c r="B31">
        <v>0.47619047619047616</v>
      </c>
      <c r="C31">
        <v>0.42696629213483145</v>
      </c>
      <c r="D31">
        <v>0.77380952380952384</v>
      </c>
      <c r="K31" s="5" t="s">
        <v>22</v>
      </c>
      <c r="L31" s="5" t="s">
        <v>292</v>
      </c>
      <c r="M31" s="5">
        <v>0.85</v>
      </c>
      <c r="N31" s="5">
        <f t="shared" ref="N31:N32" si="8">ROUNDDOWN(M31,2)</f>
        <v>0.85</v>
      </c>
      <c r="O31" s="5">
        <v>13</v>
      </c>
      <c r="P31" s="5" t="str">
        <f t="shared" si="4"/>
        <v>21_13_85_dbpedia_kaggle_f</v>
      </c>
      <c r="Q31" s="9" t="str">
        <f t="shared" si="6"/>
        <v>dbpedia+kaggle_f(0,85)</v>
      </c>
      <c r="R31" s="12">
        <v>21</v>
      </c>
      <c r="S31" s="46" t="s">
        <v>494</v>
      </c>
      <c r="T31" s="47" cm="1">
        <f t="array" ref="T31">ROUND(_xlfn._xlws.FILTER(experiment_log[Precision new],experiment_log[Experiment ID]=kagglef_x!$P31),2)</f>
        <v>1</v>
      </c>
      <c r="U31" s="47" cm="1">
        <f t="array" ref="U31">ROUND(_xlfn._xlws.FILTER(experiment_log[Recall New],experiment_log[Experiment ID]=kagglef_x!$P31),2)</f>
        <v>0.14000000000000001</v>
      </c>
      <c r="V31" s="47" cm="1">
        <f t="array" ref="V31">ROUND(_xlfn._xlws.FILTER(experiment_log[F1 new],experiment_log[Experiment ID]=kagglef_x!$P31),2)</f>
        <v>0.24</v>
      </c>
      <c r="W31" s="48" cm="1">
        <f t="array" ref="W31">_xlfn._xlws.FILTER(experiment_log['#corr],experiment_log[Experiment ID]=kagglef_x!$P31)</f>
        <v>839</v>
      </c>
      <c r="X31" s="49" cm="1">
        <f t="array" ref="X31">_xlfn._xlws.FILTER(experiment_log[Duration],experiment_log[Experiment ID]=kagglef_x!$P31)</f>
        <v>5.5555555555555556E-4</v>
      </c>
    </row>
    <row r="32" spans="1:24" x14ac:dyDescent="0.25">
      <c r="B32">
        <v>0.36363636363636359</v>
      </c>
      <c r="C32">
        <v>0.22784810126582278</v>
      </c>
      <c r="D32">
        <v>0.53900709219858156</v>
      </c>
      <c r="K32" s="5" t="s">
        <v>22</v>
      </c>
      <c r="L32" s="5" t="s">
        <v>292</v>
      </c>
      <c r="M32" s="5">
        <v>0.85</v>
      </c>
      <c r="N32" s="5">
        <f t="shared" si="8"/>
        <v>0.85</v>
      </c>
      <c r="O32" s="5">
        <v>16</v>
      </c>
      <c r="P32" s="5" t="str">
        <f t="shared" si="4"/>
        <v>21_16_85_dbpedia_kaggle_f</v>
      </c>
      <c r="Q32" s="9" t="str">
        <f t="shared" si="6"/>
        <v>dbpedia+kaggle_f(0,85)</v>
      </c>
      <c r="R32" s="12">
        <v>21</v>
      </c>
      <c r="S32" s="46" t="s">
        <v>495</v>
      </c>
      <c r="T32" s="47" cm="1">
        <f t="array" ref="T32">ROUND(_xlfn._xlws.FILTER(experiment_log[Precision new],experiment_log[Experiment ID]=kagglef_x!$P32),2)</f>
        <v>1</v>
      </c>
      <c r="U32" s="47" cm="1">
        <f t="array" ref="U32">ROUND(_xlfn._xlws.FILTER(experiment_log[Recall New],experiment_log[Experiment ID]=kagglef_x!$P32),2)</f>
        <v>0.35</v>
      </c>
      <c r="V32" s="47" cm="1">
        <f t="array" ref="V32">ROUND(_xlfn._xlws.FILTER(experiment_log[F1 new],experiment_log[Experiment ID]=kagglef_x!$P32),2)</f>
        <v>0.52</v>
      </c>
      <c r="W32" s="48" cm="1">
        <f t="array" ref="W32">_xlfn._xlws.FILTER(experiment_log['#corr],experiment_log[Experiment ID]=kagglef_x!$P32)</f>
        <v>2292</v>
      </c>
      <c r="X32" s="49" cm="1">
        <f t="array" ref="X32">_xlfn._xlws.FILTER(experiment_log[Duration],experiment_log[Experiment ID]=kagglef_x!$P32)</f>
        <v>2.7430555555555554E-3</v>
      </c>
    </row>
    <row r="33" spans="2:24" x14ac:dyDescent="0.25">
      <c r="B33">
        <v>0.34862385321100919</v>
      </c>
      <c r="C33">
        <v>0.20512820512820512</v>
      </c>
      <c r="D33">
        <v>0.69620253164556956</v>
      </c>
      <c r="K33" s="5" t="s">
        <v>22</v>
      </c>
      <c r="L33" s="5" t="s">
        <v>292</v>
      </c>
      <c r="M33" s="5">
        <v>0.85</v>
      </c>
      <c r="N33" s="5">
        <f t="shared" ref="N33" si="9">ROUNDDOWN(M33,2)</f>
        <v>0.85</v>
      </c>
      <c r="O33" s="5">
        <v>12</v>
      </c>
      <c r="P33" s="5" t="str">
        <f t="shared" si="4"/>
        <v>21_12_85_dbpedia_kaggle_f</v>
      </c>
      <c r="Q33" s="9" t="str">
        <f>K33&amp;"+"&amp;L33&amp;"("&amp;M33&amp;")"</f>
        <v>dbpedia+kaggle_f(0,85)</v>
      </c>
      <c r="R33" s="9">
        <v>21</v>
      </c>
      <c r="S33" s="50" t="s">
        <v>502</v>
      </c>
      <c r="T33" s="47" cm="1">
        <f t="array" ref="T33">ROUND(_xlfn._xlws.FILTER(experiment_log[Precision new],experiment_log[Experiment ID]=kagglef_x!$P33),2)</f>
        <v>1</v>
      </c>
      <c r="U33" s="47" cm="1">
        <f t="array" ref="U33">ROUND(_xlfn._xlws.FILTER(experiment_log[Recall New],experiment_log[Experiment ID]=kagglef_x!$P33),2)</f>
        <v>0.63</v>
      </c>
      <c r="V33" s="47" cm="1">
        <f t="array" ref="V33">ROUND(_xlfn._xlws.FILTER(experiment_log[F1 new],experiment_log[Experiment ID]=kagglef_x!$P33),2)</f>
        <v>0.77</v>
      </c>
      <c r="W33" s="48" cm="1">
        <f t="array" ref="W33">_xlfn._xlws.FILTER(experiment_log['#corr],experiment_log[Experiment ID]=kagglef_x!$P33)</f>
        <v>4966</v>
      </c>
      <c r="X33" s="49" cm="1">
        <f t="array" ref="X33">_xlfn._xlws.FILTER(experiment_log[Duration],experiment_log[Experiment ID]=kagglef_x!$P33)</f>
        <v>1.2962962962962963E-2</v>
      </c>
    </row>
    <row r="34" spans="2:24" x14ac:dyDescent="0.25">
      <c r="B34">
        <v>0.30188679245283018</v>
      </c>
      <c r="D34">
        <v>0.73619631901840488</v>
      </c>
      <c r="K34" s="5" t="s">
        <v>23</v>
      </c>
      <c r="L34" s="5" t="s">
        <v>292</v>
      </c>
      <c r="M34" s="5">
        <v>0.9</v>
      </c>
      <c r="N34" s="5">
        <f t="shared" ref="N34:N41" si="10">ROUNDDOWN(M34,2)</f>
        <v>0.9</v>
      </c>
      <c r="O34" s="5">
        <v>10</v>
      </c>
      <c r="P34" s="5" t="str">
        <f t="shared" si="4"/>
        <v>27_10_9_dw_kaggle_f</v>
      </c>
      <c r="Q34" s="9" t="str">
        <f t="shared" ref="Q34:Q41" si="11">K34&amp;"+"&amp;L34&amp;"("&amp;M34&amp;")"</f>
        <v>dw+kaggle_f(0,9)</v>
      </c>
      <c r="R34" s="9" cm="1">
        <f t="array" ref="R34:R36">R2:R4</f>
        <v>27</v>
      </c>
      <c r="S34" s="9" t="s">
        <v>493</v>
      </c>
      <c r="T34" s="10" cm="1">
        <f t="array" ref="T34">ROUND(_xlfn._xlws.FILTER(experiment_log[Precision new],experiment_log[Experiment ID]=kagglef_x!$P34),2)</f>
        <v>0.91</v>
      </c>
      <c r="U34" s="10" cm="1">
        <f t="array" ref="U34">ROUND(_xlfn._xlws.FILTER(experiment_log[Recall New],experiment_log[Experiment ID]=kagglef_x!$P34),2)</f>
        <v>0.44</v>
      </c>
      <c r="V34" s="10" cm="1">
        <f t="array" ref="V34">ROUND(_xlfn._xlws.FILTER(experiment_log[F1 new],experiment_log[Experiment ID]=kagglef_x!$P34),2)</f>
        <v>0.6</v>
      </c>
      <c r="W34" s="11" cm="1">
        <f t="array" ref="W34">_xlfn._xlws.FILTER(experiment_log['#corr],experiment_log[Experiment ID]=kagglef_x!$P34)</f>
        <v>3522</v>
      </c>
      <c r="X34" s="8" cm="1">
        <f t="array" ref="X34">_xlfn._xlws.FILTER(experiment_log[Duration],experiment_log[Experiment ID]=kagglef_x!$P34)</f>
        <v>3.1481481481481482E-3</v>
      </c>
    </row>
    <row r="35" spans="2:24" x14ac:dyDescent="0.25">
      <c r="B35">
        <v>0.37837837837837834</v>
      </c>
      <c r="D35">
        <v>0</v>
      </c>
      <c r="K35" s="5" t="s">
        <v>23</v>
      </c>
      <c r="L35" s="5" t="s">
        <v>292</v>
      </c>
      <c r="M35" s="5">
        <v>0.875</v>
      </c>
      <c r="N35" s="5">
        <f t="shared" si="10"/>
        <v>0.87</v>
      </c>
      <c r="O35" s="5">
        <v>10</v>
      </c>
      <c r="P35" s="5" t="str">
        <f t="shared" si="4"/>
        <v>26_10_87_dw_kaggle_f</v>
      </c>
      <c r="Q35" s="9" t="str">
        <f t="shared" si="11"/>
        <v>dw+kaggle_f(0,875)</v>
      </c>
      <c r="R35" s="9">
        <v>26</v>
      </c>
      <c r="S35" s="9" t="s">
        <v>493</v>
      </c>
      <c r="T35" s="10" cm="1">
        <f t="array" ref="T35">ROUND(_xlfn._xlws.FILTER(experiment_log[Precision new],experiment_log[Experiment ID]=kagglef_x!$P35),2)</f>
        <v>0.93</v>
      </c>
      <c r="U35" s="10" cm="1">
        <f t="array" ref="U35">ROUND(_xlfn._xlws.FILTER(experiment_log[Recall New],experiment_log[Experiment ID]=kagglef_x!$P35),2)</f>
        <v>0.44</v>
      </c>
      <c r="V35" s="10" cm="1">
        <f t="array" ref="V35">ROUND(_xlfn._xlws.FILTER(experiment_log[F1 new],experiment_log[Experiment ID]=kagglef_x!$P35),2)</f>
        <v>0.6</v>
      </c>
      <c r="W35" s="11" cm="1">
        <f t="array" ref="W35">_xlfn._xlws.FILTER(experiment_log['#corr],experiment_log[Experiment ID]=kagglef_x!$P35)</f>
        <v>3650</v>
      </c>
      <c r="X35" s="8" cm="1">
        <f t="array" ref="X35">_xlfn._xlws.FILTER(experiment_log[Duration],experiment_log[Experiment ID]=kagglef_x!$P35)</f>
        <v>3.7441898148148148E-3</v>
      </c>
    </row>
    <row r="36" spans="2:24" x14ac:dyDescent="0.25">
      <c r="B36">
        <v>0.55882352941176472</v>
      </c>
      <c r="D36">
        <v>0.67096774193548392</v>
      </c>
      <c r="K36" s="5" t="s">
        <v>23</v>
      </c>
      <c r="L36" s="5" t="s">
        <v>292</v>
      </c>
      <c r="M36" s="5">
        <v>0.85</v>
      </c>
      <c r="N36" s="5">
        <f t="shared" si="10"/>
        <v>0.85</v>
      </c>
      <c r="O36" s="5">
        <v>10</v>
      </c>
      <c r="P36" s="5" t="str">
        <f t="shared" si="4"/>
        <v>24_10_85_dw_kaggle_f</v>
      </c>
      <c r="Q36" s="9" t="str">
        <f t="shared" si="11"/>
        <v>dw+kaggle_f(0,85)</v>
      </c>
      <c r="R36" s="9">
        <v>24</v>
      </c>
      <c r="S36" s="9" t="s">
        <v>493</v>
      </c>
      <c r="T36" s="10" cm="1">
        <f t="array" ref="T36">ROUND(_xlfn._xlws.FILTER(experiment_log[Precision new],experiment_log[Experiment ID]=kagglef_x!$P36),2)</f>
        <v>1</v>
      </c>
      <c r="U36" s="10" cm="1">
        <f t="array" ref="U36">ROUND(_xlfn._xlws.FILTER(experiment_log[Recall New],experiment_log[Experiment ID]=kagglef_x!$P36),2)</f>
        <v>0.43</v>
      </c>
      <c r="V36" s="10" cm="1">
        <f t="array" ref="V36">ROUND(_xlfn._xlws.FILTER(experiment_log[F1 new],experiment_log[Experiment ID]=kagglef_x!$P36),2)</f>
        <v>0.6</v>
      </c>
      <c r="W36" s="11" cm="1">
        <f t="array" ref="W36">_xlfn._xlws.FILTER(experiment_log['#corr],experiment_log[Experiment ID]=kagglef_x!$P36)</f>
        <v>3372</v>
      </c>
      <c r="X36" s="8" cm="1">
        <f t="array" ref="X36">_xlfn._xlws.FILTER(experiment_log[Duration],experiment_log[Experiment ID]=kagglef_x!$P36)</f>
        <v>3.7499999999999999E-3</v>
      </c>
    </row>
    <row r="37" spans="2:24" x14ac:dyDescent="0.25">
      <c r="B37">
        <v>0.55639097744360899</v>
      </c>
      <c r="D37">
        <v>0.62666666666666671</v>
      </c>
      <c r="K37" s="5" t="s">
        <v>23</v>
      </c>
      <c r="L37" s="5" t="s">
        <v>292</v>
      </c>
      <c r="M37" s="5">
        <v>0.85</v>
      </c>
      <c r="N37" s="5">
        <f t="shared" si="10"/>
        <v>0.85</v>
      </c>
      <c r="O37" s="5">
        <v>10</v>
      </c>
      <c r="P37" s="5" t="str">
        <f t="shared" si="4"/>
        <v>15_10_85_dw_kaggle_f</v>
      </c>
      <c r="Q37" s="9" t="str">
        <f t="shared" si="11"/>
        <v>dw+kaggle_f(0,85)</v>
      </c>
      <c r="R37" s="9">
        <f>R12</f>
        <v>15</v>
      </c>
      <c r="S37" s="9" t="s">
        <v>493</v>
      </c>
      <c r="T37" s="10" cm="1">
        <f t="array" ref="T37">ROUND(_xlfn._xlws.FILTER(experiment_log[Precision new],experiment_log[Experiment ID]=kagglef_x!$P37),2)</f>
        <v>1</v>
      </c>
      <c r="U37" s="10" cm="1">
        <f t="array" ref="U37">ROUND(_xlfn._xlws.FILTER(experiment_log[Recall New],experiment_log[Experiment ID]=kagglef_x!$P37),2)</f>
        <v>0.22</v>
      </c>
      <c r="V37" s="10" cm="1">
        <f t="array" ref="V37">ROUND(_xlfn._xlws.FILTER(experiment_log[F1 new],experiment_log[Experiment ID]=kagglef_x!$P37),2)</f>
        <v>0.36</v>
      </c>
      <c r="W37" s="11" cm="1">
        <f t="array" ref="W37">_xlfn._xlws.FILTER(experiment_log['#corr],experiment_log[Experiment ID]=kagglef_x!$P37)</f>
        <v>1575</v>
      </c>
      <c r="X37" s="8" cm="1">
        <f t="array" ref="X37">_xlfn._xlws.FILTER(experiment_log[Duration],experiment_log[Experiment ID]=kagglef_x!$P37)</f>
        <v>3.0902777777777777E-3</v>
      </c>
    </row>
    <row r="38" spans="2:24" x14ac:dyDescent="0.25">
      <c r="B38">
        <v>0.3603603603603604</v>
      </c>
      <c r="D38">
        <v>0.78106508875739644</v>
      </c>
      <c r="K38" s="5" t="s">
        <v>147</v>
      </c>
      <c r="L38" s="5" t="s">
        <v>292</v>
      </c>
      <c r="M38" s="5">
        <v>0.9</v>
      </c>
      <c r="N38" s="5">
        <f t="shared" si="10"/>
        <v>0.9</v>
      </c>
      <c r="O38" s="5">
        <v>10</v>
      </c>
      <c r="P38" s="5" t="str">
        <f t="shared" si="4"/>
        <v>8_10_9_forbes_kaggle_f</v>
      </c>
      <c r="Q38" s="9" t="str">
        <f t="shared" si="11"/>
        <v>forbes+kaggle_f(0,9)</v>
      </c>
      <c r="R38" s="9" cm="1">
        <f t="array" ref="R38:R40">S2:S4</f>
        <v>8</v>
      </c>
      <c r="S38" s="9" t="s">
        <v>493</v>
      </c>
      <c r="T38" s="10" cm="1">
        <f t="array" ref="T38">ROUND(_xlfn._xlws.FILTER(experiment_log[Precision new],experiment_log[Experiment ID]=kagglef_x!$P38),2)</f>
        <v>0.95</v>
      </c>
      <c r="U38" s="10" cm="1">
        <f t="array" ref="U38">ROUND(_xlfn._xlws.FILTER(experiment_log[Recall New],experiment_log[Experiment ID]=kagglef_x!$P38),2)</f>
        <v>0.53</v>
      </c>
      <c r="V38" s="10" cm="1">
        <f t="array" ref="V38">ROUND(_xlfn._xlws.FILTER(experiment_log[F1 new],experiment_log[Experiment ID]=kagglef_x!$P38),2)</f>
        <v>0.68</v>
      </c>
      <c r="W38" s="11" cm="1">
        <f t="array" ref="W38">_xlfn._xlws.FILTER(experiment_log['#corr],experiment_log[Experiment ID]=kagglef_x!$P38)</f>
        <v>685</v>
      </c>
      <c r="X38" s="8" cm="1">
        <f t="array" ref="X38">_xlfn._xlws.FILTER(experiment_log[Duration],experiment_log[Experiment ID]=kagglef_x!$P38)</f>
        <v>1.0150462962962964E-2</v>
      </c>
    </row>
    <row r="39" spans="2:24" x14ac:dyDescent="0.25">
      <c r="K39" s="5" t="s">
        <v>147</v>
      </c>
      <c r="L39" s="5" t="s">
        <v>292</v>
      </c>
      <c r="M39" s="5">
        <v>0.875</v>
      </c>
      <c r="N39" s="5">
        <f t="shared" si="10"/>
        <v>0.87</v>
      </c>
      <c r="O39" s="5">
        <v>10</v>
      </c>
      <c r="P39" s="5" t="str">
        <f t="shared" si="4"/>
        <v>5_10_87_forbes_kaggle_f</v>
      </c>
      <c r="Q39" s="9" t="str">
        <f t="shared" si="11"/>
        <v>forbes+kaggle_f(0,875)</v>
      </c>
      <c r="R39" s="9">
        <v>5</v>
      </c>
      <c r="S39" s="9" t="s">
        <v>493</v>
      </c>
      <c r="T39" s="10" cm="1">
        <f t="array" ref="T39">ROUND(_xlfn._xlws.FILTER(experiment_log[Precision new],experiment_log[Experiment ID]=kagglef_x!$P39),2)</f>
        <v>0.94</v>
      </c>
      <c r="U39" s="10" cm="1">
        <f t="array" ref="U39">ROUND(_xlfn._xlws.FILTER(experiment_log[Recall New],experiment_log[Experiment ID]=kagglef_x!$P39),2)</f>
        <v>0.44</v>
      </c>
      <c r="V39" s="10" cm="1">
        <f t="array" ref="V39">ROUND(_xlfn._xlws.FILTER(experiment_log[F1 new],experiment_log[Experiment ID]=kagglef_x!$P39),2)</f>
        <v>0.6</v>
      </c>
      <c r="W39" s="11" cm="1">
        <f t="array" ref="W39">_xlfn._xlws.FILTER(experiment_log['#corr],experiment_log[Experiment ID]=kagglef_x!$P39)</f>
        <v>6119</v>
      </c>
      <c r="X39" s="8" cm="1">
        <f t="array" ref="X39">_xlfn._xlws.FILTER(experiment_log[Duration],experiment_log[Experiment ID]=kagglef_x!$P39)</f>
        <v>2.7546296296296294E-3</v>
      </c>
    </row>
    <row r="40" spans="2:24" x14ac:dyDescent="0.25">
      <c r="K40" s="5" t="s">
        <v>147</v>
      </c>
      <c r="L40" s="5" t="s">
        <v>292</v>
      </c>
      <c r="M40" s="5">
        <v>0.85</v>
      </c>
      <c r="N40" s="5">
        <f t="shared" si="10"/>
        <v>0.85</v>
      </c>
      <c r="O40" s="5">
        <v>10</v>
      </c>
      <c r="P40" s="5" t="str">
        <f t="shared" si="4"/>
        <v>8_10_85_forbes_kaggle_f</v>
      </c>
      <c r="Q40" s="9" t="str">
        <f t="shared" si="11"/>
        <v>forbes+kaggle_f(0,85)</v>
      </c>
      <c r="R40" s="9">
        <v>8</v>
      </c>
      <c r="S40" s="9" t="s">
        <v>493</v>
      </c>
      <c r="T40" s="10" cm="1">
        <f t="array" ref="T40">ROUND(_xlfn._xlws.FILTER(experiment_log[Precision new],experiment_log[Experiment ID]=kagglef_x!$P40),2)</f>
        <v>0.93</v>
      </c>
      <c r="U40" s="10" cm="1">
        <f t="array" ref="U40">ROUND(_xlfn._xlws.FILTER(experiment_log[Recall New],experiment_log[Experiment ID]=kagglef_x!$P40),2)</f>
        <v>0.56000000000000005</v>
      </c>
      <c r="V40" s="10" cm="1">
        <f t="array" ref="V40">ROUND(_xlfn._xlws.FILTER(experiment_log[F1 new],experiment_log[Experiment ID]=kagglef_x!$P40),2)</f>
        <v>0.7</v>
      </c>
      <c r="W40" s="11" cm="1">
        <f t="array" ref="W40">_xlfn._xlws.FILTER(experiment_log['#corr],experiment_log[Experiment ID]=kagglef_x!$P40)</f>
        <v>1734</v>
      </c>
      <c r="X40" s="8" cm="1">
        <f t="array" ref="X40">_xlfn._xlws.FILTER(experiment_log[Duration],experiment_log[Experiment ID]=kagglef_x!$P40)</f>
        <v>1.0439814814814815E-2</v>
      </c>
    </row>
    <row r="41" spans="2:24" x14ac:dyDescent="0.25">
      <c r="K41" s="5" t="s">
        <v>147</v>
      </c>
      <c r="L41" s="5" t="s">
        <v>292</v>
      </c>
      <c r="M41" s="5">
        <v>0.85</v>
      </c>
      <c r="N41" s="5">
        <f t="shared" si="10"/>
        <v>0.85</v>
      </c>
      <c r="O41" s="5">
        <v>10</v>
      </c>
      <c r="P41" s="5" t="str">
        <f t="shared" si="4"/>
        <v>7_10_85_forbes_kaggle_f</v>
      </c>
      <c r="Q41" s="9" t="str">
        <f t="shared" si="11"/>
        <v>forbes+kaggle_f(0,85)</v>
      </c>
      <c r="R41" s="9">
        <f>S12</f>
        <v>7</v>
      </c>
      <c r="S41" s="9" t="s">
        <v>493</v>
      </c>
      <c r="T41" s="10" cm="1">
        <f t="array" ref="T41">ROUND(_xlfn._xlws.FILTER(experiment_log[Precision new],experiment_log[Experiment ID]=kagglef_x!$P41),2)</f>
        <v>1</v>
      </c>
      <c r="U41" s="10" cm="1">
        <f t="array" ref="U41">ROUND(_xlfn._xlws.FILTER(experiment_log[Recall New],experiment_log[Experiment ID]=kagglef_x!$P41),2)</f>
        <v>0.01</v>
      </c>
      <c r="V41" s="10" cm="1">
        <f t="array" ref="V41">ROUND(_xlfn._xlws.FILTER(experiment_log[F1 new],experiment_log[Experiment ID]=kagglef_x!$P41),2)</f>
        <v>0.03</v>
      </c>
      <c r="W41" s="11" cm="1">
        <f t="array" ref="W41">_xlfn._xlws.FILTER(experiment_log['#corr],experiment_log[Experiment ID]=kagglef_x!$P41)</f>
        <v>1549</v>
      </c>
      <c r="X41" s="8" cm="1">
        <f t="array" ref="X41">_xlfn._xlws.FILTER(experiment_log[Duration],experiment_log[Experiment ID]=kagglef_x!$P41)</f>
        <v>8.611111111111111E-3</v>
      </c>
    </row>
    <row r="50" spans="1:4" x14ac:dyDescent="0.25">
      <c r="A50">
        <v>0.85</v>
      </c>
      <c r="B50" cm="1">
        <f t="array" ref="B50:B65">_xlfn.UNIQUE(_xlfn._xlws.FILTER(experiment_log[F1 new],(experiment_log[Dataset 1]=kagglef_x!B$1)*(experiment_log[Dataset 2]="kaggle_f")*(experiment_log[Matching Rule Threshold]=kagglef_x!$A50)*(experiment_log[Blocker ID]=10)))</f>
        <v>0.39285714285714285</v>
      </c>
      <c r="C50" cm="1">
        <f t="array" ref="C50:C68">_xlfn.UNIQUE(_xlfn._xlws.FILTER(experiment_log[F1 new],(experiment_log[Dataset 1]=kagglef_x!C$1)*(experiment_log[Dataset 2]="kaggle_f")*(experiment_log[Matching Rule Threshold]=kagglef_x!$A50)*(experiment_log[Blocker ID]=10)))</f>
        <v>0.6964285714285714</v>
      </c>
      <c r="D50" cm="1">
        <f t="array" ref="D50:D60">_xlfn.UNIQUE(_xlfn._xlws.FILTER(experiment_log[F1 new],(experiment_log[Dataset 1]=kagglef_x!D$1)*(experiment_log[Dataset 2]="kaggle_f")*(experiment_log[Matching Rule Threshold]=kagglef_x!$A50)*(experiment_log[Blocker ID]=10)))</f>
        <v>0.77647058823529425</v>
      </c>
    </row>
    <row r="51" spans="1:4" x14ac:dyDescent="0.25">
      <c r="B51">
        <v>0.55882352941176472</v>
      </c>
      <c r="C51">
        <v>0.69090909090909081</v>
      </c>
      <c r="D51">
        <v>0.76646706586826341</v>
      </c>
    </row>
    <row r="52" spans="1:4" x14ac:dyDescent="0.25">
      <c r="B52">
        <v>0.59701492537313428</v>
      </c>
      <c r="C52">
        <v>0.66666666666666663</v>
      </c>
      <c r="D52">
        <v>0.72839506172839508</v>
      </c>
    </row>
    <row r="53" spans="1:4" x14ac:dyDescent="0.25">
      <c r="B53">
        <v>0.36363636363636359</v>
      </c>
      <c r="C53">
        <v>0.61386138613861385</v>
      </c>
      <c r="D53">
        <v>0.65359477124183007</v>
      </c>
    </row>
    <row r="54" spans="1:4" x14ac:dyDescent="0.25">
      <c r="B54">
        <v>0.60465116279069764</v>
      </c>
      <c r="C54">
        <v>0.60194174757281549</v>
      </c>
      <c r="D54">
        <v>0.69620253164556956</v>
      </c>
    </row>
    <row r="55" spans="1:4" x14ac:dyDescent="0.25">
      <c r="B55">
        <v>0.56000000000000005</v>
      </c>
      <c r="C55">
        <v>0.6</v>
      </c>
      <c r="D55">
        <v>0.75151515151515147</v>
      </c>
    </row>
    <row r="56" spans="1:4" x14ac:dyDescent="0.25">
      <c r="B56">
        <v>0.58267716535433078</v>
      </c>
      <c r="C56">
        <v>0.59615384615384603</v>
      </c>
      <c r="D56">
        <v>0.74390243902439024</v>
      </c>
    </row>
    <row r="57" spans="1:4" x14ac:dyDescent="0.25">
      <c r="B57">
        <v>0.5864661654135338</v>
      </c>
      <c r="C57">
        <v>0.58000000000000007</v>
      </c>
      <c r="D57">
        <v>0.55944055944055937</v>
      </c>
    </row>
    <row r="58" spans="1:4" x14ac:dyDescent="0.25">
      <c r="B58">
        <v>0.60150375939849621</v>
      </c>
      <c r="C58">
        <v>0.57142857142857151</v>
      </c>
      <c r="D58">
        <v>0.78823529411764703</v>
      </c>
    </row>
    <row r="59" spans="1:4" x14ac:dyDescent="0.25">
      <c r="B59">
        <v>0.6</v>
      </c>
      <c r="C59">
        <v>0.54166666666666663</v>
      </c>
      <c r="D59">
        <v>0.76190476190476186</v>
      </c>
    </row>
    <row r="60" spans="1:4" x14ac:dyDescent="0.25">
      <c r="B60">
        <v>0.46153846153846151</v>
      </c>
      <c r="C60">
        <v>0.52631578947368418</v>
      </c>
      <c r="D60">
        <v>0.78106508875739644</v>
      </c>
    </row>
    <row r="61" spans="1:4" x14ac:dyDescent="0.25">
      <c r="B61">
        <v>0.54838709677419351</v>
      </c>
      <c r="C61">
        <v>0.46153846153846151</v>
      </c>
    </row>
    <row r="62" spans="1:4" x14ac:dyDescent="0.25">
      <c r="B62">
        <v>0.47619047619047616</v>
      </c>
      <c r="C62">
        <v>0.44444444444444448</v>
      </c>
    </row>
    <row r="63" spans="1:4" x14ac:dyDescent="0.25">
      <c r="B63">
        <v>0.40707964601769908</v>
      </c>
      <c r="C63">
        <v>0.42696629213483145</v>
      </c>
    </row>
    <row r="64" spans="1:4" x14ac:dyDescent="0.25">
      <c r="B64">
        <v>0.56923076923076921</v>
      </c>
      <c r="C64">
        <v>0.37209302325581389</v>
      </c>
    </row>
    <row r="65" spans="1:4" x14ac:dyDescent="0.25">
      <c r="B65">
        <v>0.43103448275862066</v>
      </c>
      <c r="C65">
        <v>0.35294117647058826</v>
      </c>
    </row>
    <row r="66" spans="1:4" x14ac:dyDescent="0.25">
      <c r="C66">
        <v>0.31325301204819278</v>
      </c>
    </row>
    <row r="67" spans="1:4" x14ac:dyDescent="0.25">
      <c r="C67">
        <v>0.20512820512820512</v>
      </c>
    </row>
    <row r="68" spans="1:4" x14ac:dyDescent="0.25">
      <c r="C68">
        <v>2.8169014084507043E-2</v>
      </c>
    </row>
    <row r="75" spans="1:4" x14ac:dyDescent="0.25">
      <c r="A75">
        <v>0.8</v>
      </c>
      <c r="B75" cm="1">
        <f t="array" ref="B75:B87">_xlfn.UNIQUE(_xlfn._xlws.FILTER(experiment_log[F1 new],(experiment_log[Dataset 1]=kagglef_x!B$1)*(experiment_log[Dataset 2]="kaggle_f")*(experiment_log[Matching Rule Threshold]=kagglef_x!$A75)*(experiment_log[Blocker ID]=10)))</f>
        <v>0.5864661654135338</v>
      </c>
      <c r="C75" cm="1">
        <f t="array" ref="C75:C88">_xlfn.UNIQUE(_xlfn._xlws.FILTER(experiment_log[F1 new],(experiment_log[Dataset 1]=kagglef_x!C$1)*(experiment_log[Dataset 2]="kaggle_f")*(experiment_log[Matching Rule Threshold]=kagglef_x!$A75)*(experiment_log[Blocker ID]=10)))</f>
        <v>0.6964285714285714</v>
      </c>
      <c r="D75" cm="1">
        <f t="array" ref="D75:D83">_xlfn.UNIQUE(_xlfn._xlws.FILTER(experiment_log[F1 new],(experiment_log[Dataset 1]=kagglef_x!D$1)*(experiment_log[Dataset 2]="kaggle_f")*(experiment_log[Matching Rule Threshold]=kagglef_x!$A75)*(experiment_log[Blocker ID]=10)))</f>
        <v>0.78106508875739644</v>
      </c>
    </row>
    <row r="76" spans="1:4" x14ac:dyDescent="0.25">
      <c r="B76">
        <v>0.59701492537313428</v>
      </c>
      <c r="C76">
        <v>0.65420560747663548</v>
      </c>
      <c r="D76">
        <v>0.75903614457831325</v>
      </c>
    </row>
    <row r="77" spans="1:4" x14ac:dyDescent="0.25">
      <c r="B77">
        <v>0.60150375939849621</v>
      </c>
      <c r="C77">
        <v>0.64077669902912615</v>
      </c>
      <c r="D77">
        <v>0.75151515151515147</v>
      </c>
    </row>
    <row r="78" spans="1:4" x14ac:dyDescent="0.25">
      <c r="B78">
        <v>0.60606060606060608</v>
      </c>
      <c r="C78">
        <v>0.61386138613861385</v>
      </c>
      <c r="D78">
        <v>0.72839506172839508</v>
      </c>
    </row>
    <row r="79" spans="1:4" x14ac:dyDescent="0.25">
      <c r="B79">
        <v>0.54838709677419351</v>
      </c>
      <c r="C79">
        <v>0.60952380952380947</v>
      </c>
      <c r="D79">
        <v>0.73619631901840488</v>
      </c>
    </row>
    <row r="80" spans="1:4" x14ac:dyDescent="0.25">
      <c r="B80">
        <v>0.47619047619047616</v>
      </c>
      <c r="C80">
        <v>0.59615384615384603</v>
      </c>
      <c r="D80">
        <v>0.74390243902439024</v>
      </c>
    </row>
    <row r="81" spans="2:4" x14ac:dyDescent="0.25">
      <c r="B81">
        <v>0</v>
      </c>
      <c r="C81">
        <v>0.59405940594059403</v>
      </c>
      <c r="D81">
        <v>0.63157894736842102</v>
      </c>
    </row>
    <row r="82" spans="2:4" x14ac:dyDescent="0.25">
      <c r="B82">
        <v>0.44827586206896552</v>
      </c>
      <c r="C82">
        <v>0.58000000000000007</v>
      </c>
      <c r="D82">
        <v>0.76646706586826341</v>
      </c>
    </row>
    <row r="83" spans="2:4" x14ac:dyDescent="0.25">
      <c r="B83">
        <v>0.4210526315789474</v>
      </c>
      <c r="C83">
        <v>0.54166666666666663</v>
      </c>
      <c r="D83">
        <v>0.77380952380952384</v>
      </c>
    </row>
    <row r="84" spans="2:4" x14ac:dyDescent="0.25">
      <c r="B84">
        <v>0.56934306569343074</v>
      </c>
      <c r="C84">
        <v>0.53061224489795922</v>
      </c>
    </row>
    <row r="85" spans="2:4" x14ac:dyDescent="0.25">
      <c r="B85">
        <v>0.47457627118644069</v>
      </c>
      <c r="C85">
        <v>0.52631578947368418</v>
      </c>
    </row>
    <row r="86" spans="2:4" x14ac:dyDescent="0.25">
      <c r="B86">
        <v>0.59090909090909094</v>
      </c>
      <c r="C86">
        <v>0.51063829787234039</v>
      </c>
    </row>
    <row r="87" spans="2:4" x14ac:dyDescent="0.25">
      <c r="B87">
        <v>0.47933884297520657</v>
      </c>
      <c r="C87">
        <v>0.4946236559139785</v>
      </c>
    </row>
    <row r="88" spans="2:4" x14ac:dyDescent="0.25">
      <c r="C88">
        <v>0.18181818181818182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6BAC-F99A-4CB9-A614-D0E450830075}">
  <dimension ref="A1:M32"/>
  <sheetViews>
    <sheetView workbookViewId="0">
      <selection activeCell="T7" sqref="T7"/>
    </sheetView>
  </sheetViews>
  <sheetFormatPr defaultRowHeight="15" x14ac:dyDescent="0.25"/>
  <cols>
    <col min="1" max="1" width="9.140625" style="44"/>
    <col min="6" max="6" width="9.140625" style="39"/>
    <col min="10" max="10" width="9.140625" style="39"/>
  </cols>
  <sheetData>
    <row r="1" spans="1:13" x14ac:dyDescent="0.25">
      <c r="A1" s="42"/>
      <c r="B1" t="s">
        <v>23</v>
      </c>
      <c r="C1" t="s">
        <v>23</v>
      </c>
      <c r="D1" t="s">
        <v>23</v>
      </c>
      <c r="E1" t="s">
        <v>23</v>
      </c>
      <c r="F1" s="39" t="s">
        <v>22</v>
      </c>
      <c r="G1" t="s">
        <v>22</v>
      </c>
      <c r="H1" t="s">
        <v>22</v>
      </c>
      <c r="I1" t="s">
        <v>22</v>
      </c>
      <c r="J1" s="39" t="s">
        <v>147</v>
      </c>
      <c r="K1" t="s">
        <v>147</v>
      </c>
      <c r="L1" t="s">
        <v>147</v>
      </c>
      <c r="M1" t="s">
        <v>147</v>
      </c>
    </row>
    <row r="2" spans="1:13" s="40" customFormat="1" ht="15.75" thickBot="1" x14ac:dyDescent="0.3">
      <c r="A2" s="43"/>
      <c r="B2" s="40">
        <v>0.8</v>
      </c>
      <c r="C2" s="40">
        <v>0.85</v>
      </c>
      <c r="D2" s="40">
        <v>0.875</v>
      </c>
      <c r="E2" s="40">
        <v>0.9</v>
      </c>
      <c r="F2" s="41">
        <v>0.8</v>
      </c>
      <c r="G2" s="40">
        <v>0.85</v>
      </c>
      <c r="H2" s="40">
        <v>0.875</v>
      </c>
      <c r="I2" s="40">
        <v>0.9</v>
      </c>
      <c r="J2" s="41">
        <v>0.8</v>
      </c>
      <c r="K2" s="40">
        <v>0.85</v>
      </c>
      <c r="L2" s="40">
        <v>0.875</v>
      </c>
      <c r="M2" s="40">
        <v>0.9</v>
      </c>
    </row>
    <row r="3" spans="1:13" x14ac:dyDescent="0.25">
      <c r="A3" s="44">
        <v>1</v>
      </c>
      <c r="B3" t="str" cm="1">
        <f t="array" ref="B3">IFERROR(_xlfn._xlws.FILTER(experiment_log[Experiment ID],(experiment_log[Matching Rule ID]='experiment completeness'!$A3)*(experiment_log[Matching Rule Threshold]='experiment completeness'!B$2)*(experiment_log[Dataset 1]='experiment completeness'!B$1)*(experiment_log[Blocker ID]=10)*(experiment_log[Dataset 2]="kaggle_f")),"XX")</f>
        <v>XX</v>
      </c>
      <c r="C3" t="str" cm="1">
        <f t="array" ref="C3">IFERROR(_xlfn._xlws.FILTER(experiment_log[Experiment ID],(experiment_log[Matching Rule ID]='experiment completeness'!$A3)*(experiment_log[Matching Rule Threshold]='experiment completeness'!C$2)*(experiment_log[Dataset 1]='experiment completeness'!C$1)*(experiment_log[Blocker ID]=10)*(experiment_log[Dataset 2]="kaggle_f")),"XX")</f>
        <v>XX</v>
      </c>
      <c r="D3" t="str" cm="1">
        <f t="array" ref="D3">IFERROR(_xlfn._xlws.FILTER(experiment_log[Experiment ID],(experiment_log[Matching Rule ID]='experiment completeness'!$A3)*(experiment_log[Matching Rule Threshold]='experiment completeness'!D$2)*(experiment_log[Dataset 1]='experiment completeness'!D$1)*(experiment_log[Blocker ID]=10)*(experiment_log[Dataset 2]="kaggle_f")),"XX")</f>
        <v>XX</v>
      </c>
      <c r="E3" t="str" cm="1">
        <f t="array" ref="E3">IFERROR(_xlfn._xlws.FILTER(experiment_log[Experiment ID],(experiment_log[Matching Rule ID]='experiment completeness'!$A3)*(experiment_log[Matching Rule Threshold]='experiment completeness'!E$2)*(experiment_log[Dataset 1]='experiment completeness'!E$1)*(experiment_log[Blocker ID]=10)*(experiment_log[Dataset 2]="kaggle_f")),"XX")</f>
        <v>XX</v>
      </c>
      <c r="F3" s="39" t="str" cm="1">
        <f t="array" ref="F3">IFERROR(_xlfn._xlws.FILTER(experiment_log[Experiment ID],(experiment_log[Matching Rule ID]='experiment completeness'!$A3)*(experiment_log[Matching Rule Threshold]='experiment completeness'!F$2)*(experiment_log[Dataset 1]='experiment completeness'!F$1)*(experiment_log[Blocker ID]=10)*(experiment_log[Dataset 2]="kaggle_f")),"XX")</f>
        <v>1_10_8_dbpedia_kaggle_f</v>
      </c>
      <c r="G3" t="str" cm="1">
        <f t="array" ref="G3">IFERROR(_xlfn._xlws.FILTER(experiment_log[Experiment ID],(experiment_log[Matching Rule ID]='experiment completeness'!$A3)*(experiment_log[Matching Rule Threshold]='experiment completeness'!G$2)*(experiment_log[Dataset 1]='experiment completeness'!G$1)*(experiment_log[Blocker ID]=10)*(experiment_log[Dataset 2]="kaggle_f")),"XX")</f>
        <v>1_10_85_dbpedia_kaggle_f</v>
      </c>
      <c r="H3" t="str" cm="1">
        <f t="array" ref="H3">IFERROR(_xlfn._xlws.FILTER(experiment_log[Experiment ID],(experiment_log[Matching Rule ID]='experiment completeness'!$A3)*(experiment_log[Matching Rule Threshold]='experiment completeness'!H$2)*(experiment_log[Dataset 1]='experiment completeness'!H$1)*(experiment_log[Blocker ID]=10)*(experiment_log[Dataset 2]="kaggle_f")),"XX")</f>
        <v>1_10_87_dbpedia_kaggle_f</v>
      </c>
      <c r="I3" t="str" cm="1">
        <f t="array" ref="I3">IFERROR(_xlfn._xlws.FILTER(experiment_log[Experiment ID],(experiment_log[Matching Rule ID]='experiment completeness'!$A3)*(experiment_log[Matching Rule Threshold]='experiment completeness'!I$2)*(experiment_log[Dataset 1]='experiment completeness'!I$1)*(experiment_log[Blocker ID]=10)*(experiment_log[Dataset 2]="kaggle_f")),"XX")</f>
        <v>1_10_9_dbpedia_kaggle_f</v>
      </c>
      <c r="J3" s="39" t="str" cm="1">
        <f t="array" ref="J3">IFERROR(_xlfn._xlws.FILTER(experiment_log[Experiment ID],(experiment_log[Matching Rule ID]='experiment completeness'!$A3)*(experiment_log[Matching Rule Threshold]='experiment completeness'!J$2)*(experiment_log[Dataset 1]='experiment completeness'!J$1)*(experiment_log[Blocker ID]=10)*(experiment_log[Dataset 2]="kaggle_f")),"XX")</f>
        <v>XX</v>
      </c>
      <c r="K3" t="str" cm="1">
        <f t="array" ref="K3">IFERROR(_xlfn._xlws.FILTER(experiment_log[Experiment ID],(experiment_log[Matching Rule ID]='experiment completeness'!$A3)*(experiment_log[Matching Rule Threshold]='experiment completeness'!K$2)*(experiment_log[Dataset 1]='experiment completeness'!K$1)*(experiment_log[Blocker ID]=10)*(experiment_log[Dataset 2]="kaggle_f")),"XX")</f>
        <v>XX</v>
      </c>
      <c r="L3" t="str" cm="1">
        <f t="array" ref="L3">IFERROR(_xlfn._xlws.FILTER(experiment_log[Experiment ID],(experiment_log[Matching Rule ID]='experiment completeness'!$A3)*(experiment_log[Matching Rule Threshold]='experiment completeness'!L$2)*(experiment_log[Dataset 1]='experiment completeness'!L$1)*(experiment_log[Blocker ID]=10)*(experiment_log[Dataset 2]="kaggle_f")),"XX")</f>
        <v>XX</v>
      </c>
      <c r="M3" t="str" cm="1">
        <f t="array" ref="M3">IFERROR(_xlfn._xlws.FILTER(experiment_log[Experiment ID],(experiment_log[Matching Rule ID]='experiment completeness'!$A3)*(experiment_log[Matching Rule Threshold]='experiment completeness'!M$2)*(experiment_log[Dataset 1]='experiment completeness'!M$1)*(experiment_log[Blocker ID]=10)*(experiment_log[Dataset 2]="kaggle_f")),"XX")</f>
        <v>XX</v>
      </c>
    </row>
    <row r="4" spans="1:13" x14ac:dyDescent="0.25">
      <c r="A4" s="44">
        <v>2</v>
      </c>
      <c r="B4" t="str" cm="1">
        <f t="array" ref="B4">IFERROR(_xlfn._xlws.FILTER(experiment_log[Experiment ID],(experiment_log[Matching Rule ID]='experiment completeness'!$A4)*(experiment_log[Matching Rule Threshold]='experiment completeness'!B$2)*(experiment_log[Dataset 1]='experiment completeness'!B$1)*(experiment_log[Blocker ID]=10)*(experiment_log[Dataset 2]="kaggle_f")),"XX")</f>
        <v>XX</v>
      </c>
      <c r="C4" t="str" cm="1">
        <f t="array" ref="C4">IFERROR(_xlfn._xlws.FILTER(experiment_log[Experiment ID],(experiment_log[Matching Rule ID]='experiment completeness'!$A4)*(experiment_log[Matching Rule Threshold]='experiment completeness'!C$2)*(experiment_log[Dataset 1]='experiment completeness'!C$1)*(experiment_log[Blocker ID]=10)*(experiment_log[Dataset 2]="kaggle_f")),"XX")</f>
        <v>XX</v>
      </c>
      <c r="D4" t="str" cm="1">
        <f t="array" ref="D4">IFERROR(_xlfn._xlws.FILTER(experiment_log[Experiment ID],(experiment_log[Matching Rule ID]='experiment completeness'!$A4)*(experiment_log[Matching Rule Threshold]='experiment completeness'!D$2)*(experiment_log[Dataset 1]='experiment completeness'!D$1)*(experiment_log[Blocker ID]=10)*(experiment_log[Dataset 2]="kaggle_f")),"XX")</f>
        <v>XX</v>
      </c>
      <c r="E4" t="str" cm="1">
        <f t="array" ref="E4">IFERROR(_xlfn._xlws.FILTER(experiment_log[Experiment ID],(experiment_log[Matching Rule ID]='experiment completeness'!$A4)*(experiment_log[Matching Rule Threshold]='experiment completeness'!E$2)*(experiment_log[Dataset 1]='experiment completeness'!E$1)*(experiment_log[Blocker ID]=10)*(experiment_log[Dataset 2]="kaggle_f")),"XX")</f>
        <v>XX</v>
      </c>
      <c r="F4" s="39" t="str" cm="1">
        <f t="array" ref="F4">IFERROR(_xlfn._xlws.FILTER(experiment_log[Experiment ID],(experiment_log[Matching Rule ID]='experiment completeness'!$A4)*(experiment_log[Matching Rule Threshold]='experiment completeness'!F$2)*(experiment_log[Dataset 1]='experiment completeness'!F$1)*(experiment_log[Blocker ID]=10)*(experiment_log[Dataset 2]="kaggle_f")),"XX")</f>
        <v>2_10_8_dbpedia_kaggle_f</v>
      </c>
      <c r="G4" t="str" cm="1">
        <f t="array" ref="G4">IFERROR(_xlfn._xlws.FILTER(experiment_log[Experiment ID],(experiment_log[Matching Rule ID]='experiment completeness'!$A4)*(experiment_log[Matching Rule Threshold]='experiment completeness'!G$2)*(experiment_log[Dataset 1]='experiment completeness'!G$1)*(experiment_log[Blocker ID]=10)*(experiment_log[Dataset 2]="kaggle_f")),"XX")</f>
        <v>2_10_85_dbpedia_kaggle_f</v>
      </c>
      <c r="H4" t="str" cm="1">
        <f t="array" ref="H4">IFERROR(_xlfn._xlws.FILTER(experiment_log[Experiment ID],(experiment_log[Matching Rule ID]='experiment completeness'!$A4)*(experiment_log[Matching Rule Threshold]='experiment completeness'!H$2)*(experiment_log[Dataset 1]='experiment completeness'!H$1)*(experiment_log[Blocker ID]=10)*(experiment_log[Dataset 2]="kaggle_f")),"XX")</f>
        <v>2_10_87_dbpedia_kaggle_f</v>
      </c>
      <c r="I4" t="str" cm="1">
        <f t="array" ref="I4">IFERROR(_xlfn._xlws.FILTER(experiment_log[Experiment ID],(experiment_log[Matching Rule ID]='experiment completeness'!$A4)*(experiment_log[Matching Rule Threshold]='experiment completeness'!I$2)*(experiment_log[Dataset 1]='experiment completeness'!I$1)*(experiment_log[Blocker ID]=10)*(experiment_log[Dataset 2]="kaggle_f")),"XX")</f>
        <v>2_10_9_dbpedia_kaggle_f</v>
      </c>
      <c r="J4" s="39" t="str" cm="1">
        <f t="array" ref="J4">IFERROR(_xlfn._xlws.FILTER(experiment_log[Experiment ID],(experiment_log[Matching Rule ID]='experiment completeness'!$A4)*(experiment_log[Matching Rule Threshold]='experiment completeness'!J$2)*(experiment_log[Dataset 1]='experiment completeness'!J$1)*(experiment_log[Blocker ID]=10)*(experiment_log[Dataset 2]="kaggle_f")),"XX")</f>
        <v>XX</v>
      </c>
      <c r="K4" t="str" cm="1">
        <f t="array" ref="K4">IFERROR(_xlfn._xlws.FILTER(experiment_log[Experiment ID],(experiment_log[Matching Rule ID]='experiment completeness'!$A4)*(experiment_log[Matching Rule Threshold]='experiment completeness'!K$2)*(experiment_log[Dataset 1]='experiment completeness'!K$1)*(experiment_log[Blocker ID]=10)*(experiment_log[Dataset 2]="kaggle_f")),"XX")</f>
        <v>XX</v>
      </c>
      <c r="L4" t="str" cm="1">
        <f t="array" ref="L4">IFERROR(_xlfn._xlws.FILTER(experiment_log[Experiment ID],(experiment_log[Matching Rule ID]='experiment completeness'!$A4)*(experiment_log[Matching Rule Threshold]='experiment completeness'!L$2)*(experiment_log[Dataset 1]='experiment completeness'!L$1)*(experiment_log[Blocker ID]=10)*(experiment_log[Dataset 2]="kaggle_f")),"XX")</f>
        <v>XX</v>
      </c>
      <c r="M4" t="str" cm="1">
        <f t="array" ref="M4">IFERROR(_xlfn._xlws.FILTER(experiment_log[Experiment ID],(experiment_log[Matching Rule ID]='experiment completeness'!$A4)*(experiment_log[Matching Rule Threshold]='experiment completeness'!M$2)*(experiment_log[Dataset 1]='experiment completeness'!M$1)*(experiment_log[Blocker ID]=10)*(experiment_log[Dataset 2]="kaggle_f")),"XX")</f>
        <v>XX</v>
      </c>
    </row>
    <row r="5" spans="1:13" x14ac:dyDescent="0.25">
      <c r="A5" s="44">
        <v>3</v>
      </c>
      <c r="B5" t="str" cm="1">
        <f t="array" ref="B5">IFERROR(_xlfn._xlws.FILTER(experiment_log[Experiment ID],(experiment_log[Matching Rule ID]='experiment completeness'!$A5)*(experiment_log[Matching Rule Threshold]='experiment completeness'!B$2)*(experiment_log[Dataset 1]='experiment completeness'!B$1)*(experiment_log[Blocker ID]=10)*(experiment_log[Dataset 2]="kaggle_f")),"XX")</f>
        <v>XX</v>
      </c>
      <c r="C5" t="str" cm="1">
        <f t="array" ref="C5">IFERROR(_xlfn._xlws.FILTER(experiment_log[Experiment ID],(experiment_log[Matching Rule ID]='experiment completeness'!$A5)*(experiment_log[Matching Rule Threshold]='experiment completeness'!C$2)*(experiment_log[Dataset 1]='experiment completeness'!C$1)*(experiment_log[Blocker ID]=10)*(experiment_log[Dataset 2]="kaggle_f")),"XX")</f>
        <v>XX</v>
      </c>
      <c r="D5" t="str" cm="1">
        <f t="array" ref="D5">IFERROR(_xlfn._xlws.FILTER(experiment_log[Experiment ID],(experiment_log[Matching Rule ID]='experiment completeness'!$A5)*(experiment_log[Matching Rule Threshold]='experiment completeness'!D$2)*(experiment_log[Dataset 1]='experiment completeness'!D$1)*(experiment_log[Blocker ID]=10)*(experiment_log[Dataset 2]="kaggle_f")),"XX")</f>
        <v>XX</v>
      </c>
      <c r="E5" t="str" cm="1">
        <f t="array" ref="E5">IFERROR(_xlfn._xlws.FILTER(experiment_log[Experiment ID],(experiment_log[Matching Rule ID]='experiment completeness'!$A5)*(experiment_log[Matching Rule Threshold]='experiment completeness'!E$2)*(experiment_log[Dataset 1]='experiment completeness'!E$1)*(experiment_log[Blocker ID]=10)*(experiment_log[Dataset 2]="kaggle_f")),"XX")</f>
        <v>XX</v>
      </c>
      <c r="F5" s="39" t="str" cm="1">
        <f t="array" ref="F5">IFERROR(_xlfn._xlws.FILTER(experiment_log[Experiment ID],(experiment_log[Matching Rule ID]='experiment completeness'!$A5)*(experiment_log[Matching Rule Threshold]='experiment completeness'!F$2)*(experiment_log[Dataset 1]='experiment completeness'!F$1)*(experiment_log[Blocker ID]=10)*(experiment_log[Dataset 2]="kaggle_f")),"XX")</f>
        <v>XX</v>
      </c>
      <c r="G5" t="str" cm="1">
        <f t="array" ref="G5">IFERROR(_xlfn._xlws.FILTER(experiment_log[Experiment ID],(experiment_log[Matching Rule ID]='experiment completeness'!$A5)*(experiment_log[Matching Rule Threshold]='experiment completeness'!G$2)*(experiment_log[Dataset 1]='experiment completeness'!G$1)*(experiment_log[Blocker ID]=10)*(experiment_log[Dataset 2]="kaggle_f")),"XX")</f>
        <v>XX</v>
      </c>
      <c r="H5" t="str" cm="1">
        <f t="array" ref="H5">IFERROR(_xlfn._xlws.FILTER(experiment_log[Experiment ID],(experiment_log[Matching Rule ID]='experiment completeness'!$A5)*(experiment_log[Matching Rule Threshold]='experiment completeness'!H$2)*(experiment_log[Dataset 1]='experiment completeness'!H$1)*(experiment_log[Blocker ID]=10)*(experiment_log[Dataset 2]="kaggle_f")),"XX")</f>
        <v>XX</v>
      </c>
      <c r="I5" t="str" cm="1">
        <f t="array" ref="I5">IFERROR(_xlfn._xlws.FILTER(experiment_log[Experiment ID],(experiment_log[Matching Rule ID]='experiment completeness'!$A5)*(experiment_log[Matching Rule Threshold]='experiment completeness'!I$2)*(experiment_log[Dataset 1]='experiment completeness'!I$1)*(experiment_log[Blocker ID]=10)*(experiment_log[Dataset 2]="kaggle_f")),"XX")</f>
        <v>XX</v>
      </c>
      <c r="J5" s="39" t="str" cm="1">
        <f t="array" ref="J5">IFERROR(_xlfn._xlws.FILTER(experiment_log[Experiment ID],(experiment_log[Matching Rule ID]='experiment completeness'!$A5)*(experiment_log[Matching Rule Threshold]='experiment completeness'!J$2)*(experiment_log[Dataset 1]='experiment completeness'!J$1)*(experiment_log[Blocker ID]=10)*(experiment_log[Dataset 2]="kaggle_f")),"XX")</f>
        <v>XX</v>
      </c>
      <c r="K5" t="str" cm="1">
        <f t="array" ref="K5">IFERROR(_xlfn._xlws.FILTER(experiment_log[Experiment ID],(experiment_log[Matching Rule ID]='experiment completeness'!$A5)*(experiment_log[Matching Rule Threshold]='experiment completeness'!K$2)*(experiment_log[Dataset 1]='experiment completeness'!K$1)*(experiment_log[Blocker ID]=10)*(experiment_log[Dataset 2]="kaggle_f")),"XX")</f>
        <v>XX</v>
      </c>
      <c r="L5" t="str" cm="1">
        <f t="array" ref="L5">IFERROR(_xlfn._xlws.FILTER(experiment_log[Experiment ID],(experiment_log[Matching Rule ID]='experiment completeness'!$A5)*(experiment_log[Matching Rule Threshold]='experiment completeness'!L$2)*(experiment_log[Dataset 1]='experiment completeness'!L$1)*(experiment_log[Blocker ID]=10)*(experiment_log[Dataset 2]="kaggle_f")),"XX")</f>
        <v>XX</v>
      </c>
      <c r="M5" t="str" cm="1">
        <f t="array" ref="M5">IFERROR(_xlfn._xlws.FILTER(experiment_log[Experiment ID],(experiment_log[Matching Rule ID]='experiment completeness'!$A5)*(experiment_log[Matching Rule Threshold]='experiment completeness'!M$2)*(experiment_log[Dataset 1]='experiment completeness'!M$1)*(experiment_log[Blocker ID]=10)*(experiment_log[Dataset 2]="kaggle_f")),"XX")</f>
        <v>XX</v>
      </c>
    </row>
    <row r="6" spans="1:13" x14ac:dyDescent="0.25">
      <c r="A6" s="44">
        <v>4</v>
      </c>
      <c r="B6" t="str" cm="1">
        <f t="array" ref="B6">IFERROR(_xlfn._xlws.FILTER(experiment_log[Experiment ID],(experiment_log[Matching Rule ID]='experiment completeness'!$A6)*(experiment_log[Matching Rule Threshold]='experiment completeness'!B$2)*(experiment_log[Dataset 1]='experiment completeness'!B$1)*(experiment_log[Blocker ID]=10)*(experiment_log[Dataset 2]="kaggle_f")),"XX")</f>
        <v>XX</v>
      </c>
      <c r="C6" t="str" cm="1">
        <f t="array" ref="C6">IFERROR(_xlfn._xlws.FILTER(experiment_log[Experiment ID],(experiment_log[Matching Rule ID]='experiment completeness'!$A6)*(experiment_log[Matching Rule Threshold]='experiment completeness'!C$2)*(experiment_log[Dataset 1]='experiment completeness'!C$1)*(experiment_log[Blocker ID]=10)*(experiment_log[Dataset 2]="kaggle_f")),"XX")</f>
        <v>XX</v>
      </c>
      <c r="D6" t="str" cm="1">
        <f t="array" ref="D6">IFERROR(_xlfn._xlws.FILTER(experiment_log[Experiment ID],(experiment_log[Matching Rule ID]='experiment completeness'!$A6)*(experiment_log[Matching Rule Threshold]='experiment completeness'!D$2)*(experiment_log[Dataset 1]='experiment completeness'!D$1)*(experiment_log[Blocker ID]=10)*(experiment_log[Dataset 2]="kaggle_f")),"XX")</f>
        <v>XX</v>
      </c>
      <c r="E6" t="str" cm="1">
        <f t="array" ref="E6">IFERROR(_xlfn._xlws.FILTER(experiment_log[Experiment ID],(experiment_log[Matching Rule ID]='experiment completeness'!$A6)*(experiment_log[Matching Rule Threshold]='experiment completeness'!E$2)*(experiment_log[Dataset 1]='experiment completeness'!E$1)*(experiment_log[Blocker ID]=10)*(experiment_log[Dataset 2]="kaggle_f")),"XX")</f>
        <v>XX</v>
      </c>
      <c r="F6" s="39" t="str" cm="1">
        <f t="array" ref="F6">IFERROR(_xlfn._xlws.FILTER(experiment_log[Experiment ID],(experiment_log[Matching Rule ID]='experiment completeness'!$A6)*(experiment_log[Matching Rule Threshold]='experiment completeness'!F$2)*(experiment_log[Dataset 1]='experiment completeness'!F$1)*(experiment_log[Blocker ID]=10)*(experiment_log[Dataset 2]="kaggle_f")),"XX")</f>
        <v>XX</v>
      </c>
      <c r="G6" t="str" cm="1">
        <f t="array" ref="G6">IFERROR(_xlfn._xlws.FILTER(experiment_log[Experiment ID],(experiment_log[Matching Rule ID]='experiment completeness'!$A6)*(experiment_log[Matching Rule Threshold]='experiment completeness'!G$2)*(experiment_log[Dataset 1]='experiment completeness'!G$1)*(experiment_log[Blocker ID]=10)*(experiment_log[Dataset 2]="kaggle_f")),"XX")</f>
        <v>XX</v>
      </c>
      <c r="H6" t="str" cm="1">
        <f t="array" ref="H6">IFERROR(_xlfn._xlws.FILTER(experiment_log[Experiment ID],(experiment_log[Matching Rule ID]='experiment completeness'!$A6)*(experiment_log[Matching Rule Threshold]='experiment completeness'!H$2)*(experiment_log[Dataset 1]='experiment completeness'!H$1)*(experiment_log[Blocker ID]=10)*(experiment_log[Dataset 2]="kaggle_f")),"XX")</f>
        <v>XX</v>
      </c>
      <c r="I6" t="str" cm="1">
        <f t="array" ref="I6">IFERROR(_xlfn._xlws.FILTER(experiment_log[Experiment ID],(experiment_log[Matching Rule ID]='experiment completeness'!$A6)*(experiment_log[Matching Rule Threshold]='experiment completeness'!I$2)*(experiment_log[Dataset 1]='experiment completeness'!I$1)*(experiment_log[Blocker ID]=10)*(experiment_log[Dataset 2]="kaggle_f")),"XX")</f>
        <v>XX</v>
      </c>
      <c r="J6" s="39" t="str" cm="1">
        <f t="array" ref="J6">IFERROR(_xlfn._xlws.FILTER(experiment_log[Experiment ID],(experiment_log[Matching Rule ID]='experiment completeness'!$A6)*(experiment_log[Matching Rule Threshold]='experiment completeness'!J$2)*(experiment_log[Dataset 1]='experiment completeness'!J$1)*(experiment_log[Blocker ID]=10)*(experiment_log[Dataset 2]="kaggle_f")),"XX")</f>
        <v>XX</v>
      </c>
      <c r="K6" t="str" cm="1">
        <f t="array" ref="K6">IFERROR(_xlfn._xlws.FILTER(experiment_log[Experiment ID],(experiment_log[Matching Rule ID]='experiment completeness'!$A6)*(experiment_log[Matching Rule Threshold]='experiment completeness'!K$2)*(experiment_log[Dataset 1]='experiment completeness'!K$1)*(experiment_log[Blocker ID]=10)*(experiment_log[Dataset 2]="kaggle_f")),"XX")</f>
        <v>XX</v>
      </c>
      <c r="L6" t="str" cm="1">
        <f t="array" ref="L6">IFERROR(_xlfn._xlws.FILTER(experiment_log[Experiment ID],(experiment_log[Matching Rule ID]='experiment completeness'!$A6)*(experiment_log[Matching Rule Threshold]='experiment completeness'!L$2)*(experiment_log[Dataset 1]='experiment completeness'!L$1)*(experiment_log[Blocker ID]=10)*(experiment_log[Dataset 2]="kaggle_f")),"XX")</f>
        <v>XX</v>
      </c>
      <c r="M6" t="str" cm="1">
        <f t="array" ref="M6">IFERROR(_xlfn._xlws.FILTER(experiment_log[Experiment ID],(experiment_log[Matching Rule ID]='experiment completeness'!$A6)*(experiment_log[Matching Rule Threshold]='experiment completeness'!M$2)*(experiment_log[Dataset 1]='experiment completeness'!M$1)*(experiment_log[Blocker ID]=10)*(experiment_log[Dataset 2]="kaggle_f")),"XX")</f>
        <v>XX</v>
      </c>
    </row>
    <row r="7" spans="1:13" x14ac:dyDescent="0.25">
      <c r="A7" s="44">
        <v>5</v>
      </c>
      <c r="B7" t="str" cm="1">
        <f t="array" ref="B7">IFERROR(_xlfn._xlws.FILTER(experiment_log[Experiment ID],(experiment_log[Matching Rule ID]='experiment completeness'!$A7)*(experiment_log[Matching Rule Threshold]='experiment completeness'!B$2)*(experiment_log[Dataset 1]='experiment completeness'!B$1)*(experiment_log[Blocker ID]=10)*(experiment_log[Dataset 2]="kaggle_f")),"XX")</f>
        <v>5_10_8_dw_kaggle_f</v>
      </c>
      <c r="C7" t="str" cm="1">
        <f t="array" ref="C7">IFERROR(_xlfn._xlws.FILTER(experiment_log[Experiment ID],(experiment_log[Matching Rule ID]='experiment completeness'!$A7)*(experiment_log[Matching Rule Threshold]='experiment completeness'!C$2)*(experiment_log[Dataset 1]='experiment completeness'!C$1)*(experiment_log[Blocker ID]=10)*(experiment_log[Dataset 2]="kaggle_f")),"XX")</f>
        <v>5_10_85_dw_kaggle_f</v>
      </c>
      <c r="D7" t="str" cm="1">
        <f t="array" ref="D7">IFERROR(_xlfn._xlws.FILTER(experiment_log[Experiment ID],(experiment_log[Matching Rule ID]='experiment completeness'!$A7)*(experiment_log[Matching Rule Threshold]='experiment completeness'!D$2)*(experiment_log[Dataset 1]='experiment completeness'!D$1)*(experiment_log[Blocker ID]=10)*(experiment_log[Dataset 2]="kaggle_f")),"XX")</f>
        <v>5_10_87_dw_kaggle_f</v>
      </c>
      <c r="E7" t="str" cm="1">
        <f t="array" ref="E7">IFERROR(_xlfn._xlws.FILTER(experiment_log[Experiment ID],(experiment_log[Matching Rule ID]='experiment completeness'!$A7)*(experiment_log[Matching Rule Threshold]='experiment completeness'!E$2)*(experiment_log[Dataset 1]='experiment completeness'!E$1)*(experiment_log[Blocker ID]=10)*(experiment_log[Dataset 2]="kaggle_f")),"XX")</f>
        <v>5_10_9_dw_kaggle_f</v>
      </c>
      <c r="F7" s="39" t="str" cm="1">
        <f t="array" ref="F7">IFERROR(_xlfn._xlws.FILTER(experiment_log[Experiment ID],(experiment_log[Matching Rule ID]='experiment completeness'!$A7)*(experiment_log[Matching Rule Threshold]='experiment completeness'!F$2)*(experiment_log[Dataset 1]='experiment completeness'!F$1)*(experiment_log[Blocker ID]=10)*(experiment_log[Dataset 2]="kaggle_f")),"XX")</f>
        <v>5_10_8_dbpedia_kaggle_f</v>
      </c>
      <c r="G7" t="str" cm="1">
        <f t="array" ref="G7">IFERROR(_xlfn._xlws.FILTER(experiment_log[Experiment ID],(experiment_log[Matching Rule ID]='experiment completeness'!$A7)*(experiment_log[Matching Rule Threshold]='experiment completeness'!G$2)*(experiment_log[Dataset 1]='experiment completeness'!G$1)*(experiment_log[Blocker ID]=10)*(experiment_log[Dataset 2]="kaggle_f")),"XX")</f>
        <v>5_10_85_dbpedia_kaggle_f</v>
      </c>
      <c r="H7" t="str" cm="1">
        <f t="array" ref="H7">IFERROR(_xlfn._xlws.FILTER(experiment_log[Experiment ID],(experiment_log[Matching Rule ID]='experiment completeness'!$A7)*(experiment_log[Matching Rule Threshold]='experiment completeness'!H$2)*(experiment_log[Dataset 1]='experiment completeness'!H$1)*(experiment_log[Blocker ID]=10)*(experiment_log[Dataset 2]="kaggle_f")),"XX")</f>
        <v>5_10_87_dbpedia_kaggle_f</v>
      </c>
      <c r="I7" t="str" cm="1">
        <f t="array" ref="I7">IFERROR(_xlfn._xlws.FILTER(experiment_log[Experiment ID],(experiment_log[Matching Rule ID]='experiment completeness'!$A7)*(experiment_log[Matching Rule Threshold]='experiment completeness'!I$2)*(experiment_log[Dataset 1]='experiment completeness'!I$1)*(experiment_log[Blocker ID]=10)*(experiment_log[Dataset 2]="kaggle_f")),"XX")</f>
        <v>5_10_9_dbpedia_kaggle_f</v>
      </c>
      <c r="J7" s="39" t="str" cm="1">
        <f t="array" ref="J7">IFERROR(_xlfn._xlws.FILTER(experiment_log[Experiment ID],(experiment_log[Matching Rule ID]='experiment completeness'!$A7)*(experiment_log[Matching Rule Threshold]='experiment completeness'!J$2)*(experiment_log[Dataset 1]='experiment completeness'!J$1)*(experiment_log[Blocker ID]=10)*(experiment_log[Dataset 2]="kaggle_f")),"XX")</f>
        <v>5_10_8_forbes_kaggle_f</v>
      </c>
      <c r="K7" t="str" cm="1">
        <f t="array" ref="K7">IFERROR(_xlfn._xlws.FILTER(experiment_log[Experiment ID],(experiment_log[Matching Rule ID]='experiment completeness'!$A7)*(experiment_log[Matching Rule Threshold]='experiment completeness'!K$2)*(experiment_log[Dataset 1]='experiment completeness'!K$1)*(experiment_log[Blocker ID]=10)*(experiment_log[Dataset 2]="kaggle_f")),"XX")</f>
        <v>5_10_85_forbes_kaggle_f</v>
      </c>
      <c r="L7" t="str" cm="1">
        <f t="array" ref="L7">IFERROR(_xlfn._xlws.FILTER(experiment_log[Experiment ID],(experiment_log[Matching Rule ID]='experiment completeness'!$A7)*(experiment_log[Matching Rule Threshold]='experiment completeness'!L$2)*(experiment_log[Dataset 1]='experiment completeness'!L$1)*(experiment_log[Blocker ID]=10)*(experiment_log[Dataset 2]="kaggle_f")),"XX")</f>
        <v>5_10_87_forbes_kaggle_f</v>
      </c>
      <c r="M7" t="str" cm="1">
        <f t="array" ref="M7">IFERROR(_xlfn._xlws.FILTER(experiment_log[Experiment ID],(experiment_log[Matching Rule ID]='experiment completeness'!$A7)*(experiment_log[Matching Rule Threshold]='experiment completeness'!M$2)*(experiment_log[Dataset 1]='experiment completeness'!M$1)*(experiment_log[Blocker ID]=10)*(experiment_log[Dataset 2]="kaggle_f")),"XX")</f>
        <v>5_10_9_forbes_kaggle_f</v>
      </c>
    </row>
    <row r="8" spans="1:13" x14ac:dyDescent="0.25">
      <c r="A8" s="44">
        <v>6</v>
      </c>
      <c r="B8" t="str" cm="1">
        <f t="array" ref="B8">IFERROR(_xlfn._xlws.FILTER(experiment_log[Experiment ID],(experiment_log[Matching Rule ID]='experiment completeness'!$A8)*(experiment_log[Matching Rule Threshold]='experiment completeness'!B$2)*(experiment_log[Dataset 1]='experiment completeness'!B$1)*(experiment_log[Blocker ID]=10)*(experiment_log[Dataset 2]="kaggle_f")),"XX")</f>
        <v>6_10_8_dw_kaggle_f</v>
      </c>
      <c r="C8" t="str" cm="1">
        <f t="array" ref="C8">IFERROR(_xlfn._xlws.FILTER(experiment_log[Experiment ID],(experiment_log[Matching Rule ID]='experiment completeness'!$A8)*(experiment_log[Matching Rule Threshold]='experiment completeness'!C$2)*(experiment_log[Dataset 1]='experiment completeness'!C$1)*(experiment_log[Blocker ID]=10)*(experiment_log[Dataset 2]="kaggle_f")),"XX")</f>
        <v>6_10_85_dw_kaggle_f</v>
      </c>
      <c r="D8" t="str" cm="1">
        <f t="array" ref="D8">IFERROR(_xlfn._xlws.FILTER(experiment_log[Experiment ID],(experiment_log[Matching Rule ID]='experiment completeness'!$A8)*(experiment_log[Matching Rule Threshold]='experiment completeness'!D$2)*(experiment_log[Dataset 1]='experiment completeness'!D$1)*(experiment_log[Blocker ID]=10)*(experiment_log[Dataset 2]="kaggle_f")),"XX")</f>
        <v>6_10_87_dw_kaggle_f</v>
      </c>
      <c r="E8" t="str" cm="1">
        <f t="array" ref="E8">IFERROR(_xlfn._xlws.FILTER(experiment_log[Experiment ID],(experiment_log[Matching Rule ID]='experiment completeness'!$A8)*(experiment_log[Matching Rule Threshold]='experiment completeness'!E$2)*(experiment_log[Dataset 1]='experiment completeness'!E$1)*(experiment_log[Blocker ID]=10)*(experiment_log[Dataset 2]="kaggle_f")),"XX")</f>
        <v>6_10_9_dw_kaggle_f</v>
      </c>
      <c r="F8" s="39" t="str" cm="1">
        <f t="array" ref="F8">IFERROR(_xlfn._xlws.FILTER(experiment_log[Experiment ID],(experiment_log[Matching Rule ID]='experiment completeness'!$A8)*(experiment_log[Matching Rule Threshold]='experiment completeness'!F$2)*(experiment_log[Dataset 1]='experiment completeness'!F$1)*(experiment_log[Blocker ID]=10)*(experiment_log[Dataset 2]="kaggle_f")),"XX")</f>
        <v>6_10_8_dbpedia_kaggle_f</v>
      </c>
      <c r="G8" t="str" cm="1">
        <f t="array" ref="G8">IFERROR(_xlfn._xlws.FILTER(experiment_log[Experiment ID],(experiment_log[Matching Rule ID]='experiment completeness'!$A8)*(experiment_log[Matching Rule Threshold]='experiment completeness'!G$2)*(experiment_log[Dataset 1]='experiment completeness'!G$1)*(experiment_log[Blocker ID]=10)*(experiment_log[Dataset 2]="kaggle_f")),"XX")</f>
        <v>6_10_85_dbpedia_kaggle_f</v>
      </c>
      <c r="H8" t="str" cm="1">
        <f t="array" ref="H8">IFERROR(_xlfn._xlws.FILTER(experiment_log[Experiment ID],(experiment_log[Matching Rule ID]='experiment completeness'!$A8)*(experiment_log[Matching Rule Threshold]='experiment completeness'!H$2)*(experiment_log[Dataset 1]='experiment completeness'!H$1)*(experiment_log[Blocker ID]=10)*(experiment_log[Dataset 2]="kaggle_f")),"XX")</f>
        <v>6_10_87_dbpedia_kaggle_f</v>
      </c>
      <c r="I8" t="str" cm="1">
        <f t="array" ref="I8">IFERROR(_xlfn._xlws.FILTER(experiment_log[Experiment ID],(experiment_log[Matching Rule ID]='experiment completeness'!$A8)*(experiment_log[Matching Rule Threshold]='experiment completeness'!I$2)*(experiment_log[Dataset 1]='experiment completeness'!I$1)*(experiment_log[Blocker ID]=10)*(experiment_log[Dataset 2]="kaggle_f")),"XX")</f>
        <v>6_10_9_dbpedia_kaggle_f</v>
      </c>
      <c r="J8" s="39" t="str" cm="1">
        <f t="array" ref="J8">IFERROR(_xlfn._xlws.FILTER(experiment_log[Experiment ID],(experiment_log[Matching Rule ID]='experiment completeness'!$A8)*(experiment_log[Matching Rule Threshold]='experiment completeness'!J$2)*(experiment_log[Dataset 1]='experiment completeness'!J$1)*(experiment_log[Blocker ID]=10)*(experiment_log[Dataset 2]="kaggle_f")),"XX")</f>
        <v>6_10_8_forbes_kaggle_f</v>
      </c>
      <c r="K8" t="str" cm="1">
        <f t="array" ref="K8">IFERROR(_xlfn._xlws.FILTER(experiment_log[Experiment ID],(experiment_log[Matching Rule ID]='experiment completeness'!$A8)*(experiment_log[Matching Rule Threshold]='experiment completeness'!K$2)*(experiment_log[Dataset 1]='experiment completeness'!K$1)*(experiment_log[Blocker ID]=10)*(experiment_log[Dataset 2]="kaggle_f")),"XX")</f>
        <v>6_10_85_forbes_kaggle_f</v>
      </c>
      <c r="L8" t="str" cm="1">
        <f t="array" ref="L8">IFERROR(_xlfn._xlws.FILTER(experiment_log[Experiment ID],(experiment_log[Matching Rule ID]='experiment completeness'!$A8)*(experiment_log[Matching Rule Threshold]='experiment completeness'!L$2)*(experiment_log[Dataset 1]='experiment completeness'!L$1)*(experiment_log[Blocker ID]=10)*(experiment_log[Dataset 2]="kaggle_f")),"XX")</f>
        <v>6_10_87_forbes_kaggle_f</v>
      </c>
      <c r="M8" t="str" cm="1">
        <f t="array" ref="M8">IFERROR(_xlfn._xlws.FILTER(experiment_log[Experiment ID],(experiment_log[Matching Rule ID]='experiment completeness'!$A8)*(experiment_log[Matching Rule Threshold]='experiment completeness'!M$2)*(experiment_log[Dataset 1]='experiment completeness'!M$1)*(experiment_log[Blocker ID]=10)*(experiment_log[Dataset 2]="kaggle_f")),"XX")</f>
        <v>6_10_9_forbes_kaggle_f</v>
      </c>
    </row>
    <row r="9" spans="1:13" x14ac:dyDescent="0.25">
      <c r="A9" s="44">
        <v>7</v>
      </c>
      <c r="B9" t="str" cm="1">
        <f t="array" ref="B9">IFERROR(_xlfn._xlws.FILTER(experiment_log[Experiment ID],(experiment_log[Matching Rule ID]='experiment completeness'!$A9)*(experiment_log[Matching Rule Threshold]='experiment completeness'!B$2)*(experiment_log[Dataset 1]='experiment completeness'!B$1)*(experiment_log[Blocker ID]=10)*(experiment_log[Dataset 2]="kaggle_f")),"XX")</f>
        <v>XX</v>
      </c>
      <c r="C9" t="str" cm="1">
        <f t="array" ref="C9">IFERROR(_xlfn._xlws.FILTER(experiment_log[Experiment ID],(experiment_log[Matching Rule ID]='experiment completeness'!$A9)*(experiment_log[Matching Rule Threshold]='experiment completeness'!C$2)*(experiment_log[Dataset 1]='experiment completeness'!C$1)*(experiment_log[Blocker ID]=10)*(experiment_log[Dataset 2]="kaggle_f")),"XX")</f>
        <v>XX</v>
      </c>
      <c r="D9" t="str" cm="1">
        <f t="array" ref="D9">IFERROR(_xlfn._xlws.FILTER(experiment_log[Experiment ID],(experiment_log[Matching Rule ID]='experiment completeness'!$A9)*(experiment_log[Matching Rule Threshold]='experiment completeness'!D$2)*(experiment_log[Dataset 1]='experiment completeness'!D$1)*(experiment_log[Blocker ID]=10)*(experiment_log[Dataset 2]="kaggle_f")),"XX")</f>
        <v>XX</v>
      </c>
      <c r="E9" t="str" cm="1">
        <f t="array" ref="E9">IFERROR(_xlfn._xlws.FILTER(experiment_log[Experiment ID],(experiment_log[Matching Rule ID]='experiment completeness'!$A9)*(experiment_log[Matching Rule Threshold]='experiment completeness'!E$2)*(experiment_log[Dataset 1]='experiment completeness'!E$1)*(experiment_log[Blocker ID]=10)*(experiment_log[Dataset 2]="kaggle_f")),"XX")</f>
        <v>XX</v>
      </c>
      <c r="F9" s="39" t="str" cm="1">
        <f t="array" ref="F9">IFERROR(_xlfn._xlws.FILTER(experiment_log[Experiment ID],(experiment_log[Matching Rule ID]='experiment completeness'!$A9)*(experiment_log[Matching Rule Threshold]='experiment completeness'!F$2)*(experiment_log[Dataset 1]='experiment completeness'!F$1)*(experiment_log[Blocker ID]=10)*(experiment_log[Dataset 2]="kaggle_f")),"XX")</f>
        <v>7_10_8_dbpedia_kaggle_f</v>
      </c>
      <c r="G9" t="str" cm="1">
        <f t="array" ref="G9">IFERROR(_xlfn._xlws.FILTER(experiment_log[Experiment ID],(experiment_log[Matching Rule ID]='experiment completeness'!$A9)*(experiment_log[Matching Rule Threshold]='experiment completeness'!G$2)*(experiment_log[Dataset 1]='experiment completeness'!G$1)*(experiment_log[Blocker ID]=10)*(experiment_log[Dataset 2]="kaggle_f")),"XX")</f>
        <v>7_10_85_dbpedia_kaggle_f</v>
      </c>
      <c r="H9" t="str" cm="1">
        <f t="array" ref="H9">IFERROR(_xlfn._xlws.FILTER(experiment_log[Experiment ID],(experiment_log[Matching Rule ID]='experiment completeness'!$A9)*(experiment_log[Matching Rule Threshold]='experiment completeness'!H$2)*(experiment_log[Dataset 1]='experiment completeness'!H$1)*(experiment_log[Blocker ID]=10)*(experiment_log[Dataset 2]="kaggle_f")),"XX")</f>
        <v>7_10_87_dbpedia_kaggle_f</v>
      </c>
      <c r="I9" t="str" cm="1">
        <f t="array" ref="I9">IFERROR(_xlfn._xlws.FILTER(experiment_log[Experiment ID],(experiment_log[Matching Rule ID]='experiment completeness'!$A9)*(experiment_log[Matching Rule Threshold]='experiment completeness'!I$2)*(experiment_log[Dataset 1]='experiment completeness'!I$1)*(experiment_log[Blocker ID]=10)*(experiment_log[Dataset 2]="kaggle_f")),"XX")</f>
        <v>XX</v>
      </c>
      <c r="J9" s="39" t="str" cm="1">
        <f t="array" ref="J9">IFERROR(_xlfn._xlws.FILTER(experiment_log[Experiment ID],(experiment_log[Matching Rule ID]='experiment completeness'!$A9)*(experiment_log[Matching Rule Threshold]='experiment completeness'!J$2)*(experiment_log[Dataset 1]='experiment completeness'!J$1)*(experiment_log[Blocker ID]=10)*(experiment_log[Dataset 2]="kaggle_f")),"XX")</f>
        <v>7_10_8_forbes_kaggle_f</v>
      </c>
      <c r="K9" t="str" cm="1">
        <f t="array" ref="K9">IFERROR(_xlfn._xlws.FILTER(experiment_log[Experiment ID],(experiment_log[Matching Rule ID]='experiment completeness'!$A9)*(experiment_log[Matching Rule Threshold]='experiment completeness'!K$2)*(experiment_log[Dataset 1]='experiment completeness'!K$1)*(experiment_log[Blocker ID]=10)*(experiment_log[Dataset 2]="kaggle_f")),"XX")</f>
        <v>7_10_85_forbes_kaggle_f</v>
      </c>
      <c r="L9" t="str" cm="1">
        <f t="array" ref="L9">IFERROR(_xlfn._xlws.FILTER(experiment_log[Experiment ID],(experiment_log[Matching Rule ID]='experiment completeness'!$A9)*(experiment_log[Matching Rule Threshold]='experiment completeness'!L$2)*(experiment_log[Dataset 1]='experiment completeness'!L$1)*(experiment_log[Blocker ID]=10)*(experiment_log[Dataset 2]="kaggle_f")),"XX")</f>
        <v>XX</v>
      </c>
      <c r="M9" t="str" cm="1">
        <f t="array" ref="M9">IFERROR(_xlfn._xlws.FILTER(experiment_log[Experiment ID],(experiment_log[Matching Rule ID]='experiment completeness'!$A9)*(experiment_log[Matching Rule Threshold]='experiment completeness'!M$2)*(experiment_log[Dataset 1]='experiment completeness'!M$1)*(experiment_log[Blocker ID]=10)*(experiment_log[Dataset 2]="kaggle_f")),"XX")</f>
        <v>7_10_9_forbes_kaggle_f</v>
      </c>
    </row>
    <row r="10" spans="1:13" x14ac:dyDescent="0.25">
      <c r="A10" s="44">
        <v>8</v>
      </c>
      <c r="B10" t="str" cm="1">
        <f t="array" ref="B10">IFERROR(_xlfn._xlws.FILTER(experiment_log[Experiment ID],(experiment_log[Matching Rule ID]='experiment completeness'!$A10)*(experiment_log[Matching Rule Threshold]='experiment completeness'!B$2)*(experiment_log[Dataset 1]='experiment completeness'!B$1)*(experiment_log[Blocker ID]=10)*(experiment_log[Dataset 2]="kaggle_f")),"XX")</f>
        <v>XX</v>
      </c>
      <c r="C10" t="str" cm="1">
        <f t="array" ref="C10">IFERROR(_xlfn._xlws.FILTER(experiment_log[Experiment ID],(experiment_log[Matching Rule ID]='experiment completeness'!$A10)*(experiment_log[Matching Rule Threshold]='experiment completeness'!C$2)*(experiment_log[Dataset 1]='experiment completeness'!C$1)*(experiment_log[Blocker ID]=10)*(experiment_log[Dataset 2]="kaggle_f")),"XX")</f>
        <v>XX</v>
      </c>
      <c r="D10" t="str" cm="1">
        <f t="array" ref="D10">IFERROR(_xlfn._xlws.FILTER(experiment_log[Experiment ID],(experiment_log[Matching Rule ID]='experiment completeness'!$A10)*(experiment_log[Matching Rule Threshold]='experiment completeness'!D$2)*(experiment_log[Dataset 1]='experiment completeness'!D$1)*(experiment_log[Blocker ID]=10)*(experiment_log[Dataset 2]="kaggle_f")),"XX")</f>
        <v>8_10_87_dw_kaggle_f</v>
      </c>
      <c r="E10" t="str" cm="1">
        <f t="array" ref="E10">IFERROR(_xlfn._xlws.FILTER(experiment_log[Experiment ID],(experiment_log[Matching Rule ID]='experiment completeness'!$A10)*(experiment_log[Matching Rule Threshold]='experiment completeness'!E$2)*(experiment_log[Dataset 1]='experiment completeness'!E$1)*(experiment_log[Blocker ID]=10)*(experiment_log[Dataset 2]="kaggle_f")),"XX")</f>
        <v>XX</v>
      </c>
      <c r="F10" s="39" t="str" cm="1">
        <f t="array" ref="F10">IFERROR(_xlfn._xlws.FILTER(experiment_log[Experiment ID],(experiment_log[Matching Rule ID]='experiment completeness'!$A10)*(experiment_log[Matching Rule Threshold]='experiment completeness'!F$2)*(experiment_log[Dataset 1]='experiment completeness'!F$1)*(experiment_log[Blocker ID]=10)*(experiment_log[Dataset 2]="kaggle_f")),"XX")</f>
        <v>XX</v>
      </c>
      <c r="G10" t="str" cm="1">
        <f t="array" ref="G10">IFERROR(_xlfn._xlws.FILTER(experiment_log[Experiment ID],(experiment_log[Matching Rule ID]='experiment completeness'!$A10)*(experiment_log[Matching Rule Threshold]='experiment completeness'!G$2)*(experiment_log[Dataset 1]='experiment completeness'!G$1)*(experiment_log[Blocker ID]=10)*(experiment_log[Dataset 2]="kaggle_f")),"XX")</f>
        <v>8_10_85_dbpedia_kaggle_f</v>
      </c>
      <c r="H10" t="str" cm="1">
        <f t="array" ref="H10">IFERROR(_xlfn._xlws.FILTER(experiment_log[Experiment ID],(experiment_log[Matching Rule ID]='experiment completeness'!$A10)*(experiment_log[Matching Rule Threshold]='experiment completeness'!H$2)*(experiment_log[Dataset 1]='experiment completeness'!H$1)*(experiment_log[Blocker ID]=10)*(experiment_log[Dataset 2]="kaggle_f")),"XX")</f>
        <v>XX</v>
      </c>
      <c r="I10" t="str" cm="1">
        <f t="array" ref="I10">IFERROR(_xlfn._xlws.FILTER(experiment_log[Experiment ID],(experiment_log[Matching Rule ID]='experiment completeness'!$A10)*(experiment_log[Matching Rule Threshold]='experiment completeness'!I$2)*(experiment_log[Dataset 1]='experiment completeness'!I$1)*(experiment_log[Blocker ID]=10)*(experiment_log[Dataset 2]="kaggle_f")),"XX")</f>
        <v>XX</v>
      </c>
      <c r="J10" s="39" t="str" cm="1">
        <f t="array" ref="J10">IFERROR(_xlfn._xlws.FILTER(experiment_log[Experiment ID],(experiment_log[Matching Rule ID]='experiment completeness'!$A10)*(experiment_log[Matching Rule Threshold]='experiment completeness'!J$2)*(experiment_log[Dataset 1]='experiment completeness'!J$1)*(experiment_log[Blocker ID]=10)*(experiment_log[Dataset 2]="kaggle_f")),"XX")</f>
        <v>8_10_8_forbes_kaggle_f</v>
      </c>
      <c r="K10" t="str" cm="1">
        <f t="array" ref="K10">IFERROR(_xlfn._xlws.FILTER(experiment_log[Experiment ID],(experiment_log[Matching Rule ID]='experiment completeness'!$A10)*(experiment_log[Matching Rule Threshold]='experiment completeness'!K$2)*(experiment_log[Dataset 1]='experiment completeness'!K$1)*(experiment_log[Blocker ID]=10)*(experiment_log[Dataset 2]="kaggle_f")),"XX")</f>
        <v>8_10_85_forbes_kaggle_f</v>
      </c>
      <c r="L10" t="str" cm="1">
        <f t="array" ref="L10">IFERROR(_xlfn._xlws.FILTER(experiment_log[Experiment ID],(experiment_log[Matching Rule ID]='experiment completeness'!$A10)*(experiment_log[Matching Rule Threshold]='experiment completeness'!L$2)*(experiment_log[Dataset 1]='experiment completeness'!L$1)*(experiment_log[Blocker ID]=10)*(experiment_log[Dataset 2]="kaggle_f")),"XX")</f>
        <v>XX</v>
      </c>
      <c r="M10" t="str" cm="1">
        <f t="array" ref="M10">IFERROR(_xlfn._xlws.FILTER(experiment_log[Experiment ID],(experiment_log[Matching Rule ID]='experiment completeness'!$A10)*(experiment_log[Matching Rule Threshold]='experiment completeness'!M$2)*(experiment_log[Dataset 1]='experiment completeness'!M$1)*(experiment_log[Blocker ID]=10)*(experiment_log[Dataset 2]="kaggle_f")),"XX")</f>
        <v>8_10_9_forbes_kaggle_f</v>
      </c>
    </row>
    <row r="11" spans="1:13" x14ac:dyDescent="0.25">
      <c r="A11" s="44">
        <v>9</v>
      </c>
      <c r="B11" t="str" cm="1">
        <f t="array" ref="B11">IFERROR(_xlfn._xlws.FILTER(experiment_log[Experiment ID],(experiment_log[Matching Rule ID]='experiment completeness'!$A11)*(experiment_log[Matching Rule Threshold]='experiment completeness'!B$2)*(experiment_log[Dataset 1]='experiment completeness'!B$1)*(experiment_log[Blocker ID]=10)*(experiment_log[Dataset 2]="kaggle_f")),"XX")</f>
        <v>9_10_8_dw_kaggle_f</v>
      </c>
      <c r="C11" t="str" cm="1">
        <f t="array" ref="C11">IFERROR(_xlfn._xlws.FILTER(experiment_log[Experiment ID],(experiment_log[Matching Rule ID]='experiment completeness'!$A11)*(experiment_log[Matching Rule Threshold]='experiment completeness'!C$2)*(experiment_log[Dataset 1]='experiment completeness'!C$1)*(experiment_log[Blocker ID]=10)*(experiment_log[Dataset 2]="kaggle_f")),"XX")</f>
        <v>9_10_85_dw_kaggle_f</v>
      </c>
      <c r="D11" t="str" cm="1">
        <f t="array" ref="D11">IFERROR(_xlfn._xlws.FILTER(experiment_log[Experiment ID],(experiment_log[Matching Rule ID]='experiment completeness'!$A11)*(experiment_log[Matching Rule Threshold]='experiment completeness'!D$2)*(experiment_log[Dataset 1]='experiment completeness'!D$1)*(experiment_log[Blocker ID]=10)*(experiment_log[Dataset 2]="kaggle_f")),"XX")</f>
        <v>9_10_87_dw_kaggle_f</v>
      </c>
      <c r="E11" t="str" cm="1">
        <f t="array" ref="E11">IFERROR(_xlfn._xlws.FILTER(experiment_log[Experiment ID],(experiment_log[Matching Rule ID]='experiment completeness'!$A11)*(experiment_log[Matching Rule Threshold]='experiment completeness'!E$2)*(experiment_log[Dataset 1]='experiment completeness'!E$1)*(experiment_log[Blocker ID]=10)*(experiment_log[Dataset 2]="kaggle_f")),"XX")</f>
        <v>9_10_9_dw_kaggle_f</v>
      </c>
      <c r="F11" s="39" t="str" cm="1">
        <f t="array" ref="F11">IFERROR(_xlfn._xlws.FILTER(experiment_log[Experiment ID],(experiment_log[Matching Rule ID]='experiment completeness'!$A11)*(experiment_log[Matching Rule Threshold]='experiment completeness'!F$2)*(experiment_log[Dataset 1]='experiment completeness'!F$1)*(experiment_log[Blocker ID]=10)*(experiment_log[Dataset 2]="kaggle_f")),"XX")</f>
        <v>9_10_8_dbpedia_kaggle_f</v>
      </c>
      <c r="G11" t="str" cm="1">
        <f t="array" ref="G11">IFERROR(_xlfn._xlws.FILTER(experiment_log[Experiment ID],(experiment_log[Matching Rule ID]='experiment completeness'!$A11)*(experiment_log[Matching Rule Threshold]='experiment completeness'!G$2)*(experiment_log[Dataset 1]='experiment completeness'!G$1)*(experiment_log[Blocker ID]=10)*(experiment_log[Dataset 2]="kaggle_f")),"XX")</f>
        <v>9_10_85_dbpedia_kaggle_f</v>
      </c>
      <c r="H11" t="str" cm="1">
        <f t="array" ref="H11">IFERROR(_xlfn._xlws.FILTER(experiment_log[Experiment ID],(experiment_log[Matching Rule ID]='experiment completeness'!$A11)*(experiment_log[Matching Rule Threshold]='experiment completeness'!H$2)*(experiment_log[Dataset 1]='experiment completeness'!H$1)*(experiment_log[Blocker ID]=10)*(experiment_log[Dataset 2]="kaggle_f")),"XX")</f>
        <v>9_10_87_dbpedia_kaggle_f</v>
      </c>
      <c r="I11" t="str" cm="1">
        <f t="array" ref="I11">IFERROR(_xlfn._xlws.FILTER(experiment_log[Experiment ID],(experiment_log[Matching Rule ID]='experiment completeness'!$A11)*(experiment_log[Matching Rule Threshold]='experiment completeness'!I$2)*(experiment_log[Dataset 1]='experiment completeness'!I$1)*(experiment_log[Blocker ID]=10)*(experiment_log[Dataset 2]="kaggle_f")),"XX")</f>
        <v>9_10_9_dbpedia_kaggle_f</v>
      </c>
      <c r="J11" s="39" t="str" cm="1">
        <f t="array" ref="J11">IFERROR(_xlfn._xlws.FILTER(experiment_log[Experiment ID],(experiment_log[Matching Rule ID]='experiment completeness'!$A11)*(experiment_log[Matching Rule Threshold]='experiment completeness'!J$2)*(experiment_log[Dataset 1]='experiment completeness'!J$1)*(experiment_log[Blocker ID]=10)*(experiment_log[Dataset 2]="kaggle_f")),"XX")</f>
        <v>9_10_8_forbes_kaggle_f</v>
      </c>
      <c r="K11" t="str" cm="1">
        <f t="array" ref="K11">IFERROR(_xlfn._xlws.FILTER(experiment_log[Experiment ID],(experiment_log[Matching Rule ID]='experiment completeness'!$A11)*(experiment_log[Matching Rule Threshold]='experiment completeness'!K$2)*(experiment_log[Dataset 1]='experiment completeness'!K$1)*(experiment_log[Blocker ID]=10)*(experiment_log[Dataset 2]="kaggle_f")),"XX")</f>
        <v>9_10_85_forbes_kaggle_f</v>
      </c>
      <c r="L11" t="str" cm="1">
        <f t="array" ref="L11">IFERROR(_xlfn._xlws.FILTER(experiment_log[Experiment ID],(experiment_log[Matching Rule ID]='experiment completeness'!$A11)*(experiment_log[Matching Rule Threshold]='experiment completeness'!L$2)*(experiment_log[Dataset 1]='experiment completeness'!L$1)*(experiment_log[Blocker ID]=10)*(experiment_log[Dataset 2]="kaggle_f")),"XX")</f>
        <v>9_10_87_forbes_kaggle_f</v>
      </c>
      <c r="M11" t="str" cm="1">
        <f t="array" ref="M11">IFERROR(_xlfn._xlws.FILTER(experiment_log[Experiment ID],(experiment_log[Matching Rule ID]='experiment completeness'!$A11)*(experiment_log[Matching Rule Threshold]='experiment completeness'!M$2)*(experiment_log[Dataset 1]='experiment completeness'!M$1)*(experiment_log[Blocker ID]=10)*(experiment_log[Dataset 2]="kaggle_f")),"XX")</f>
        <v>9_10_9_forbes_kaggle_f</v>
      </c>
    </row>
    <row r="12" spans="1:13" x14ac:dyDescent="0.25">
      <c r="A12" s="44">
        <v>10</v>
      </c>
      <c r="B12" t="str" cm="1">
        <f t="array" ref="B12">IFERROR(_xlfn._xlws.FILTER(experiment_log[Experiment ID],(experiment_log[Matching Rule ID]='experiment completeness'!$A12)*(experiment_log[Matching Rule Threshold]='experiment completeness'!B$2)*(experiment_log[Dataset 1]='experiment completeness'!B$1)*(experiment_log[Blocker ID]=10)*(experiment_log[Dataset 2]="kaggle_f")),"XX")</f>
        <v>10_10_8_dw_kaggle_f</v>
      </c>
      <c r="C12" t="str" cm="1">
        <f t="array" ref="C12">IFERROR(_xlfn._xlws.FILTER(experiment_log[Experiment ID],(experiment_log[Matching Rule ID]='experiment completeness'!$A12)*(experiment_log[Matching Rule Threshold]='experiment completeness'!C$2)*(experiment_log[Dataset 1]='experiment completeness'!C$1)*(experiment_log[Blocker ID]=10)*(experiment_log[Dataset 2]="kaggle_f")),"XX")</f>
        <v>10_10_85_dw_kaggle_f</v>
      </c>
      <c r="D12" t="str" cm="1">
        <f t="array" ref="D12">IFERROR(_xlfn._xlws.FILTER(experiment_log[Experiment ID],(experiment_log[Matching Rule ID]='experiment completeness'!$A12)*(experiment_log[Matching Rule Threshold]='experiment completeness'!D$2)*(experiment_log[Dataset 1]='experiment completeness'!D$1)*(experiment_log[Blocker ID]=10)*(experiment_log[Dataset 2]="kaggle_f")),"XX")</f>
        <v>10_10_87_dw_kaggle_f</v>
      </c>
      <c r="E12" t="str" cm="1">
        <f t="array" ref="E12">IFERROR(_xlfn._xlws.FILTER(experiment_log[Experiment ID],(experiment_log[Matching Rule ID]='experiment completeness'!$A12)*(experiment_log[Matching Rule Threshold]='experiment completeness'!E$2)*(experiment_log[Dataset 1]='experiment completeness'!E$1)*(experiment_log[Blocker ID]=10)*(experiment_log[Dataset 2]="kaggle_f")),"XX")</f>
        <v>10_10_9_dw_kaggle_f</v>
      </c>
      <c r="F12" s="39" t="str" cm="1">
        <f t="array" ref="F12">IFERROR(_xlfn._xlws.FILTER(experiment_log[Experiment ID],(experiment_log[Matching Rule ID]='experiment completeness'!$A12)*(experiment_log[Matching Rule Threshold]='experiment completeness'!F$2)*(experiment_log[Dataset 1]='experiment completeness'!F$1)*(experiment_log[Blocker ID]=10)*(experiment_log[Dataset 2]="kaggle_f")),"XX")</f>
        <v>10_10_8_dbpedia_kaggle_f</v>
      </c>
      <c r="G12" t="str" cm="1">
        <f t="array" ref="G12">IFERROR(_xlfn._xlws.FILTER(experiment_log[Experiment ID],(experiment_log[Matching Rule ID]='experiment completeness'!$A12)*(experiment_log[Matching Rule Threshold]='experiment completeness'!G$2)*(experiment_log[Dataset 1]='experiment completeness'!G$1)*(experiment_log[Blocker ID]=10)*(experiment_log[Dataset 2]="kaggle_f")),"XX")</f>
        <v>XX</v>
      </c>
      <c r="H12" t="str" cm="1">
        <f t="array" ref="H12">IFERROR(_xlfn._xlws.FILTER(experiment_log[Experiment ID],(experiment_log[Matching Rule ID]='experiment completeness'!$A12)*(experiment_log[Matching Rule Threshold]='experiment completeness'!H$2)*(experiment_log[Dataset 1]='experiment completeness'!H$1)*(experiment_log[Blocker ID]=10)*(experiment_log[Dataset 2]="kaggle_f")),"XX")</f>
        <v>10_10_87_dbpedia_kaggle_f</v>
      </c>
      <c r="I12" t="str" cm="1">
        <f t="array" ref="I12">IFERROR(_xlfn._xlws.FILTER(experiment_log[Experiment ID],(experiment_log[Matching Rule ID]='experiment completeness'!$A12)*(experiment_log[Matching Rule Threshold]='experiment completeness'!I$2)*(experiment_log[Dataset 1]='experiment completeness'!I$1)*(experiment_log[Blocker ID]=10)*(experiment_log[Dataset 2]="kaggle_f")),"XX")</f>
        <v>10_10_9_dbpedia_kaggle_f</v>
      </c>
      <c r="J12" s="39" t="str" cm="1">
        <f t="array" ref="J12">IFERROR(_xlfn._xlws.FILTER(experiment_log[Experiment ID],(experiment_log[Matching Rule ID]='experiment completeness'!$A12)*(experiment_log[Matching Rule Threshold]='experiment completeness'!J$2)*(experiment_log[Dataset 1]='experiment completeness'!J$1)*(experiment_log[Blocker ID]=10)*(experiment_log[Dataset 2]="kaggle_f")),"XX")</f>
        <v>10_10_8_forbes_kaggle_f</v>
      </c>
      <c r="K12" t="str" cm="1">
        <f t="array" ref="K12">IFERROR(_xlfn._xlws.FILTER(experiment_log[Experiment ID],(experiment_log[Matching Rule ID]='experiment completeness'!$A12)*(experiment_log[Matching Rule Threshold]='experiment completeness'!K$2)*(experiment_log[Dataset 1]='experiment completeness'!K$1)*(experiment_log[Blocker ID]=10)*(experiment_log[Dataset 2]="kaggle_f")),"XX")</f>
        <v>10_10_85_forbes_kaggle_f</v>
      </c>
      <c r="L12" t="str" cm="1">
        <f t="array" ref="L12">IFERROR(_xlfn._xlws.FILTER(experiment_log[Experiment ID],(experiment_log[Matching Rule ID]='experiment completeness'!$A12)*(experiment_log[Matching Rule Threshold]='experiment completeness'!L$2)*(experiment_log[Dataset 1]='experiment completeness'!L$1)*(experiment_log[Blocker ID]=10)*(experiment_log[Dataset 2]="kaggle_f")),"XX")</f>
        <v>XX</v>
      </c>
      <c r="M12" t="str" cm="1">
        <f t="array" ref="M12">IFERROR(_xlfn._xlws.FILTER(experiment_log[Experiment ID],(experiment_log[Matching Rule ID]='experiment completeness'!$A12)*(experiment_log[Matching Rule Threshold]='experiment completeness'!M$2)*(experiment_log[Dataset 1]='experiment completeness'!M$1)*(experiment_log[Blocker ID]=10)*(experiment_log[Dataset 2]="kaggle_f")),"XX")</f>
        <v>10_10_9_forbes_kaggle_f</v>
      </c>
    </row>
    <row r="13" spans="1:13" x14ac:dyDescent="0.25">
      <c r="A13" s="44">
        <v>11</v>
      </c>
      <c r="B13" t="str" cm="1">
        <f t="array" ref="B13">IFERROR(_xlfn._xlws.FILTER(experiment_log[Experiment ID],(experiment_log[Matching Rule ID]='experiment completeness'!$A13)*(experiment_log[Matching Rule Threshold]='experiment completeness'!B$2)*(experiment_log[Dataset 1]='experiment completeness'!B$1)*(experiment_log[Blocker ID]=10)*(experiment_log[Dataset 2]="kaggle_f")),"XX")</f>
        <v>11_10_8_dw_kaggle_f</v>
      </c>
      <c r="C13" t="str" cm="1">
        <f t="array" ref="C13">IFERROR(_xlfn._xlws.FILTER(experiment_log[Experiment ID],(experiment_log[Matching Rule ID]='experiment completeness'!$A13)*(experiment_log[Matching Rule Threshold]='experiment completeness'!C$2)*(experiment_log[Dataset 1]='experiment completeness'!C$1)*(experiment_log[Blocker ID]=10)*(experiment_log[Dataset 2]="kaggle_f")),"XX")</f>
        <v>XX</v>
      </c>
      <c r="D13" t="str" cm="1">
        <f t="array" ref="D13">IFERROR(_xlfn._xlws.FILTER(experiment_log[Experiment ID],(experiment_log[Matching Rule ID]='experiment completeness'!$A13)*(experiment_log[Matching Rule Threshold]='experiment completeness'!D$2)*(experiment_log[Dataset 1]='experiment completeness'!D$1)*(experiment_log[Blocker ID]=10)*(experiment_log[Dataset 2]="kaggle_f")),"XX")</f>
        <v>11_10_87_dw_kaggle_f</v>
      </c>
      <c r="E13" t="str" cm="1">
        <f t="array" ref="E13">IFERROR(_xlfn._xlws.FILTER(experiment_log[Experiment ID],(experiment_log[Matching Rule ID]='experiment completeness'!$A13)*(experiment_log[Matching Rule Threshold]='experiment completeness'!E$2)*(experiment_log[Dataset 1]='experiment completeness'!E$1)*(experiment_log[Blocker ID]=10)*(experiment_log[Dataset 2]="kaggle_f")),"XX")</f>
        <v>XX</v>
      </c>
      <c r="F13" s="39" t="str" cm="1">
        <f t="array" ref="F13">IFERROR(_xlfn._xlws.FILTER(experiment_log[Experiment ID],(experiment_log[Matching Rule ID]='experiment completeness'!$A13)*(experiment_log[Matching Rule Threshold]='experiment completeness'!F$2)*(experiment_log[Dataset 1]='experiment completeness'!F$1)*(experiment_log[Blocker ID]=10)*(experiment_log[Dataset 2]="kaggle_f")),"XX")</f>
        <v>11_10_8_dbpedia_kaggle_f</v>
      </c>
      <c r="G13" t="str" cm="1">
        <f t="array" ref="G13">IFERROR(_xlfn._xlws.FILTER(experiment_log[Experiment ID],(experiment_log[Matching Rule ID]='experiment completeness'!$A13)*(experiment_log[Matching Rule Threshold]='experiment completeness'!G$2)*(experiment_log[Dataset 1]='experiment completeness'!G$1)*(experiment_log[Blocker ID]=10)*(experiment_log[Dataset 2]="kaggle_f")),"XX")</f>
        <v>XX</v>
      </c>
      <c r="H13" t="str" cm="1">
        <f t="array" ref="H13">IFERROR(_xlfn._xlws.FILTER(experiment_log[Experiment ID],(experiment_log[Matching Rule ID]='experiment completeness'!$A13)*(experiment_log[Matching Rule Threshold]='experiment completeness'!H$2)*(experiment_log[Dataset 1]='experiment completeness'!H$1)*(experiment_log[Blocker ID]=10)*(experiment_log[Dataset 2]="kaggle_f")),"XX")</f>
        <v>11_10_87_dbpedia_kaggle_f</v>
      </c>
      <c r="I13" t="str" cm="1">
        <f t="array" ref="I13">IFERROR(_xlfn._xlws.FILTER(experiment_log[Experiment ID],(experiment_log[Matching Rule ID]='experiment completeness'!$A13)*(experiment_log[Matching Rule Threshold]='experiment completeness'!I$2)*(experiment_log[Dataset 1]='experiment completeness'!I$1)*(experiment_log[Blocker ID]=10)*(experiment_log[Dataset 2]="kaggle_f")),"XX")</f>
        <v>11_10_9_dbpedia_kaggle_f</v>
      </c>
      <c r="J13" s="39" t="str" cm="1">
        <f t="array" ref="J13">IFERROR(_xlfn._xlws.FILTER(experiment_log[Experiment ID],(experiment_log[Matching Rule ID]='experiment completeness'!$A13)*(experiment_log[Matching Rule Threshold]='experiment completeness'!J$2)*(experiment_log[Dataset 1]='experiment completeness'!J$1)*(experiment_log[Blocker ID]=10)*(experiment_log[Dataset 2]="kaggle_f")),"XX")</f>
        <v>11_10_8_forbes_kaggle_f</v>
      </c>
      <c r="K13" t="str" cm="1">
        <f t="array" ref="K13">IFERROR(_xlfn._xlws.FILTER(experiment_log[Experiment ID],(experiment_log[Matching Rule ID]='experiment completeness'!$A13)*(experiment_log[Matching Rule Threshold]='experiment completeness'!K$2)*(experiment_log[Dataset 1]='experiment completeness'!K$1)*(experiment_log[Blocker ID]=10)*(experiment_log[Dataset 2]="kaggle_f")),"XX")</f>
        <v>11_10_85_forbes_kaggle_f</v>
      </c>
      <c r="L13" t="str" cm="1">
        <f t="array" ref="L13">IFERROR(_xlfn._xlws.FILTER(experiment_log[Experiment ID],(experiment_log[Matching Rule ID]='experiment completeness'!$A13)*(experiment_log[Matching Rule Threshold]='experiment completeness'!L$2)*(experiment_log[Dataset 1]='experiment completeness'!L$1)*(experiment_log[Blocker ID]=10)*(experiment_log[Dataset 2]="kaggle_f")),"XX")</f>
        <v>XX</v>
      </c>
      <c r="M13" t="str" cm="1">
        <f t="array" ref="M13">IFERROR(_xlfn._xlws.FILTER(experiment_log[Experiment ID],(experiment_log[Matching Rule ID]='experiment completeness'!$A13)*(experiment_log[Matching Rule Threshold]='experiment completeness'!M$2)*(experiment_log[Dataset 1]='experiment completeness'!M$1)*(experiment_log[Blocker ID]=10)*(experiment_log[Dataset 2]="kaggle_f")),"XX")</f>
        <v>11_10_9_forbes_kaggle_f</v>
      </c>
    </row>
    <row r="14" spans="1:13" x14ac:dyDescent="0.25">
      <c r="A14" s="44">
        <v>12</v>
      </c>
      <c r="B14" t="str" cm="1">
        <f t="array" ref="B14">IFERROR(_xlfn._xlws.FILTER(experiment_log[Experiment ID],(experiment_log[Matching Rule ID]='experiment completeness'!$A14)*(experiment_log[Matching Rule Threshold]='experiment completeness'!B$2)*(experiment_log[Dataset 1]='experiment completeness'!B$1)*(experiment_log[Blocker ID]=10)*(experiment_log[Dataset 2]="kaggle_f")),"XX")</f>
        <v>12_10_8_dw_kaggle_f</v>
      </c>
      <c r="C14" t="str" cm="1">
        <f t="array" ref="C14">IFERROR(_xlfn._xlws.FILTER(experiment_log[Experiment ID],(experiment_log[Matching Rule ID]='experiment completeness'!$A14)*(experiment_log[Matching Rule Threshold]='experiment completeness'!C$2)*(experiment_log[Dataset 1]='experiment completeness'!C$1)*(experiment_log[Blocker ID]=10)*(experiment_log[Dataset 2]="kaggle_f")),"XX")</f>
        <v>12_10_85_dw_kaggle_f</v>
      </c>
      <c r="D14" t="str" cm="1">
        <f t="array" ref="D14">IFERROR(_xlfn._xlws.FILTER(experiment_log[Experiment ID],(experiment_log[Matching Rule ID]='experiment completeness'!$A14)*(experiment_log[Matching Rule Threshold]='experiment completeness'!D$2)*(experiment_log[Dataset 1]='experiment completeness'!D$1)*(experiment_log[Blocker ID]=10)*(experiment_log[Dataset 2]="kaggle_f")),"XX")</f>
        <v>12_10_87_dw_kaggle_f</v>
      </c>
      <c r="E14" t="str" cm="1">
        <f t="array" ref="E14">IFERROR(_xlfn._xlws.FILTER(experiment_log[Experiment ID],(experiment_log[Matching Rule ID]='experiment completeness'!$A14)*(experiment_log[Matching Rule Threshold]='experiment completeness'!E$2)*(experiment_log[Dataset 1]='experiment completeness'!E$1)*(experiment_log[Blocker ID]=10)*(experiment_log[Dataset 2]="kaggle_f")),"XX")</f>
        <v>XX</v>
      </c>
      <c r="F14" s="39" t="str" cm="1">
        <f t="array" ref="F14">IFERROR(_xlfn._xlws.FILTER(experiment_log[Experiment ID],(experiment_log[Matching Rule ID]='experiment completeness'!$A14)*(experiment_log[Matching Rule Threshold]='experiment completeness'!F$2)*(experiment_log[Dataset 1]='experiment completeness'!F$1)*(experiment_log[Blocker ID]=10)*(experiment_log[Dataset 2]="kaggle_f")),"XX")</f>
        <v>XX</v>
      </c>
      <c r="G14" t="str" cm="1">
        <f t="array" ref="G14">IFERROR(_xlfn._xlws.FILTER(experiment_log[Experiment ID],(experiment_log[Matching Rule ID]='experiment completeness'!$A14)*(experiment_log[Matching Rule Threshold]='experiment completeness'!G$2)*(experiment_log[Dataset 1]='experiment completeness'!G$1)*(experiment_log[Blocker ID]=10)*(experiment_log[Dataset 2]="kaggle_f")),"XX")</f>
        <v>XX</v>
      </c>
      <c r="H14" t="str" cm="1">
        <f t="array" ref="H14">IFERROR(_xlfn._xlws.FILTER(experiment_log[Experiment ID],(experiment_log[Matching Rule ID]='experiment completeness'!$A14)*(experiment_log[Matching Rule Threshold]='experiment completeness'!H$2)*(experiment_log[Dataset 1]='experiment completeness'!H$1)*(experiment_log[Blocker ID]=10)*(experiment_log[Dataset 2]="kaggle_f")),"XX")</f>
        <v>XX</v>
      </c>
      <c r="I14" t="str" cm="1">
        <f t="array" ref="I14">IFERROR(_xlfn._xlws.FILTER(experiment_log[Experiment ID],(experiment_log[Matching Rule ID]='experiment completeness'!$A14)*(experiment_log[Matching Rule Threshold]='experiment completeness'!I$2)*(experiment_log[Dataset 1]='experiment completeness'!I$1)*(experiment_log[Blocker ID]=10)*(experiment_log[Dataset 2]="kaggle_f")),"XX")</f>
        <v>XX</v>
      </c>
      <c r="J14" s="39" t="str" cm="1">
        <f t="array" ref="J14">IFERROR(_xlfn._xlws.FILTER(experiment_log[Experiment ID],(experiment_log[Matching Rule ID]='experiment completeness'!$A14)*(experiment_log[Matching Rule Threshold]='experiment completeness'!J$2)*(experiment_log[Dataset 1]='experiment completeness'!J$1)*(experiment_log[Blocker ID]=10)*(experiment_log[Dataset 2]="kaggle_f")),"XX")</f>
        <v>12_10_8_forbes_kaggle_f</v>
      </c>
      <c r="K14" t="str" cm="1">
        <f t="array" ref="K14">IFERROR(_xlfn._xlws.FILTER(experiment_log[Experiment ID],(experiment_log[Matching Rule ID]='experiment completeness'!$A14)*(experiment_log[Matching Rule Threshold]='experiment completeness'!K$2)*(experiment_log[Dataset 1]='experiment completeness'!K$1)*(experiment_log[Blocker ID]=10)*(experiment_log[Dataset 2]="kaggle_f")),"XX")</f>
        <v>12_10_85_forbes_kaggle_f</v>
      </c>
      <c r="L14" t="str" cm="1">
        <f t="array" ref="L14">IFERROR(_xlfn._xlws.FILTER(experiment_log[Experiment ID],(experiment_log[Matching Rule ID]='experiment completeness'!$A14)*(experiment_log[Matching Rule Threshold]='experiment completeness'!L$2)*(experiment_log[Dataset 1]='experiment completeness'!L$1)*(experiment_log[Blocker ID]=10)*(experiment_log[Dataset 2]="kaggle_f")),"XX")</f>
        <v>XX</v>
      </c>
      <c r="M14" t="str" cm="1">
        <f t="array" ref="M14">IFERROR(_xlfn._xlws.FILTER(experiment_log[Experiment ID],(experiment_log[Matching Rule ID]='experiment completeness'!$A14)*(experiment_log[Matching Rule Threshold]='experiment completeness'!M$2)*(experiment_log[Dataset 1]='experiment completeness'!M$1)*(experiment_log[Blocker ID]=10)*(experiment_log[Dataset 2]="kaggle_f")),"XX")</f>
        <v>12_10_9_forbes_kaggle_f</v>
      </c>
    </row>
    <row r="15" spans="1:13" x14ac:dyDescent="0.25">
      <c r="A15" s="44">
        <v>13</v>
      </c>
      <c r="B15" t="str" cm="1">
        <f t="array" ref="B15">IFERROR(_xlfn._xlws.FILTER(experiment_log[Experiment ID],(experiment_log[Matching Rule ID]='experiment completeness'!$A15)*(experiment_log[Matching Rule Threshold]='experiment completeness'!B$2)*(experiment_log[Dataset 1]='experiment completeness'!B$1)*(experiment_log[Blocker ID]=10)*(experiment_log[Dataset 2]="kaggle_f")),"XX")</f>
        <v>13_10_8_dw_kaggle_f</v>
      </c>
      <c r="C15" t="str" cm="1">
        <f t="array" ref="C15">IFERROR(_xlfn._xlws.FILTER(experiment_log[Experiment ID],(experiment_log[Matching Rule ID]='experiment completeness'!$A15)*(experiment_log[Matching Rule Threshold]='experiment completeness'!C$2)*(experiment_log[Dataset 1]='experiment completeness'!C$1)*(experiment_log[Blocker ID]=10)*(experiment_log[Dataset 2]="kaggle_f")),"XX")</f>
        <v>13_10_85_dw_kaggle_f</v>
      </c>
      <c r="D15" t="str" cm="1">
        <f t="array" ref="D15">IFERROR(_xlfn._xlws.FILTER(experiment_log[Experiment ID],(experiment_log[Matching Rule ID]='experiment completeness'!$A15)*(experiment_log[Matching Rule Threshold]='experiment completeness'!D$2)*(experiment_log[Dataset 1]='experiment completeness'!D$1)*(experiment_log[Blocker ID]=10)*(experiment_log[Dataset 2]="kaggle_f")),"XX")</f>
        <v>13_10_87_dw_kaggle_f</v>
      </c>
      <c r="E15" t="str" cm="1">
        <f t="array" ref="E15">IFERROR(_xlfn._xlws.FILTER(experiment_log[Experiment ID],(experiment_log[Matching Rule ID]='experiment completeness'!$A15)*(experiment_log[Matching Rule Threshold]='experiment completeness'!E$2)*(experiment_log[Dataset 1]='experiment completeness'!E$1)*(experiment_log[Blocker ID]=10)*(experiment_log[Dataset 2]="kaggle_f")),"XX")</f>
        <v>XX</v>
      </c>
      <c r="F15" s="39" t="str" cm="1">
        <f t="array" ref="F15">IFERROR(_xlfn._xlws.FILTER(experiment_log[Experiment ID],(experiment_log[Matching Rule ID]='experiment completeness'!$A15)*(experiment_log[Matching Rule Threshold]='experiment completeness'!F$2)*(experiment_log[Dataset 1]='experiment completeness'!F$1)*(experiment_log[Blocker ID]=10)*(experiment_log[Dataset 2]="kaggle_f")),"XX")</f>
        <v>XX</v>
      </c>
      <c r="G15" t="str" cm="1">
        <f t="array" ref="G15">IFERROR(_xlfn._xlws.FILTER(experiment_log[Experiment ID],(experiment_log[Matching Rule ID]='experiment completeness'!$A15)*(experiment_log[Matching Rule Threshold]='experiment completeness'!G$2)*(experiment_log[Dataset 1]='experiment completeness'!G$1)*(experiment_log[Blocker ID]=10)*(experiment_log[Dataset 2]="kaggle_f")),"XX")</f>
        <v>XX</v>
      </c>
      <c r="H15" t="str" cm="1">
        <f t="array" ref="H15">IFERROR(_xlfn._xlws.FILTER(experiment_log[Experiment ID],(experiment_log[Matching Rule ID]='experiment completeness'!$A15)*(experiment_log[Matching Rule Threshold]='experiment completeness'!H$2)*(experiment_log[Dataset 1]='experiment completeness'!H$1)*(experiment_log[Blocker ID]=10)*(experiment_log[Dataset 2]="kaggle_f")),"XX")</f>
        <v>XX</v>
      </c>
      <c r="I15" t="str" cm="1">
        <f t="array" ref="I15">IFERROR(_xlfn._xlws.FILTER(experiment_log[Experiment ID],(experiment_log[Matching Rule ID]='experiment completeness'!$A15)*(experiment_log[Matching Rule Threshold]='experiment completeness'!I$2)*(experiment_log[Dataset 1]='experiment completeness'!I$1)*(experiment_log[Blocker ID]=10)*(experiment_log[Dataset 2]="kaggle_f")),"XX")</f>
        <v>XX</v>
      </c>
      <c r="J15" s="39" t="str" cm="1">
        <f t="array" ref="J15">IFERROR(_xlfn._xlws.FILTER(experiment_log[Experiment ID],(experiment_log[Matching Rule ID]='experiment completeness'!$A15)*(experiment_log[Matching Rule Threshold]='experiment completeness'!J$2)*(experiment_log[Dataset 1]='experiment completeness'!J$1)*(experiment_log[Blocker ID]=10)*(experiment_log[Dataset 2]="kaggle_f")),"XX")</f>
        <v>13_10_8_forbes_kaggle_f</v>
      </c>
      <c r="K15" t="str" cm="1">
        <f t="array" ref="K15">IFERROR(_xlfn._xlws.FILTER(experiment_log[Experiment ID],(experiment_log[Matching Rule ID]='experiment completeness'!$A15)*(experiment_log[Matching Rule Threshold]='experiment completeness'!K$2)*(experiment_log[Dataset 1]='experiment completeness'!K$1)*(experiment_log[Blocker ID]=10)*(experiment_log[Dataset 2]="kaggle_f")),"XX")</f>
        <v>13_10_85_forbes_kaggle_f</v>
      </c>
      <c r="L15" t="str" cm="1">
        <f t="array" ref="L15">IFERROR(_xlfn._xlws.FILTER(experiment_log[Experiment ID],(experiment_log[Matching Rule ID]='experiment completeness'!$A15)*(experiment_log[Matching Rule Threshold]='experiment completeness'!L$2)*(experiment_log[Dataset 1]='experiment completeness'!L$1)*(experiment_log[Blocker ID]=10)*(experiment_log[Dataset 2]="kaggle_f")),"XX")</f>
        <v>XX</v>
      </c>
      <c r="M15" t="str" cm="1">
        <f t="array" ref="M15">IFERROR(_xlfn._xlws.FILTER(experiment_log[Experiment ID],(experiment_log[Matching Rule ID]='experiment completeness'!$A15)*(experiment_log[Matching Rule Threshold]='experiment completeness'!M$2)*(experiment_log[Dataset 1]='experiment completeness'!M$1)*(experiment_log[Blocker ID]=10)*(experiment_log[Dataset 2]="kaggle_f")),"XX")</f>
        <v>13_10_9_forbes_kaggle_f</v>
      </c>
    </row>
    <row r="16" spans="1:13" x14ac:dyDescent="0.25">
      <c r="A16" s="44">
        <v>14</v>
      </c>
      <c r="B16" t="str" cm="1">
        <f t="array" ref="B16">IFERROR(_xlfn._xlws.FILTER(experiment_log[Experiment ID],(experiment_log[Matching Rule ID]='experiment completeness'!$A16)*(experiment_log[Matching Rule Threshold]='experiment completeness'!B$2)*(experiment_log[Dataset 1]='experiment completeness'!B$1)*(experiment_log[Blocker ID]=10)*(experiment_log[Dataset 2]="kaggle_f")),"XX")</f>
        <v>14_10_8_dw_kaggle_f</v>
      </c>
      <c r="C16" t="str" cm="1">
        <f t="array" ref="C16">IFERROR(_xlfn._xlws.FILTER(experiment_log[Experiment ID],(experiment_log[Matching Rule ID]='experiment completeness'!$A16)*(experiment_log[Matching Rule Threshold]='experiment completeness'!C$2)*(experiment_log[Dataset 1]='experiment completeness'!C$1)*(experiment_log[Blocker ID]=10)*(experiment_log[Dataset 2]="kaggle_f")),"XX")</f>
        <v>14_10_85_dw_kaggle_f</v>
      </c>
      <c r="D16" t="str" cm="1">
        <f t="array" ref="D16">IFERROR(_xlfn._xlws.FILTER(experiment_log[Experiment ID],(experiment_log[Matching Rule ID]='experiment completeness'!$A16)*(experiment_log[Matching Rule Threshold]='experiment completeness'!D$2)*(experiment_log[Dataset 1]='experiment completeness'!D$1)*(experiment_log[Blocker ID]=10)*(experiment_log[Dataset 2]="kaggle_f")),"XX")</f>
        <v>14_10_87_dw_kaggle_f</v>
      </c>
      <c r="E16" t="str" cm="1">
        <f t="array" ref="E16">IFERROR(_xlfn._xlws.FILTER(experiment_log[Experiment ID],(experiment_log[Matching Rule ID]='experiment completeness'!$A16)*(experiment_log[Matching Rule Threshold]='experiment completeness'!E$2)*(experiment_log[Dataset 1]='experiment completeness'!E$1)*(experiment_log[Blocker ID]=10)*(experiment_log[Dataset 2]="kaggle_f")),"XX")</f>
        <v>14_10_9_dw_kaggle_f</v>
      </c>
      <c r="F16" s="39" t="str" cm="1">
        <f t="array" ref="F16">IFERROR(_xlfn._xlws.FILTER(experiment_log[Experiment ID],(experiment_log[Matching Rule ID]='experiment completeness'!$A16)*(experiment_log[Matching Rule Threshold]='experiment completeness'!F$2)*(experiment_log[Dataset 1]='experiment completeness'!F$1)*(experiment_log[Blocker ID]=10)*(experiment_log[Dataset 2]="kaggle_f")),"XX")</f>
        <v>XX</v>
      </c>
      <c r="G16" t="str" cm="1">
        <f t="array" ref="G16">IFERROR(_xlfn._xlws.FILTER(experiment_log[Experiment ID],(experiment_log[Matching Rule ID]='experiment completeness'!$A16)*(experiment_log[Matching Rule Threshold]='experiment completeness'!G$2)*(experiment_log[Dataset 1]='experiment completeness'!G$1)*(experiment_log[Blocker ID]=10)*(experiment_log[Dataset 2]="kaggle_f")),"XX")</f>
        <v>XX</v>
      </c>
      <c r="H16" t="str" cm="1">
        <f t="array" ref="H16">IFERROR(_xlfn._xlws.FILTER(experiment_log[Experiment ID],(experiment_log[Matching Rule ID]='experiment completeness'!$A16)*(experiment_log[Matching Rule Threshold]='experiment completeness'!H$2)*(experiment_log[Dataset 1]='experiment completeness'!H$1)*(experiment_log[Blocker ID]=10)*(experiment_log[Dataset 2]="kaggle_f")),"XX")</f>
        <v>XX</v>
      </c>
      <c r="I16" t="str" cm="1">
        <f t="array" ref="I16">IFERROR(_xlfn._xlws.FILTER(experiment_log[Experiment ID],(experiment_log[Matching Rule ID]='experiment completeness'!$A16)*(experiment_log[Matching Rule Threshold]='experiment completeness'!I$2)*(experiment_log[Dataset 1]='experiment completeness'!I$1)*(experiment_log[Blocker ID]=10)*(experiment_log[Dataset 2]="kaggle_f")),"XX")</f>
        <v>XX</v>
      </c>
      <c r="J16" s="39" t="str" cm="1">
        <f t="array" ref="J16">IFERROR(_xlfn._xlws.FILTER(experiment_log[Experiment ID],(experiment_log[Matching Rule ID]='experiment completeness'!$A16)*(experiment_log[Matching Rule Threshold]='experiment completeness'!J$2)*(experiment_log[Dataset 1]='experiment completeness'!J$1)*(experiment_log[Blocker ID]=10)*(experiment_log[Dataset 2]="kaggle_f")),"XX")</f>
        <v>14_10_8_forbes_kaggle_f</v>
      </c>
      <c r="K16" t="str" cm="1">
        <f t="array" ref="K16">IFERROR(_xlfn._xlws.FILTER(experiment_log[Experiment ID],(experiment_log[Matching Rule ID]='experiment completeness'!$A16)*(experiment_log[Matching Rule Threshold]='experiment completeness'!K$2)*(experiment_log[Dataset 1]='experiment completeness'!K$1)*(experiment_log[Blocker ID]=10)*(experiment_log[Dataset 2]="kaggle_f")),"XX")</f>
        <v>14_10_85_forbes_kaggle_f</v>
      </c>
      <c r="L16" t="str" cm="1">
        <f t="array" ref="L16">IFERROR(_xlfn._xlws.FILTER(experiment_log[Experiment ID],(experiment_log[Matching Rule ID]='experiment completeness'!$A16)*(experiment_log[Matching Rule Threshold]='experiment completeness'!L$2)*(experiment_log[Dataset 1]='experiment completeness'!L$1)*(experiment_log[Blocker ID]=10)*(experiment_log[Dataset 2]="kaggle_f")),"XX")</f>
        <v>14_10_87_forbes_kaggle_f</v>
      </c>
      <c r="M16" t="str" cm="1">
        <f t="array" ref="M16">IFERROR(_xlfn._xlws.FILTER(experiment_log[Experiment ID],(experiment_log[Matching Rule ID]='experiment completeness'!$A16)*(experiment_log[Matching Rule Threshold]='experiment completeness'!M$2)*(experiment_log[Dataset 1]='experiment completeness'!M$1)*(experiment_log[Blocker ID]=10)*(experiment_log[Dataset 2]="kaggle_f")),"XX")</f>
        <v>14_10_9_forbes_kaggle_f</v>
      </c>
    </row>
    <row r="17" spans="1:13" x14ac:dyDescent="0.25">
      <c r="A17" s="44">
        <v>15</v>
      </c>
      <c r="B17" t="str" cm="1">
        <f t="array" ref="B17">IFERROR(_xlfn._xlws.FILTER(experiment_log[Experiment ID],(experiment_log[Matching Rule ID]='experiment completeness'!$A17)*(experiment_log[Matching Rule Threshold]='experiment completeness'!B$2)*(experiment_log[Dataset 1]='experiment completeness'!B$1)*(experiment_log[Blocker ID]=10)*(experiment_log[Dataset 2]="kaggle_f")),"XX")</f>
        <v>15_10_8_dw_kaggle_f</v>
      </c>
      <c r="C17" t="str" cm="1">
        <f t="array" ref="C17">IFERROR(_xlfn._xlws.FILTER(experiment_log[Experiment ID],(experiment_log[Matching Rule ID]='experiment completeness'!$A17)*(experiment_log[Matching Rule Threshold]='experiment completeness'!C$2)*(experiment_log[Dataset 1]='experiment completeness'!C$1)*(experiment_log[Blocker ID]=10)*(experiment_log[Dataset 2]="kaggle_f")),"XX")</f>
        <v>15_10_85_dw_kaggle_f</v>
      </c>
      <c r="D17" t="str" cm="1">
        <f t="array" ref="D17">IFERROR(_xlfn._xlws.FILTER(experiment_log[Experiment ID],(experiment_log[Matching Rule ID]='experiment completeness'!$A17)*(experiment_log[Matching Rule Threshold]='experiment completeness'!D$2)*(experiment_log[Dataset 1]='experiment completeness'!D$1)*(experiment_log[Blocker ID]=10)*(experiment_log[Dataset 2]="kaggle_f")),"XX")</f>
        <v>15_10_87_dw_kaggle_f</v>
      </c>
      <c r="E17" t="str" cm="1">
        <f t="array" ref="E17">IFERROR(_xlfn._xlws.FILTER(experiment_log[Experiment ID],(experiment_log[Matching Rule ID]='experiment completeness'!$A17)*(experiment_log[Matching Rule Threshold]='experiment completeness'!E$2)*(experiment_log[Dataset 1]='experiment completeness'!E$1)*(experiment_log[Blocker ID]=10)*(experiment_log[Dataset 2]="kaggle_f")),"XX")</f>
        <v>15_10_9_dw_kaggle_f</v>
      </c>
      <c r="F17" s="39" t="str" cm="1">
        <f t="array" ref="F17">IFERROR(_xlfn._xlws.FILTER(experiment_log[Experiment ID],(experiment_log[Matching Rule ID]='experiment completeness'!$A17)*(experiment_log[Matching Rule Threshold]='experiment completeness'!F$2)*(experiment_log[Dataset 1]='experiment completeness'!F$1)*(experiment_log[Blocker ID]=10)*(experiment_log[Dataset 2]="kaggle_f")),"XX")</f>
        <v>15_10_8_dbpedia_kaggle_f</v>
      </c>
      <c r="G17" t="str" cm="1">
        <f t="array" ref="G17">IFERROR(_xlfn._xlws.FILTER(experiment_log[Experiment ID],(experiment_log[Matching Rule ID]='experiment completeness'!$A17)*(experiment_log[Matching Rule Threshold]='experiment completeness'!G$2)*(experiment_log[Dataset 1]='experiment completeness'!G$1)*(experiment_log[Blocker ID]=10)*(experiment_log[Dataset 2]="kaggle_f")),"XX")</f>
        <v>15_10_85_dbpedia_kaggle_f</v>
      </c>
      <c r="H17" t="str" cm="1">
        <f t="array" ref="H17">IFERROR(_xlfn._xlws.FILTER(experiment_log[Experiment ID],(experiment_log[Matching Rule ID]='experiment completeness'!$A17)*(experiment_log[Matching Rule Threshold]='experiment completeness'!H$2)*(experiment_log[Dataset 1]='experiment completeness'!H$1)*(experiment_log[Blocker ID]=10)*(experiment_log[Dataset 2]="kaggle_f")),"XX")</f>
        <v>15_10_87_dbpedia_kaggle_f</v>
      </c>
      <c r="I17" t="str" cm="1">
        <f t="array" ref="I17">IFERROR(_xlfn._xlws.FILTER(experiment_log[Experiment ID],(experiment_log[Matching Rule ID]='experiment completeness'!$A17)*(experiment_log[Matching Rule Threshold]='experiment completeness'!I$2)*(experiment_log[Dataset 1]='experiment completeness'!I$1)*(experiment_log[Blocker ID]=10)*(experiment_log[Dataset 2]="kaggle_f")),"XX")</f>
        <v>15_10_9_dbpedia_kaggle_f</v>
      </c>
      <c r="J17" s="39" t="str" cm="1">
        <f t="array" ref="J17">IFERROR(_xlfn._xlws.FILTER(experiment_log[Experiment ID],(experiment_log[Matching Rule ID]='experiment completeness'!$A17)*(experiment_log[Matching Rule Threshold]='experiment completeness'!J$2)*(experiment_log[Dataset 1]='experiment completeness'!J$1)*(experiment_log[Blocker ID]=10)*(experiment_log[Dataset 2]="kaggle_f")),"XX")</f>
        <v>15_10_8_forbes_kaggle_f</v>
      </c>
      <c r="K17" t="str" cm="1">
        <f t="array" ref="K17">IFERROR(_xlfn._xlws.FILTER(experiment_log[Experiment ID],(experiment_log[Matching Rule ID]='experiment completeness'!$A17)*(experiment_log[Matching Rule Threshold]='experiment completeness'!K$2)*(experiment_log[Dataset 1]='experiment completeness'!K$1)*(experiment_log[Blocker ID]=10)*(experiment_log[Dataset 2]="kaggle_f")),"XX")</f>
        <v>15_10_85_forbes_kaggle_f</v>
      </c>
      <c r="L17" t="str" cm="1">
        <f t="array" ref="L17">IFERROR(_xlfn._xlws.FILTER(experiment_log[Experiment ID],(experiment_log[Matching Rule ID]='experiment completeness'!$A17)*(experiment_log[Matching Rule Threshold]='experiment completeness'!L$2)*(experiment_log[Dataset 1]='experiment completeness'!L$1)*(experiment_log[Blocker ID]=10)*(experiment_log[Dataset 2]="kaggle_f")),"XX")</f>
        <v>15_10_87_forbes_kaggle_f</v>
      </c>
      <c r="M17" t="str" cm="1">
        <f t="array" ref="M17">IFERROR(_xlfn._xlws.FILTER(experiment_log[Experiment ID],(experiment_log[Matching Rule ID]='experiment completeness'!$A17)*(experiment_log[Matching Rule Threshold]='experiment completeness'!M$2)*(experiment_log[Dataset 1]='experiment completeness'!M$1)*(experiment_log[Blocker ID]=10)*(experiment_log[Dataset 2]="kaggle_f")),"XX")</f>
        <v>15_10_9_forbes_kaggle_f</v>
      </c>
    </row>
    <row r="18" spans="1:13" x14ac:dyDescent="0.25">
      <c r="A18" s="44">
        <v>16</v>
      </c>
      <c r="B18" t="str" cm="1">
        <f t="array" ref="B18">IFERROR(_xlfn._xlws.FILTER(experiment_log[Experiment ID],(experiment_log[Matching Rule ID]='experiment completeness'!$A18)*(experiment_log[Matching Rule Threshold]='experiment completeness'!B$2)*(experiment_log[Dataset 1]='experiment completeness'!B$1)*(experiment_log[Blocker ID]=10)*(experiment_log[Dataset 2]="kaggle_f")),"XX")</f>
        <v>16_10_8_dw_kaggle_f</v>
      </c>
      <c r="C18" t="str" cm="1">
        <f t="array" ref="C18">IFERROR(_xlfn._xlws.FILTER(experiment_log[Experiment ID],(experiment_log[Matching Rule ID]='experiment completeness'!$A18)*(experiment_log[Matching Rule Threshold]='experiment completeness'!C$2)*(experiment_log[Dataset 1]='experiment completeness'!C$1)*(experiment_log[Blocker ID]=10)*(experiment_log[Dataset 2]="kaggle_f")),"XX")</f>
        <v>16_10_85_dw_kaggle_f</v>
      </c>
      <c r="D18" t="str" cm="1">
        <f t="array" ref="D18">IFERROR(_xlfn._xlws.FILTER(experiment_log[Experiment ID],(experiment_log[Matching Rule ID]='experiment completeness'!$A18)*(experiment_log[Matching Rule Threshold]='experiment completeness'!D$2)*(experiment_log[Dataset 1]='experiment completeness'!D$1)*(experiment_log[Blocker ID]=10)*(experiment_log[Dataset 2]="kaggle_f")),"XX")</f>
        <v>16_10_87_dw_kaggle_f</v>
      </c>
      <c r="E18" t="str" cm="1">
        <f t="array" ref="E18">IFERROR(_xlfn._xlws.FILTER(experiment_log[Experiment ID],(experiment_log[Matching Rule ID]='experiment completeness'!$A18)*(experiment_log[Matching Rule Threshold]='experiment completeness'!E$2)*(experiment_log[Dataset 1]='experiment completeness'!E$1)*(experiment_log[Blocker ID]=10)*(experiment_log[Dataset 2]="kaggle_f")),"XX")</f>
        <v>XX</v>
      </c>
      <c r="F18" s="39" t="str" cm="1">
        <f t="array" ref="F18">IFERROR(_xlfn._xlws.FILTER(experiment_log[Experiment ID],(experiment_log[Matching Rule ID]='experiment completeness'!$A18)*(experiment_log[Matching Rule Threshold]='experiment completeness'!F$2)*(experiment_log[Dataset 1]='experiment completeness'!F$1)*(experiment_log[Blocker ID]=10)*(experiment_log[Dataset 2]="kaggle_f")),"XX")</f>
        <v>XX</v>
      </c>
      <c r="G18" t="str" cm="1">
        <f t="array" ref="G18">IFERROR(_xlfn._xlws.FILTER(experiment_log[Experiment ID],(experiment_log[Matching Rule ID]='experiment completeness'!$A18)*(experiment_log[Matching Rule Threshold]='experiment completeness'!G$2)*(experiment_log[Dataset 1]='experiment completeness'!G$1)*(experiment_log[Blocker ID]=10)*(experiment_log[Dataset 2]="kaggle_f")),"XX")</f>
        <v>XX</v>
      </c>
      <c r="H18" t="str" cm="1">
        <f t="array" ref="H18">IFERROR(_xlfn._xlws.FILTER(experiment_log[Experiment ID],(experiment_log[Matching Rule ID]='experiment completeness'!$A18)*(experiment_log[Matching Rule Threshold]='experiment completeness'!H$2)*(experiment_log[Dataset 1]='experiment completeness'!H$1)*(experiment_log[Blocker ID]=10)*(experiment_log[Dataset 2]="kaggle_f")),"XX")</f>
        <v>XX</v>
      </c>
      <c r="I18" t="str" cm="1">
        <f t="array" ref="I18">IFERROR(_xlfn._xlws.FILTER(experiment_log[Experiment ID],(experiment_log[Matching Rule ID]='experiment completeness'!$A18)*(experiment_log[Matching Rule Threshold]='experiment completeness'!I$2)*(experiment_log[Dataset 1]='experiment completeness'!I$1)*(experiment_log[Blocker ID]=10)*(experiment_log[Dataset 2]="kaggle_f")),"XX")</f>
        <v>XX</v>
      </c>
      <c r="J18" s="39" t="str" cm="1">
        <f t="array" ref="J18">IFERROR(_xlfn._xlws.FILTER(experiment_log[Experiment ID],(experiment_log[Matching Rule ID]='experiment completeness'!$A18)*(experiment_log[Matching Rule Threshold]='experiment completeness'!J$2)*(experiment_log[Dataset 1]='experiment completeness'!J$1)*(experiment_log[Blocker ID]=10)*(experiment_log[Dataset 2]="kaggle_f")),"XX")</f>
        <v>16_10_8_forbes_kaggle_f</v>
      </c>
      <c r="K18" t="str" cm="1">
        <f t="array" ref="K18">IFERROR(_xlfn._xlws.FILTER(experiment_log[Experiment ID],(experiment_log[Matching Rule ID]='experiment completeness'!$A18)*(experiment_log[Matching Rule Threshold]='experiment completeness'!K$2)*(experiment_log[Dataset 1]='experiment completeness'!K$1)*(experiment_log[Blocker ID]=10)*(experiment_log[Dataset 2]="kaggle_f")),"XX")</f>
        <v>16_10_85_forbes_kaggle_f</v>
      </c>
      <c r="L18" t="str" cm="1">
        <f t="array" ref="L18">IFERROR(_xlfn._xlws.FILTER(experiment_log[Experiment ID],(experiment_log[Matching Rule ID]='experiment completeness'!$A18)*(experiment_log[Matching Rule Threshold]='experiment completeness'!L$2)*(experiment_log[Dataset 1]='experiment completeness'!L$1)*(experiment_log[Blocker ID]=10)*(experiment_log[Dataset 2]="kaggle_f")),"XX")</f>
        <v>XX</v>
      </c>
      <c r="M18" t="str" cm="1">
        <f t="array" ref="M18">IFERROR(_xlfn._xlws.FILTER(experiment_log[Experiment ID],(experiment_log[Matching Rule ID]='experiment completeness'!$A18)*(experiment_log[Matching Rule Threshold]='experiment completeness'!M$2)*(experiment_log[Dataset 1]='experiment completeness'!M$1)*(experiment_log[Blocker ID]=10)*(experiment_log[Dataset 2]="kaggle_f")),"XX")</f>
        <v>16_10_9_forbes_kaggle_f</v>
      </c>
    </row>
    <row r="19" spans="1:13" x14ac:dyDescent="0.25">
      <c r="A19" s="44">
        <v>17</v>
      </c>
      <c r="B19" t="str" cm="1">
        <f t="array" ref="B19">IFERROR(_xlfn._xlws.FILTER(experiment_log[Experiment ID],(experiment_log[Matching Rule ID]='experiment completeness'!$A19)*(experiment_log[Matching Rule Threshold]='experiment completeness'!B$2)*(experiment_log[Dataset 1]='experiment completeness'!B$1)*(experiment_log[Blocker ID]=10)*(experiment_log[Dataset 2]="kaggle_f")),"XX")</f>
        <v>XX</v>
      </c>
      <c r="C19" t="str" cm="1">
        <f t="array" ref="C19">IFERROR(_xlfn._xlws.FILTER(experiment_log[Experiment ID],(experiment_log[Matching Rule ID]='experiment completeness'!$A19)*(experiment_log[Matching Rule Threshold]='experiment completeness'!C$2)*(experiment_log[Dataset 1]='experiment completeness'!C$1)*(experiment_log[Blocker ID]=10)*(experiment_log[Dataset 2]="kaggle_f")),"XX")</f>
        <v>XX</v>
      </c>
      <c r="D19" t="str" cm="1">
        <f t="array" ref="D19">IFERROR(_xlfn._xlws.FILTER(experiment_log[Experiment ID],(experiment_log[Matching Rule ID]='experiment completeness'!$A19)*(experiment_log[Matching Rule Threshold]='experiment completeness'!D$2)*(experiment_log[Dataset 1]='experiment completeness'!D$1)*(experiment_log[Blocker ID]=10)*(experiment_log[Dataset 2]="kaggle_f")),"XX")</f>
        <v>XX</v>
      </c>
      <c r="E19" t="str" cm="1">
        <f t="array" ref="E19">IFERROR(_xlfn._xlws.FILTER(experiment_log[Experiment ID],(experiment_log[Matching Rule ID]='experiment completeness'!$A19)*(experiment_log[Matching Rule Threshold]='experiment completeness'!E$2)*(experiment_log[Dataset 1]='experiment completeness'!E$1)*(experiment_log[Blocker ID]=10)*(experiment_log[Dataset 2]="kaggle_f")),"XX")</f>
        <v>XX</v>
      </c>
      <c r="F19" s="39" t="str" cm="1">
        <f t="array" ref="F19">IFERROR(_xlfn._xlws.FILTER(experiment_log[Experiment ID],(experiment_log[Matching Rule ID]='experiment completeness'!$A19)*(experiment_log[Matching Rule Threshold]='experiment completeness'!F$2)*(experiment_log[Dataset 1]='experiment completeness'!F$1)*(experiment_log[Blocker ID]=10)*(experiment_log[Dataset 2]="kaggle_f")),"XX")</f>
        <v>XX</v>
      </c>
      <c r="G19" t="str" cm="1">
        <f t="array" ref="G19">IFERROR(_xlfn._xlws.FILTER(experiment_log[Experiment ID],(experiment_log[Matching Rule ID]='experiment completeness'!$A19)*(experiment_log[Matching Rule Threshold]='experiment completeness'!G$2)*(experiment_log[Dataset 1]='experiment completeness'!G$1)*(experiment_log[Blocker ID]=10)*(experiment_log[Dataset 2]="kaggle_f")),"XX")</f>
        <v>XX</v>
      </c>
      <c r="H19" t="str" cm="1">
        <f t="array" ref="H19">IFERROR(_xlfn._xlws.FILTER(experiment_log[Experiment ID],(experiment_log[Matching Rule ID]='experiment completeness'!$A19)*(experiment_log[Matching Rule Threshold]='experiment completeness'!H$2)*(experiment_log[Dataset 1]='experiment completeness'!H$1)*(experiment_log[Blocker ID]=10)*(experiment_log[Dataset 2]="kaggle_f")),"XX")</f>
        <v>XX</v>
      </c>
      <c r="I19" t="str" cm="1">
        <f t="array" ref="I19">IFERROR(_xlfn._xlws.FILTER(experiment_log[Experiment ID],(experiment_log[Matching Rule ID]='experiment completeness'!$A19)*(experiment_log[Matching Rule Threshold]='experiment completeness'!I$2)*(experiment_log[Dataset 1]='experiment completeness'!I$1)*(experiment_log[Blocker ID]=10)*(experiment_log[Dataset 2]="kaggle_f")),"XX")</f>
        <v>XX</v>
      </c>
      <c r="J19" s="39" t="str" cm="1">
        <f t="array" ref="J19">IFERROR(_xlfn._xlws.FILTER(experiment_log[Experiment ID],(experiment_log[Matching Rule ID]='experiment completeness'!$A19)*(experiment_log[Matching Rule Threshold]='experiment completeness'!J$2)*(experiment_log[Dataset 1]='experiment completeness'!J$1)*(experiment_log[Blocker ID]=10)*(experiment_log[Dataset 2]="kaggle_f")),"XX")</f>
        <v>17_10_8_forbes_kaggle_f</v>
      </c>
      <c r="K19" t="str" cm="1">
        <f t="array" ref="K19">IFERROR(_xlfn._xlws.FILTER(experiment_log[Experiment ID],(experiment_log[Matching Rule ID]='experiment completeness'!$A19)*(experiment_log[Matching Rule Threshold]='experiment completeness'!K$2)*(experiment_log[Dataset 1]='experiment completeness'!K$1)*(experiment_log[Blocker ID]=10)*(experiment_log[Dataset 2]="kaggle_f")),"XX")</f>
        <v>17_10_85_forbes_kaggle_f</v>
      </c>
      <c r="L19" t="str" cm="1">
        <f t="array" ref="L19">IFERROR(_xlfn._xlws.FILTER(experiment_log[Experiment ID],(experiment_log[Matching Rule ID]='experiment completeness'!$A19)*(experiment_log[Matching Rule Threshold]='experiment completeness'!L$2)*(experiment_log[Dataset 1]='experiment completeness'!L$1)*(experiment_log[Blocker ID]=10)*(experiment_log[Dataset 2]="kaggle_f")),"XX")</f>
        <v>17_10_87_forbes_kaggle_f</v>
      </c>
      <c r="M19" t="str" cm="1">
        <f t="array" ref="M19">IFERROR(_xlfn._xlws.FILTER(experiment_log[Experiment ID],(experiment_log[Matching Rule ID]='experiment completeness'!$A19)*(experiment_log[Matching Rule Threshold]='experiment completeness'!M$2)*(experiment_log[Dataset 1]='experiment completeness'!M$1)*(experiment_log[Blocker ID]=10)*(experiment_log[Dataset 2]="kaggle_f")),"XX")</f>
        <v>17_10_9_forbes_kaggle_f</v>
      </c>
    </row>
    <row r="20" spans="1:13" x14ac:dyDescent="0.25">
      <c r="A20" s="44">
        <v>18</v>
      </c>
      <c r="B20" t="str" cm="1">
        <f t="array" ref="B20">IFERROR(_xlfn._xlws.FILTER(experiment_log[Experiment ID],(experiment_log[Matching Rule ID]='experiment completeness'!$A20)*(experiment_log[Matching Rule Threshold]='experiment completeness'!B$2)*(experiment_log[Dataset 1]='experiment completeness'!B$1)*(experiment_log[Blocker ID]=10)*(experiment_log[Dataset 2]="kaggle_f")),"XX")</f>
        <v>XX</v>
      </c>
      <c r="C20" t="str" cm="1">
        <f t="array" ref="C20">IFERROR(_xlfn._xlws.FILTER(experiment_log[Experiment ID],(experiment_log[Matching Rule ID]='experiment completeness'!$A20)*(experiment_log[Matching Rule Threshold]='experiment completeness'!C$2)*(experiment_log[Dataset 1]='experiment completeness'!C$1)*(experiment_log[Blocker ID]=10)*(experiment_log[Dataset 2]="kaggle_f")),"XX")</f>
        <v>XX</v>
      </c>
      <c r="D20" t="str" cm="1">
        <f t="array" ref="D20">IFERROR(_xlfn._xlws.FILTER(experiment_log[Experiment ID],(experiment_log[Matching Rule ID]='experiment completeness'!$A20)*(experiment_log[Matching Rule Threshold]='experiment completeness'!D$2)*(experiment_log[Dataset 1]='experiment completeness'!D$1)*(experiment_log[Blocker ID]=10)*(experiment_log[Dataset 2]="kaggle_f")),"XX")</f>
        <v>XX</v>
      </c>
      <c r="E20" t="str" cm="1">
        <f t="array" ref="E20">IFERROR(_xlfn._xlws.FILTER(experiment_log[Experiment ID],(experiment_log[Matching Rule ID]='experiment completeness'!$A20)*(experiment_log[Matching Rule Threshold]='experiment completeness'!E$2)*(experiment_log[Dataset 1]='experiment completeness'!E$1)*(experiment_log[Blocker ID]=10)*(experiment_log[Dataset 2]="kaggle_f")),"XX")</f>
        <v>XX</v>
      </c>
      <c r="F20" s="39" t="str" cm="1">
        <f t="array" ref="F20">IFERROR(_xlfn._xlws.FILTER(experiment_log[Experiment ID],(experiment_log[Matching Rule ID]='experiment completeness'!$A20)*(experiment_log[Matching Rule Threshold]='experiment completeness'!F$2)*(experiment_log[Dataset 1]='experiment completeness'!F$1)*(experiment_log[Blocker ID]=10)*(experiment_log[Dataset 2]="kaggle_f")),"XX")</f>
        <v>XX</v>
      </c>
      <c r="G20" t="str" cm="1">
        <f t="array" ref="G20">IFERROR(_xlfn._xlws.FILTER(experiment_log[Experiment ID],(experiment_log[Matching Rule ID]='experiment completeness'!$A20)*(experiment_log[Matching Rule Threshold]='experiment completeness'!G$2)*(experiment_log[Dataset 1]='experiment completeness'!G$1)*(experiment_log[Blocker ID]=10)*(experiment_log[Dataset 2]="kaggle_f")),"XX")</f>
        <v>XX</v>
      </c>
      <c r="H20" t="str" cm="1">
        <f t="array" ref="H20">IFERROR(_xlfn._xlws.FILTER(experiment_log[Experiment ID],(experiment_log[Matching Rule ID]='experiment completeness'!$A20)*(experiment_log[Matching Rule Threshold]='experiment completeness'!H$2)*(experiment_log[Dataset 1]='experiment completeness'!H$1)*(experiment_log[Blocker ID]=10)*(experiment_log[Dataset 2]="kaggle_f")),"XX")</f>
        <v>XX</v>
      </c>
      <c r="I20" t="str" cm="1">
        <f t="array" ref="I20">IFERROR(_xlfn._xlws.FILTER(experiment_log[Experiment ID],(experiment_log[Matching Rule ID]='experiment completeness'!$A20)*(experiment_log[Matching Rule Threshold]='experiment completeness'!I$2)*(experiment_log[Dataset 1]='experiment completeness'!I$1)*(experiment_log[Blocker ID]=10)*(experiment_log[Dataset 2]="kaggle_f")),"XX")</f>
        <v>XX</v>
      </c>
      <c r="J20" s="39" t="str" cm="1">
        <f t="array" ref="J20">IFERROR(_xlfn._xlws.FILTER(experiment_log[Experiment ID],(experiment_log[Matching Rule ID]='experiment completeness'!$A20)*(experiment_log[Matching Rule Threshold]='experiment completeness'!J$2)*(experiment_log[Dataset 1]='experiment completeness'!J$1)*(experiment_log[Blocker ID]=10)*(experiment_log[Dataset 2]="kaggle_f")),"XX")</f>
        <v>18_10_8_forbes_kaggle_f</v>
      </c>
      <c r="K20" t="str" cm="1">
        <f t="array" ref="K20">IFERROR(_xlfn._xlws.FILTER(experiment_log[Experiment ID],(experiment_log[Matching Rule ID]='experiment completeness'!$A20)*(experiment_log[Matching Rule Threshold]='experiment completeness'!K$2)*(experiment_log[Dataset 1]='experiment completeness'!K$1)*(experiment_log[Blocker ID]=10)*(experiment_log[Dataset 2]="kaggle_f")),"XX")</f>
        <v>18_10_85_forbes_kaggle_f</v>
      </c>
      <c r="L20" t="str" cm="1">
        <f t="array" ref="L20">IFERROR(_xlfn._xlws.FILTER(experiment_log[Experiment ID],(experiment_log[Matching Rule ID]='experiment completeness'!$A20)*(experiment_log[Matching Rule Threshold]='experiment completeness'!L$2)*(experiment_log[Dataset 1]='experiment completeness'!L$1)*(experiment_log[Blocker ID]=10)*(experiment_log[Dataset 2]="kaggle_f")),"XX")</f>
        <v>18_10_87_forbes_kaggle_f</v>
      </c>
      <c r="M20" t="str" cm="1">
        <f t="array" ref="M20">IFERROR(_xlfn._xlws.FILTER(experiment_log[Experiment ID],(experiment_log[Matching Rule ID]='experiment completeness'!$A20)*(experiment_log[Matching Rule Threshold]='experiment completeness'!M$2)*(experiment_log[Dataset 1]='experiment completeness'!M$1)*(experiment_log[Blocker ID]=10)*(experiment_log[Dataset 2]="kaggle_f")),"XX")</f>
        <v>18_10_9_forbes_kaggle_f</v>
      </c>
    </row>
    <row r="21" spans="1:13" x14ac:dyDescent="0.25">
      <c r="A21" s="44">
        <v>19</v>
      </c>
      <c r="B21" t="str" cm="1">
        <f t="array" ref="B21">IFERROR(_xlfn._xlws.FILTER(experiment_log[Experiment ID],(experiment_log[Matching Rule ID]='experiment completeness'!$A21)*(experiment_log[Matching Rule Threshold]='experiment completeness'!B$2)*(experiment_log[Dataset 1]='experiment completeness'!B$1)*(experiment_log[Blocker ID]=10)*(experiment_log[Dataset 2]="kaggle_f")),"XX")</f>
        <v>19_10_8_dw_kaggle_f</v>
      </c>
      <c r="C21" t="str" cm="1">
        <f t="array" ref="C21">IFERROR(_xlfn._xlws.FILTER(experiment_log[Experiment ID],(experiment_log[Matching Rule ID]='experiment completeness'!$A21)*(experiment_log[Matching Rule Threshold]='experiment completeness'!C$2)*(experiment_log[Dataset 1]='experiment completeness'!C$1)*(experiment_log[Blocker ID]=10)*(experiment_log[Dataset 2]="kaggle_f")),"XX")</f>
        <v>19_10_85_dw_kaggle_f</v>
      </c>
      <c r="D21" t="str" cm="1">
        <f t="array" ref="D21">IFERROR(_xlfn._xlws.FILTER(experiment_log[Experiment ID],(experiment_log[Matching Rule ID]='experiment completeness'!$A21)*(experiment_log[Matching Rule Threshold]='experiment completeness'!D$2)*(experiment_log[Dataset 1]='experiment completeness'!D$1)*(experiment_log[Blocker ID]=10)*(experiment_log[Dataset 2]="kaggle_f")),"XX")</f>
        <v>19_10_87_dw_kaggle_f</v>
      </c>
      <c r="E21" t="str" cm="1">
        <f t="array" ref="E21">IFERROR(_xlfn._xlws.FILTER(experiment_log[Experiment ID],(experiment_log[Matching Rule ID]='experiment completeness'!$A21)*(experiment_log[Matching Rule Threshold]='experiment completeness'!E$2)*(experiment_log[Dataset 1]='experiment completeness'!E$1)*(experiment_log[Blocker ID]=10)*(experiment_log[Dataset 2]="kaggle_f")),"XX")</f>
        <v>19_10_9_dw_kaggle_f</v>
      </c>
      <c r="F21" s="39" t="str" cm="1">
        <f t="array" ref="F21">IFERROR(_xlfn._xlws.FILTER(experiment_log[Experiment ID],(experiment_log[Matching Rule ID]='experiment completeness'!$A21)*(experiment_log[Matching Rule Threshold]='experiment completeness'!F$2)*(experiment_log[Dataset 1]='experiment completeness'!F$1)*(experiment_log[Blocker ID]=10)*(experiment_log[Dataset 2]="kaggle_f")),"XX")</f>
        <v>19_10_8_dbpedia_kaggle_f</v>
      </c>
      <c r="G21" t="str" cm="1">
        <f t="array" ref="G21">IFERROR(_xlfn._xlws.FILTER(experiment_log[Experiment ID],(experiment_log[Matching Rule ID]='experiment completeness'!$A21)*(experiment_log[Matching Rule Threshold]='experiment completeness'!G$2)*(experiment_log[Dataset 1]='experiment completeness'!G$1)*(experiment_log[Blocker ID]=10)*(experiment_log[Dataset 2]="kaggle_f")),"XX")</f>
        <v>19_10_85_dbpedia_kaggle_f</v>
      </c>
      <c r="H21" t="str" cm="1">
        <f t="array" ref="H21">IFERROR(_xlfn._xlws.FILTER(experiment_log[Experiment ID],(experiment_log[Matching Rule ID]='experiment completeness'!$A21)*(experiment_log[Matching Rule Threshold]='experiment completeness'!H$2)*(experiment_log[Dataset 1]='experiment completeness'!H$1)*(experiment_log[Blocker ID]=10)*(experiment_log[Dataset 2]="kaggle_f")),"XX")</f>
        <v>19_10_87_dbpedia_kaggle_f</v>
      </c>
      <c r="I21" t="str" cm="1">
        <f t="array" ref="I21">IFERROR(_xlfn._xlws.FILTER(experiment_log[Experiment ID],(experiment_log[Matching Rule ID]='experiment completeness'!$A21)*(experiment_log[Matching Rule Threshold]='experiment completeness'!I$2)*(experiment_log[Dataset 1]='experiment completeness'!I$1)*(experiment_log[Blocker ID]=10)*(experiment_log[Dataset 2]="kaggle_f")),"XX")</f>
        <v>19_10_9_dbpedia_kaggle_f</v>
      </c>
      <c r="J21" s="39" t="str" cm="1">
        <f t="array" ref="J21">IFERROR(_xlfn._xlws.FILTER(experiment_log[Experiment ID],(experiment_log[Matching Rule ID]='experiment completeness'!$A21)*(experiment_log[Matching Rule Threshold]='experiment completeness'!J$2)*(experiment_log[Dataset 1]='experiment completeness'!J$1)*(experiment_log[Blocker ID]=10)*(experiment_log[Dataset 2]="kaggle_f")),"XX")</f>
        <v>19_10_8_forbes_kaggle_f</v>
      </c>
      <c r="K21" t="str" cm="1">
        <f t="array" ref="K21">IFERROR(_xlfn._xlws.FILTER(experiment_log[Experiment ID],(experiment_log[Matching Rule ID]='experiment completeness'!$A21)*(experiment_log[Matching Rule Threshold]='experiment completeness'!K$2)*(experiment_log[Dataset 1]='experiment completeness'!K$1)*(experiment_log[Blocker ID]=10)*(experiment_log[Dataset 2]="kaggle_f")),"XX")</f>
        <v>19_10_85_forbes_kaggle_f</v>
      </c>
      <c r="L21" t="str" cm="1">
        <f t="array" ref="L21">IFERROR(_xlfn._xlws.FILTER(experiment_log[Experiment ID],(experiment_log[Matching Rule ID]='experiment completeness'!$A21)*(experiment_log[Matching Rule Threshold]='experiment completeness'!L$2)*(experiment_log[Dataset 1]='experiment completeness'!L$1)*(experiment_log[Blocker ID]=10)*(experiment_log[Dataset 2]="kaggle_f")),"XX")</f>
        <v>19_10_87_forbes_kaggle_f</v>
      </c>
      <c r="M21" t="str" cm="1">
        <f t="array" ref="M21">IFERROR(_xlfn._xlws.FILTER(experiment_log[Experiment ID],(experiment_log[Matching Rule ID]='experiment completeness'!$A21)*(experiment_log[Matching Rule Threshold]='experiment completeness'!M$2)*(experiment_log[Dataset 1]='experiment completeness'!M$1)*(experiment_log[Blocker ID]=10)*(experiment_log[Dataset 2]="kaggle_f")),"XX")</f>
        <v>19_10_9_forbes_kaggle_f</v>
      </c>
    </row>
    <row r="22" spans="1:13" x14ac:dyDescent="0.25">
      <c r="A22" s="44">
        <v>20</v>
      </c>
      <c r="B22" t="str" cm="1">
        <f t="array" ref="B22">IFERROR(_xlfn._xlws.FILTER(experiment_log[Experiment ID],(experiment_log[Matching Rule ID]='experiment completeness'!$A22)*(experiment_log[Matching Rule Threshold]='experiment completeness'!B$2)*(experiment_log[Dataset 1]='experiment completeness'!B$1)*(experiment_log[Blocker ID]=10)*(experiment_log[Dataset 2]="kaggle_f")),"XX")</f>
        <v>20_10_8_dw_kaggle_f</v>
      </c>
      <c r="C22" t="str" cm="1">
        <f t="array" ref="C22">IFERROR(_xlfn._xlws.FILTER(experiment_log[Experiment ID],(experiment_log[Matching Rule ID]='experiment completeness'!$A22)*(experiment_log[Matching Rule Threshold]='experiment completeness'!C$2)*(experiment_log[Dataset 1]='experiment completeness'!C$1)*(experiment_log[Blocker ID]=10)*(experiment_log[Dataset 2]="kaggle_f")),"XX")</f>
        <v>20_10_85_dw_kaggle_f</v>
      </c>
      <c r="D22" t="str" cm="1">
        <f t="array" ref="D22">IFERROR(_xlfn._xlws.FILTER(experiment_log[Experiment ID],(experiment_log[Matching Rule ID]='experiment completeness'!$A22)*(experiment_log[Matching Rule Threshold]='experiment completeness'!D$2)*(experiment_log[Dataset 1]='experiment completeness'!D$1)*(experiment_log[Blocker ID]=10)*(experiment_log[Dataset 2]="kaggle_f")),"XX")</f>
        <v>20_10_87_dw_kaggle_f</v>
      </c>
      <c r="E22" t="str" cm="1">
        <f t="array" ref="E22">IFERROR(_xlfn._xlws.FILTER(experiment_log[Experiment ID],(experiment_log[Matching Rule ID]='experiment completeness'!$A22)*(experiment_log[Matching Rule Threshold]='experiment completeness'!E$2)*(experiment_log[Dataset 1]='experiment completeness'!E$1)*(experiment_log[Blocker ID]=10)*(experiment_log[Dataset 2]="kaggle_f")),"XX")</f>
        <v>XX</v>
      </c>
      <c r="F22" s="39" t="str" cm="1">
        <f t="array" ref="F22">IFERROR(_xlfn._xlws.FILTER(experiment_log[Experiment ID],(experiment_log[Matching Rule ID]='experiment completeness'!$A22)*(experiment_log[Matching Rule Threshold]='experiment completeness'!F$2)*(experiment_log[Dataset 1]='experiment completeness'!F$1)*(experiment_log[Blocker ID]=10)*(experiment_log[Dataset 2]="kaggle_f")),"XX")</f>
        <v>XX</v>
      </c>
      <c r="G22" t="str" cm="1">
        <f t="array" ref="G22">IFERROR(_xlfn._xlws.FILTER(experiment_log[Experiment ID],(experiment_log[Matching Rule ID]='experiment completeness'!$A22)*(experiment_log[Matching Rule Threshold]='experiment completeness'!G$2)*(experiment_log[Dataset 1]='experiment completeness'!G$1)*(experiment_log[Blocker ID]=10)*(experiment_log[Dataset 2]="kaggle_f")),"XX")</f>
        <v>20_10_85_dbpedia_kaggle_f</v>
      </c>
      <c r="H22" t="str" cm="1">
        <f t="array" ref="H22">IFERROR(_xlfn._xlws.FILTER(experiment_log[Experiment ID],(experiment_log[Matching Rule ID]='experiment completeness'!$A22)*(experiment_log[Matching Rule Threshold]='experiment completeness'!H$2)*(experiment_log[Dataset 1]='experiment completeness'!H$1)*(experiment_log[Blocker ID]=10)*(experiment_log[Dataset 2]="kaggle_f")),"XX")</f>
        <v>20_10_87_dbpedia_kaggle_f</v>
      </c>
      <c r="I22" t="str" cm="1">
        <f t="array" ref="I22">IFERROR(_xlfn._xlws.FILTER(experiment_log[Experiment ID],(experiment_log[Matching Rule ID]='experiment completeness'!$A22)*(experiment_log[Matching Rule Threshold]='experiment completeness'!I$2)*(experiment_log[Dataset 1]='experiment completeness'!I$1)*(experiment_log[Blocker ID]=10)*(experiment_log[Dataset 2]="kaggle_f")),"XX")</f>
        <v>XX</v>
      </c>
      <c r="J22" s="39" t="str" cm="1">
        <f t="array" ref="J22">IFERROR(_xlfn._xlws.FILTER(experiment_log[Experiment ID],(experiment_log[Matching Rule ID]='experiment completeness'!$A22)*(experiment_log[Matching Rule Threshold]='experiment completeness'!J$2)*(experiment_log[Dataset 1]='experiment completeness'!J$1)*(experiment_log[Blocker ID]=10)*(experiment_log[Dataset 2]="kaggle_f")),"XX")</f>
        <v>20_10_8_forbes_kaggle_f</v>
      </c>
      <c r="K22" t="str" cm="1">
        <f t="array" ref="K22">IFERROR(_xlfn._xlws.FILTER(experiment_log[Experiment ID],(experiment_log[Matching Rule ID]='experiment completeness'!$A22)*(experiment_log[Matching Rule Threshold]='experiment completeness'!K$2)*(experiment_log[Dataset 1]='experiment completeness'!K$1)*(experiment_log[Blocker ID]=10)*(experiment_log[Dataset 2]="kaggle_f")),"XX")</f>
        <v>20_10_85_forbes_kaggle_f</v>
      </c>
      <c r="L22" t="str" cm="1">
        <f t="array" ref="L22">IFERROR(_xlfn._xlws.FILTER(experiment_log[Experiment ID],(experiment_log[Matching Rule ID]='experiment completeness'!$A22)*(experiment_log[Matching Rule Threshold]='experiment completeness'!L$2)*(experiment_log[Dataset 1]='experiment completeness'!L$1)*(experiment_log[Blocker ID]=10)*(experiment_log[Dataset 2]="kaggle_f")),"XX")</f>
        <v>XX</v>
      </c>
      <c r="M22" t="str" cm="1">
        <f t="array" ref="M22">IFERROR(_xlfn._xlws.FILTER(experiment_log[Experiment ID],(experiment_log[Matching Rule ID]='experiment completeness'!$A22)*(experiment_log[Matching Rule Threshold]='experiment completeness'!M$2)*(experiment_log[Dataset 1]='experiment completeness'!M$1)*(experiment_log[Blocker ID]=10)*(experiment_log[Dataset 2]="kaggle_f")),"XX")</f>
        <v>20_10_9_forbes_kaggle_f</v>
      </c>
    </row>
    <row r="23" spans="1:13" x14ac:dyDescent="0.25">
      <c r="A23" s="44">
        <v>21</v>
      </c>
      <c r="B23" t="str" cm="1">
        <f t="array" ref="B23">IFERROR(_xlfn._xlws.FILTER(experiment_log[Experiment ID],(experiment_log[Matching Rule ID]='experiment completeness'!$A23)*(experiment_log[Matching Rule Threshold]='experiment completeness'!B$2)*(experiment_log[Dataset 1]='experiment completeness'!B$1)*(experiment_log[Blocker ID]=10)*(experiment_log[Dataset 2]="kaggle_f")),"XX")</f>
        <v>21_10_8_dw_kaggle_f</v>
      </c>
      <c r="C23" t="str" cm="1">
        <f t="array" ref="C23">IFERROR(_xlfn._xlws.FILTER(experiment_log[Experiment ID],(experiment_log[Matching Rule ID]='experiment completeness'!$A23)*(experiment_log[Matching Rule Threshold]='experiment completeness'!C$2)*(experiment_log[Dataset 1]='experiment completeness'!C$1)*(experiment_log[Blocker ID]=10)*(experiment_log[Dataset 2]="kaggle_f")),"XX")</f>
        <v>21_10_85_dw_kaggle_f</v>
      </c>
      <c r="D23" t="str" cm="1">
        <f t="array" ref="D23">IFERROR(_xlfn._xlws.FILTER(experiment_log[Experiment ID],(experiment_log[Matching Rule ID]='experiment completeness'!$A23)*(experiment_log[Matching Rule Threshold]='experiment completeness'!D$2)*(experiment_log[Dataset 1]='experiment completeness'!D$1)*(experiment_log[Blocker ID]=10)*(experiment_log[Dataset 2]="kaggle_f")),"XX")</f>
        <v>21_10_87_dw_kaggle_f</v>
      </c>
      <c r="E23" t="str" cm="1">
        <f t="array" ref="E23">IFERROR(_xlfn._xlws.FILTER(experiment_log[Experiment ID],(experiment_log[Matching Rule ID]='experiment completeness'!$A23)*(experiment_log[Matching Rule Threshold]='experiment completeness'!E$2)*(experiment_log[Dataset 1]='experiment completeness'!E$1)*(experiment_log[Blocker ID]=10)*(experiment_log[Dataset 2]="kaggle_f")),"XX")</f>
        <v>21_10_9_dw_kaggle_f</v>
      </c>
      <c r="F23" s="39" t="str" cm="1">
        <f t="array" ref="F23">IFERROR(_xlfn._xlws.FILTER(experiment_log[Experiment ID],(experiment_log[Matching Rule ID]='experiment completeness'!$A23)*(experiment_log[Matching Rule Threshold]='experiment completeness'!F$2)*(experiment_log[Dataset 1]='experiment completeness'!F$1)*(experiment_log[Blocker ID]=10)*(experiment_log[Dataset 2]="kaggle_f")),"XX")</f>
        <v>21_10_8_dbpedia_kaggle_f</v>
      </c>
      <c r="G23" t="str" cm="1">
        <f t="array" ref="G23">IFERROR(_xlfn._xlws.FILTER(experiment_log[Experiment ID],(experiment_log[Matching Rule ID]='experiment completeness'!$A23)*(experiment_log[Matching Rule Threshold]='experiment completeness'!G$2)*(experiment_log[Dataset 1]='experiment completeness'!G$1)*(experiment_log[Blocker ID]=10)*(experiment_log[Dataset 2]="kaggle_f")),"XX")</f>
        <v>21_10_85_dbpedia_kaggle_f</v>
      </c>
      <c r="H23" t="str" cm="1">
        <f t="array" ref="H23">IFERROR(_xlfn._xlws.FILTER(experiment_log[Experiment ID],(experiment_log[Matching Rule ID]='experiment completeness'!$A23)*(experiment_log[Matching Rule Threshold]='experiment completeness'!H$2)*(experiment_log[Dataset 1]='experiment completeness'!H$1)*(experiment_log[Blocker ID]=10)*(experiment_log[Dataset 2]="kaggle_f")),"XX")</f>
        <v>21_10_87_dbpedia_kaggle_f</v>
      </c>
      <c r="I23" t="str" cm="1">
        <f t="array" ref="I23">IFERROR(_xlfn._xlws.FILTER(experiment_log[Experiment ID],(experiment_log[Matching Rule ID]='experiment completeness'!$A23)*(experiment_log[Matching Rule Threshold]='experiment completeness'!I$2)*(experiment_log[Dataset 1]='experiment completeness'!I$1)*(experiment_log[Blocker ID]=10)*(experiment_log[Dataset 2]="kaggle_f")),"XX")</f>
        <v>21_10_9_dbpedia_kaggle_f</v>
      </c>
      <c r="J23" s="39" t="str" cm="1">
        <f t="array" ref="J23">IFERROR(_xlfn._xlws.FILTER(experiment_log[Experiment ID],(experiment_log[Matching Rule ID]='experiment completeness'!$A23)*(experiment_log[Matching Rule Threshold]='experiment completeness'!J$2)*(experiment_log[Dataset 1]='experiment completeness'!J$1)*(experiment_log[Blocker ID]=10)*(experiment_log[Dataset 2]="kaggle_f")),"XX")</f>
        <v>21_10_8_forbes_kaggle_f</v>
      </c>
      <c r="K23" t="str" cm="1">
        <f t="array" ref="K23">IFERROR(_xlfn._xlws.FILTER(experiment_log[Experiment ID],(experiment_log[Matching Rule ID]='experiment completeness'!$A23)*(experiment_log[Matching Rule Threshold]='experiment completeness'!K$2)*(experiment_log[Dataset 1]='experiment completeness'!K$1)*(experiment_log[Blocker ID]=10)*(experiment_log[Dataset 2]="kaggle_f")),"XX")</f>
        <v>21_10_85_forbes_kaggle_f</v>
      </c>
      <c r="L23" t="str" cm="1">
        <f t="array" ref="L23">IFERROR(_xlfn._xlws.FILTER(experiment_log[Experiment ID],(experiment_log[Matching Rule ID]='experiment completeness'!$A23)*(experiment_log[Matching Rule Threshold]='experiment completeness'!L$2)*(experiment_log[Dataset 1]='experiment completeness'!L$1)*(experiment_log[Blocker ID]=10)*(experiment_log[Dataset 2]="kaggle_f")),"XX")</f>
        <v>21_10_87_forbes_kaggle_f</v>
      </c>
      <c r="M23" t="str" cm="1">
        <f t="array" ref="M23">IFERROR(_xlfn._xlws.FILTER(experiment_log[Experiment ID],(experiment_log[Matching Rule ID]='experiment completeness'!$A23)*(experiment_log[Matching Rule Threshold]='experiment completeness'!M$2)*(experiment_log[Dataset 1]='experiment completeness'!M$1)*(experiment_log[Blocker ID]=10)*(experiment_log[Dataset 2]="kaggle_f")),"XX")</f>
        <v>21_10_9_forbes_kaggle_f</v>
      </c>
    </row>
    <row r="24" spans="1:13" x14ac:dyDescent="0.25">
      <c r="A24" s="44">
        <v>22</v>
      </c>
      <c r="B24" t="str" cm="1">
        <f t="array" ref="B24">IFERROR(_xlfn._xlws.FILTER(experiment_log[Experiment ID],(experiment_log[Matching Rule ID]='experiment completeness'!$A24)*(experiment_log[Matching Rule Threshold]='experiment completeness'!B$2)*(experiment_log[Dataset 1]='experiment completeness'!B$1)*(experiment_log[Blocker ID]=10)*(experiment_log[Dataset 2]="kaggle_f")),"XX")</f>
        <v>22_10_8_dw_kaggle_f</v>
      </c>
      <c r="C24" t="str" cm="1">
        <f t="array" ref="C24">IFERROR(_xlfn._xlws.FILTER(experiment_log[Experiment ID],(experiment_log[Matching Rule ID]='experiment completeness'!$A24)*(experiment_log[Matching Rule Threshold]='experiment completeness'!C$2)*(experiment_log[Dataset 1]='experiment completeness'!C$1)*(experiment_log[Blocker ID]=10)*(experiment_log[Dataset 2]="kaggle_f")),"XX")</f>
        <v>22_10_85_dw_kaggle_f</v>
      </c>
      <c r="D24" t="str" cm="1">
        <f t="array" ref="D24">IFERROR(_xlfn._xlws.FILTER(experiment_log[Experiment ID],(experiment_log[Matching Rule ID]='experiment completeness'!$A24)*(experiment_log[Matching Rule Threshold]='experiment completeness'!D$2)*(experiment_log[Dataset 1]='experiment completeness'!D$1)*(experiment_log[Blocker ID]=10)*(experiment_log[Dataset 2]="kaggle_f")),"XX")</f>
        <v>22_10_87_dw_kaggle_f</v>
      </c>
      <c r="E24" t="str" cm="1">
        <f t="array" ref="E24">IFERROR(_xlfn._xlws.FILTER(experiment_log[Experiment ID],(experiment_log[Matching Rule ID]='experiment completeness'!$A24)*(experiment_log[Matching Rule Threshold]='experiment completeness'!E$2)*(experiment_log[Dataset 1]='experiment completeness'!E$1)*(experiment_log[Blocker ID]=10)*(experiment_log[Dataset 2]="kaggle_f")),"XX")</f>
        <v>XX</v>
      </c>
      <c r="F24" s="39" t="str" cm="1">
        <f t="array" ref="F24">IFERROR(_xlfn._xlws.FILTER(experiment_log[Experiment ID],(experiment_log[Matching Rule ID]='experiment completeness'!$A24)*(experiment_log[Matching Rule Threshold]='experiment completeness'!F$2)*(experiment_log[Dataset 1]='experiment completeness'!F$1)*(experiment_log[Blocker ID]=10)*(experiment_log[Dataset 2]="kaggle_f")),"XX")</f>
        <v>22_10_8_dbpedia_kaggle_f</v>
      </c>
      <c r="G24" t="str" cm="1">
        <f t="array" ref="G24">IFERROR(_xlfn._xlws.FILTER(experiment_log[Experiment ID],(experiment_log[Matching Rule ID]='experiment completeness'!$A24)*(experiment_log[Matching Rule Threshold]='experiment completeness'!G$2)*(experiment_log[Dataset 1]='experiment completeness'!G$1)*(experiment_log[Blocker ID]=10)*(experiment_log[Dataset 2]="kaggle_f")),"XX")</f>
        <v>22_10_85_dbpedia_kaggle_f</v>
      </c>
      <c r="H24" t="str" cm="1">
        <f t="array" ref="H24">IFERROR(_xlfn._xlws.FILTER(experiment_log[Experiment ID],(experiment_log[Matching Rule ID]='experiment completeness'!$A24)*(experiment_log[Matching Rule Threshold]='experiment completeness'!H$2)*(experiment_log[Dataset 1]='experiment completeness'!H$1)*(experiment_log[Blocker ID]=10)*(experiment_log[Dataset 2]="kaggle_f")),"XX")</f>
        <v>22_10_87_dbpedia_kaggle_f</v>
      </c>
      <c r="I24" t="str" cm="1">
        <f t="array" ref="I24">IFERROR(_xlfn._xlws.FILTER(experiment_log[Experiment ID],(experiment_log[Matching Rule ID]='experiment completeness'!$A24)*(experiment_log[Matching Rule Threshold]='experiment completeness'!I$2)*(experiment_log[Dataset 1]='experiment completeness'!I$1)*(experiment_log[Blocker ID]=10)*(experiment_log[Dataset 2]="kaggle_f")),"XX")</f>
        <v>XX</v>
      </c>
      <c r="J24" s="39" t="str" cm="1">
        <f t="array" ref="J24">IFERROR(_xlfn._xlws.FILTER(experiment_log[Experiment ID],(experiment_log[Matching Rule ID]='experiment completeness'!$A24)*(experiment_log[Matching Rule Threshold]='experiment completeness'!J$2)*(experiment_log[Dataset 1]='experiment completeness'!J$1)*(experiment_log[Blocker ID]=10)*(experiment_log[Dataset 2]="kaggle_f")),"XX")</f>
        <v>22_10_8_forbes_kaggle_f</v>
      </c>
      <c r="K24" t="str" cm="1">
        <f t="array" ref="K24">IFERROR(_xlfn._xlws.FILTER(experiment_log[Experiment ID],(experiment_log[Matching Rule ID]='experiment completeness'!$A24)*(experiment_log[Matching Rule Threshold]='experiment completeness'!K$2)*(experiment_log[Dataset 1]='experiment completeness'!K$1)*(experiment_log[Blocker ID]=10)*(experiment_log[Dataset 2]="kaggle_f")),"XX")</f>
        <v>22_10_85_forbes_kaggle_f</v>
      </c>
      <c r="L24" t="str" cm="1">
        <f t="array" ref="L24">IFERROR(_xlfn._xlws.FILTER(experiment_log[Experiment ID],(experiment_log[Matching Rule ID]='experiment completeness'!$A24)*(experiment_log[Matching Rule Threshold]='experiment completeness'!L$2)*(experiment_log[Dataset 1]='experiment completeness'!L$1)*(experiment_log[Blocker ID]=10)*(experiment_log[Dataset 2]="kaggle_f")),"XX")</f>
        <v>XX</v>
      </c>
      <c r="M24" t="str" cm="1">
        <f t="array" ref="M24">IFERROR(_xlfn._xlws.FILTER(experiment_log[Experiment ID],(experiment_log[Matching Rule ID]='experiment completeness'!$A24)*(experiment_log[Matching Rule Threshold]='experiment completeness'!M$2)*(experiment_log[Dataset 1]='experiment completeness'!M$1)*(experiment_log[Blocker ID]=10)*(experiment_log[Dataset 2]="kaggle_f")),"XX")</f>
        <v>22_10_9_forbes_kaggle_f</v>
      </c>
    </row>
    <row r="25" spans="1:13" x14ac:dyDescent="0.25">
      <c r="A25" s="44">
        <v>23</v>
      </c>
      <c r="B25" t="str" cm="1">
        <f t="array" ref="B25">IFERROR(_xlfn._xlws.FILTER(experiment_log[Experiment ID],(experiment_log[Matching Rule ID]='experiment completeness'!$A25)*(experiment_log[Matching Rule Threshold]='experiment completeness'!B$2)*(experiment_log[Dataset 1]='experiment completeness'!B$1)*(experiment_log[Blocker ID]=10)*(experiment_log[Dataset 2]="kaggle_f")),"XX")</f>
        <v>23_10_8_dw_kaggle_f</v>
      </c>
      <c r="C25" t="str" cm="1">
        <f t="array" ref="C25">IFERROR(_xlfn._xlws.FILTER(experiment_log[Experiment ID],(experiment_log[Matching Rule ID]='experiment completeness'!$A25)*(experiment_log[Matching Rule Threshold]='experiment completeness'!C$2)*(experiment_log[Dataset 1]='experiment completeness'!C$1)*(experiment_log[Blocker ID]=10)*(experiment_log[Dataset 2]="kaggle_f")),"XX")</f>
        <v>23_10_85_dw_kaggle_f</v>
      </c>
      <c r="D25" t="str" cm="1">
        <f t="array" ref="D25">IFERROR(_xlfn._xlws.FILTER(experiment_log[Experiment ID],(experiment_log[Matching Rule ID]='experiment completeness'!$A25)*(experiment_log[Matching Rule Threshold]='experiment completeness'!D$2)*(experiment_log[Dataset 1]='experiment completeness'!D$1)*(experiment_log[Blocker ID]=10)*(experiment_log[Dataset 2]="kaggle_f")),"XX")</f>
        <v>23_10_87_dw_kaggle_f</v>
      </c>
      <c r="E25" t="str" cm="1">
        <f t="array" ref="E25">IFERROR(_xlfn._xlws.FILTER(experiment_log[Experiment ID],(experiment_log[Matching Rule ID]='experiment completeness'!$A25)*(experiment_log[Matching Rule Threshold]='experiment completeness'!E$2)*(experiment_log[Dataset 1]='experiment completeness'!E$1)*(experiment_log[Blocker ID]=10)*(experiment_log[Dataset 2]="kaggle_f")),"XX")</f>
        <v>23_10_9_dw_kaggle_f</v>
      </c>
      <c r="F25" s="39" t="str" cm="1">
        <f t="array" ref="F25">IFERROR(_xlfn._xlws.FILTER(experiment_log[Experiment ID],(experiment_log[Matching Rule ID]='experiment completeness'!$A25)*(experiment_log[Matching Rule Threshold]='experiment completeness'!F$2)*(experiment_log[Dataset 1]='experiment completeness'!F$1)*(experiment_log[Blocker ID]=10)*(experiment_log[Dataset 2]="kaggle_f")),"XX")</f>
        <v>23_10_8_dbpedia_kaggle_f</v>
      </c>
      <c r="G25" t="str" cm="1">
        <f t="array" ref="G25">IFERROR(_xlfn._xlws.FILTER(experiment_log[Experiment ID],(experiment_log[Matching Rule ID]='experiment completeness'!$A25)*(experiment_log[Matching Rule Threshold]='experiment completeness'!G$2)*(experiment_log[Dataset 1]='experiment completeness'!G$1)*(experiment_log[Blocker ID]=10)*(experiment_log[Dataset 2]="kaggle_f")),"XX")</f>
        <v>23_10_85_dbpedia_kaggle_f</v>
      </c>
      <c r="H25" t="str" cm="1">
        <f t="array" ref="H25">IFERROR(_xlfn._xlws.FILTER(experiment_log[Experiment ID],(experiment_log[Matching Rule ID]='experiment completeness'!$A25)*(experiment_log[Matching Rule Threshold]='experiment completeness'!H$2)*(experiment_log[Dataset 1]='experiment completeness'!H$1)*(experiment_log[Blocker ID]=10)*(experiment_log[Dataset 2]="kaggle_f")),"XX")</f>
        <v>23_10_87_dbpedia_kaggle_f</v>
      </c>
      <c r="I25" t="str" cm="1">
        <f t="array" ref="I25">IFERROR(_xlfn._xlws.FILTER(experiment_log[Experiment ID],(experiment_log[Matching Rule ID]='experiment completeness'!$A25)*(experiment_log[Matching Rule Threshold]='experiment completeness'!I$2)*(experiment_log[Dataset 1]='experiment completeness'!I$1)*(experiment_log[Blocker ID]=10)*(experiment_log[Dataset 2]="kaggle_f")),"XX")</f>
        <v>23_10_9_dbpedia_kaggle_f</v>
      </c>
      <c r="J25" s="39" t="str" cm="1">
        <f t="array" ref="J25">IFERROR(_xlfn._xlws.FILTER(experiment_log[Experiment ID],(experiment_log[Matching Rule ID]='experiment completeness'!$A25)*(experiment_log[Matching Rule Threshold]='experiment completeness'!J$2)*(experiment_log[Dataset 1]='experiment completeness'!J$1)*(experiment_log[Blocker ID]=10)*(experiment_log[Dataset 2]="kaggle_f")),"XX")</f>
        <v>23_10_8_forbes_kaggle_f</v>
      </c>
      <c r="K25" t="str" cm="1">
        <f t="array" ref="K25">IFERROR(_xlfn._xlws.FILTER(experiment_log[Experiment ID],(experiment_log[Matching Rule ID]='experiment completeness'!$A25)*(experiment_log[Matching Rule Threshold]='experiment completeness'!K$2)*(experiment_log[Dataset 1]='experiment completeness'!K$1)*(experiment_log[Blocker ID]=10)*(experiment_log[Dataset 2]="kaggle_f")),"XX")</f>
        <v>23_10_85_forbes_kaggle_f</v>
      </c>
      <c r="L25" t="str" cm="1">
        <f t="array" ref="L25">IFERROR(_xlfn._xlws.FILTER(experiment_log[Experiment ID],(experiment_log[Matching Rule ID]='experiment completeness'!$A25)*(experiment_log[Matching Rule Threshold]='experiment completeness'!L$2)*(experiment_log[Dataset 1]='experiment completeness'!L$1)*(experiment_log[Blocker ID]=10)*(experiment_log[Dataset 2]="kaggle_f")),"XX")</f>
        <v>23_10_87_forbes_kaggle_f</v>
      </c>
      <c r="M25" t="str" cm="1">
        <f t="array" ref="M25">IFERROR(_xlfn._xlws.FILTER(experiment_log[Experiment ID],(experiment_log[Matching Rule ID]='experiment completeness'!$A25)*(experiment_log[Matching Rule Threshold]='experiment completeness'!M$2)*(experiment_log[Dataset 1]='experiment completeness'!M$1)*(experiment_log[Blocker ID]=10)*(experiment_log[Dataset 2]="kaggle_f")),"XX")</f>
        <v>23_10_9_forbes_kaggle_f</v>
      </c>
    </row>
    <row r="26" spans="1:13" x14ac:dyDescent="0.25">
      <c r="A26" s="44">
        <v>24</v>
      </c>
      <c r="B26" t="str" cm="1">
        <f t="array" ref="B26">IFERROR(_xlfn._xlws.FILTER(experiment_log[Experiment ID],(experiment_log[Matching Rule ID]='experiment completeness'!$A26)*(experiment_log[Matching Rule Threshold]='experiment completeness'!B$2)*(experiment_log[Dataset 1]='experiment completeness'!B$1)*(experiment_log[Blocker ID]=10)*(experiment_log[Dataset 2]="kaggle_f")),"XX")</f>
        <v>24_10_8_dw_kaggle_f</v>
      </c>
      <c r="C26" t="str" cm="1">
        <f t="array" ref="C26">IFERROR(_xlfn._xlws.FILTER(experiment_log[Experiment ID],(experiment_log[Matching Rule ID]='experiment completeness'!$A26)*(experiment_log[Matching Rule Threshold]='experiment completeness'!C$2)*(experiment_log[Dataset 1]='experiment completeness'!C$1)*(experiment_log[Blocker ID]=10)*(experiment_log[Dataset 2]="kaggle_f")),"XX")</f>
        <v>24_10_85_dw_kaggle_f</v>
      </c>
      <c r="D26" t="str" cm="1">
        <f t="array" ref="D26">IFERROR(_xlfn._xlws.FILTER(experiment_log[Experiment ID],(experiment_log[Matching Rule ID]='experiment completeness'!$A26)*(experiment_log[Matching Rule Threshold]='experiment completeness'!D$2)*(experiment_log[Dataset 1]='experiment completeness'!D$1)*(experiment_log[Blocker ID]=10)*(experiment_log[Dataset 2]="kaggle_f")),"XX")</f>
        <v>24_10_87_dw_kaggle_f</v>
      </c>
      <c r="E26" t="str" cm="1">
        <f t="array" ref="E26">IFERROR(_xlfn._xlws.FILTER(experiment_log[Experiment ID],(experiment_log[Matching Rule ID]='experiment completeness'!$A26)*(experiment_log[Matching Rule Threshold]='experiment completeness'!E$2)*(experiment_log[Dataset 1]='experiment completeness'!E$1)*(experiment_log[Blocker ID]=10)*(experiment_log[Dataset 2]="kaggle_f")),"XX")</f>
        <v>XX</v>
      </c>
      <c r="F26" s="39" t="str" cm="1">
        <f t="array" ref="F26">IFERROR(_xlfn._xlws.FILTER(experiment_log[Experiment ID],(experiment_log[Matching Rule ID]='experiment completeness'!$A26)*(experiment_log[Matching Rule Threshold]='experiment completeness'!F$2)*(experiment_log[Dataset 1]='experiment completeness'!F$1)*(experiment_log[Blocker ID]=10)*(experiment_log[Dataset 2]="kaggle_f")),"XX")</f>
        <v>24_10_8_dbpedia_kaggle_f</v>
      </c>
      <c r="G26" t="str" cm="1">
        <f t="array" ref="G26">IFERROR(_xlfn._xlws.FILTER(experiment_log[Experiment ID],(experiment_log[Matching Rule ID]='experiment completeness'!$A26)*(experiment_log[Matching Rule Threshold]='experiment completeness'!G$2)*(experiment_log[Dataset 1]='experiment completeness'!G$1)*(experiment_log[Blocker ID]=10)*(experiment_log[Dataset 2]="kaggle_f")),"XX")</f>
        <v>24_10_85_dbpedia_kaggle_f</v>
      </c>
      <c r="H26" t="str" cm="1">
        <f t="array" ref="H26">IFERROR(_xlfn._xlws.FILTER(experiment_log[Experiment ID],(experiment_log[Matching Rule ID]='experiment completeness'!$A26)*(experiment_log[Matching Rule Threshold]='experiment completeness'!H$2)*(experiment_log[Dataset 1]='experiment completeness'!H$1)*(experiment_log[Blocker ID]=10)*(experiment_log[Dataset 2]="kaggle_f")),"XX")</f>
        <v>24_10_87_dbpedia_kaggle_f</v>
      </c>
      <c r="I26" t="str" cm="1">
        <f t="array" ref="I26">IFERROR(_xlfn._xlws.FILTER(experiment_log[Experiment ID],(experiment_log[Matching Rule ID]='experiment completeness'!$A26)*(experiment_log[Matching Rule Threshold]='experiment completeness'!I$2)*(experiment_log[Dataset 1]='experiment completeness'!I$1)*(experiment_log[Blocker ID]=10)*(experiment_log[Dataset 2]="kaggle_f")),"XX")</f>
        <v>XX</v>
      </c>
      <c r="J26" s="39" t="str" cm="1">
        <f t="array" ref="J26">IFERROR(_xlfn._xlws.FILTER(experiment_log[Experiment ID],(experiment_log[Matching Rule ID]='experiment completeness'!$A26)*(experiment_log[Matching Rule Threshold]='experiment completeness'!J$2)*(experiment_log[Dataset 1]='experiment completeness'!J$1)*(experiment_log[Blocker ID]=10)*(experiment_log[Dataset 2]="kaggle_f")),"XX")</f>
        <v>24_10_8_forbes_kaggle_f</v>
      </c>
      <c r="K26" t="str" cm="1">
        <f t="array" ref="K26">IFERROR(_xlfn._xlws.FILTER(experiment_log[Experiment ID],(experiment_log[Matching Rule ID]='experiment completeness'!$A26)*(experiment_log[Matching Rule Threshold]='experiment completeness'!K$2)*(experiment_log[Dataset 1]='experiment completeness'!K$1)*(experiment_log[Blocker ID]=10)*(experiment_log[Dataset 2]="kaggle_f")),"XX")</f>
        <v>24_10_85_forbes_kaggle_f</v>
      </c>
      <c r="L26" t="str" cm="1">
        <f t="array" ref="L26">IFERROR(_xlfn._xlws.FILTER(experiment_log[Experiment ID],(experiment_log[Matching Rule ID]='experiment completeness'!$A26)*(experiment_log[Matching Rule Threshold]='experiment completeness'!L$2)*(experiment_log[Dataset 1]='experiment completeness'!L$1)*(experiment_log[Blocker ID]=10)*(experiment_log[Dataset 2]="kaggle_f")),"XX")</f>
        <v>XX</v>
      </c>
      <c r="M26" t="str" cm="1">
        <f t="array" ref="M26">IFERROR(_xlfn._xlws.FILTER(experiment_log[Experiment ID],(experiment_log[Matching Rule ID]='experiment completeness'!$A26)*(experiment_log[Matching Rule Threshold]='experiment completeness'!M$2)*(experiment_log[Dataset 1]='experiment completeness'!M$1)*(experiment_log[Blocker ID]=10)*(experiment_log[Dataset 2]="kaggle_f")),"XX")</f>
        <v>24_10_9_forbes_kaggle_f</v>
      </c>
    </row>
    <row r="27" spans="1:13" x14ac:dyDescent="0.25">
      <c r="A27" s="44">
        <v>25</v>
      </c>
      <c r="B27" t="str" cm="1">
        <f t="array" ref="B27">IFERROR(_xlfn._xlws.FILTER(experiment_log[Experiment ID],(experiment_log[Matching Rule ID]='experiment completeness'!$A27)*(experiment_log[Matching Rule Threshold]='experiment completeness'!B$2)*(experiment_log[Dataset 1]='experiment completeness'!B$1)*(experiment_log[Blocker ID]=10)*(experiment_log[Dataset 2]="kaggle_f")),"XX")</f>
        <v>25_10_8_dw_kaggle_f</v>
      </c>
      <c r="C27" t="str" cm="1">
        <f t="array" ref="C27">IFERROR(_xlfn._xlws.FILTER(experiment_log[Experiment ID],(experiment_log[Matching Rule ID]='experiment completeness'!$A27)*(experiment_log[Matching Rule Threshold]='experiment completeness'!C$2)*(experiment_log[Dataset 1]='experiment completeness'!C$1)*(experiment_log[Blocker ID]=10)*(experiment_log[Dataset 2]="kaggle_f")),"XX")</f>
        <v>25_10_85_dw_kaggle_f</v>
      </c>
      <c r="D27" t="str" cm="1">
        <f t="array" ref="D27">IFERROR(_xlfn._xlws.FILTER(experiment_log[Experiment ID],(experiment_log[Matching Rule ID]='experiment completeness'!$A27)*(experiment_log[Matching Rule Threshold]='experiment completeness'!D$2)*(experiment_log[Dataset 1]='experiment completeness'!D$1)*(experiment_log[Blocker ID]=10)*(experiment_log[Dataset 2]="kaggle_f")),"XX")</f>
        <v>25_10_87_dw_kaggle_f</v>
      </c>
      <c r="E27" t="str" cm="1">
        <f t="array" ref="E27">IFERROR(_xlfn._xlws.FILTER(experiment_log[Experiment ID],(experiment_log[Matching Rule ID]='experiment completeness'!$A27)*(experiment_log[Matching Rule Threshold]='experiment completeness'!E$2)*(experiment_log[Dataset 1]='experiment completeness'!E$1)*(experiment_log[Blocker ID]=10)*(experiment_log[Dataset 2]="kaggle_f")),"XX")</f>
        <v>XX</v>
      </c>
      <c r="F27" s="39" t="str" cm="1">
        <f t="array" ref="F27">IFERROR(_xlfn._xlws.FILTER(experiment_log[Experiment ID],(experiment_log[Matching Rule ID]='experiment completeness'!$A27)*(experiment_log[Matching Rule Threshold]='experiment completeness'!F$2)*(experiment_log[Dataset 1]='experiment completeness'!F$1)*(experiment_log[Blocker ID]=10)*(experiment_log[Dataset 2]="kaggle_f")),"XX")</f>
        <v>25_10_8_dbpedia_kaggle_f</v>
      </c>
      <c r="G27" t="str" cm="1">
        <f t="array" ref="G27">IFERROR(_xlfn._xlws.FILTER(experiment_log[Experiment ID],(experiment_log[Matching Rule ID]='experiment completeness'!$A27)*(experiment_log[Matching Rule Threshold]='experiment completeness'!G$2)*(experiment_log[Dataset 1]='experiment completeness'!G$1)*(experiment_log[Blocker ID]=10)*(experiment_log[Dataset 2]="kaggle_f")),"XX")</f>
        <v>25_10_85_dbpedia_kaggle_f</v>
      </c>
      <c r="H27" t="str" cm="1">
        <f t="array" ref="H27">IFERROR(_xlfn._xlws.FILTER(experiment_log[Experiment ID],(experiment_log[Matching Rule ID]='experiment completeness'!$A27)*(experiment_log[Matching Rule Threshold]='experiment completeness'!H$2)*(experiment_log[Dataset 1]='experiment completeness'!H$1)*(experiment_log[Blocker ID]=10)*(experiment_log[Dataset 2]="kaggle_f")),"XX")</f>
        <v>25_10_87_dbpedia_kaggle_f</v>
      </c>
      <c r="I27" t="str" cm="1">
        <f t="array" ref="I27">IFERROR(_xlfn._xlws.FILTER(experiment_log[Experiment ID],(experiment_log[Matching Rule ID]='experiment completeness'!$A27)*(experiment_log[Matching Rule Threshold]='experiment completeness'!I$2)*(experiment_log[Dataset 1]='experiment completeness'!I$1)*(experiment_log[Blocker ID]=10)*(experiment_log[Dataset 2]="kaggle_f")),"XX")</f>
        <v>XX</v>
      </c>
      <c r="J27" s="39" t="str" cm="1">
        <f t="array" ref="J27">IFERROR(_xlfn._xlws.FILTER(experiment_log[Experiment ID],(experiment_log[Matching Rule ID]='experiment completeness'!$A27)*(experiment_log[Matching Rule Threshold]='experiment completeness'!J$2)*(experiment_log[Dataset 1]='experiment completeness'!J$1)*(experiment_log[Blocker ID]=10)*(experiment_log[Dataset 2]="kaggle_f")),"XX")</f>
        <v>25_10_8_forbes_kaggle_f</v>
      </c>
      <c r="K27" t="str" cm="1">
        <f t="array" ref="K27">IFERROR(_xlfn._xlws.FILTER(experiment_log[Experiment ID],(experiment_log[Matching Rule ID]='experiment completeness'!$A27)*(experiment_log[Matching Rule Threshold]='experiment completeness'!K$2)*(experiment_log[Dataset 1]='experiment completeness'!K$1)*(experiment_log[Blocker ID]=10)*(experiment_log[Dataset 2]="kaggle_f")),"XX")</f>
        <v>25_10_85_forbes_kaggle_f</v>
      </c>
      <c r="L27" t="str" cm="1">
        <f t="array" ref="L27">IFERROR(_xlfn._xlws.FILTER(experiment_log[Experiment ID],(experiment_log[Matching Rule ID]='experiment completeness'!$A27)*(experiment_log[Matching Rule Threshold]='experiment completeness'!L$2)*(experiment_log[Dataset 1]='experiment completeness'!L$1)*(experiment_log[Blocker ID]=10)*(experiment_log[Dataset 2]="kaggle_f")),"XX")</f>
        <v>XX</v>
      </c>
      <c r="M27" t="str" cm="1">
        <f t="array" ref="M27">IFERROR(_xlfn._xlws.FILTER(experiment_log[Experiment ID],(experiment_log[Matching Rule ID]='experiment completeness'!$A27)*(experiment_log[Matching Rule Threshold]='experiment completeness'!M$2)*(experiment_log[Dataset 1]='experiment completeness'!M$1)*(experiment_log[Blocker ID]=10)*(experiment_log[Dataset 2]="kaggle_f")),"XX")</f>
        <v>25_10_9_forbes_kaggle_f</v>
      </c>
    </row>
    <row r="28" spans="1:13" x14ac:dyDescent="0.25">
      <c r="A28" s="44">
        <v>26</v>
      </c>
      <c r="B28" t="str" cm="1">
        <f t="array" ref="B28">IFERROR(_xlfn._xlws.FILTER(experiment_log[Experiment ID],(experiment_log[Matching Rule ID]='experiment completeness'!$A28)*(experiment_log[Matching Rule Threshold]='experiment completeness'!B$2)*(experiment_log[Dataset 1]='experiment completeness'!B$1)*(experiment_log[Blocker ID]=10)*(experiment_log[Dataset 2]="kaggle_f")),"XX")</f>
        <v>26_10_8_dw_kaggle_f</v>
      </c>
      <c r="C28" t="str" cm="1">
        <f t="array" ref="C28">IFERROR(_xlfn._xlws.FILTER(experiment_log[Experiment ID],(experiment_log[Matching Rule ID]='experiment completeness'!$A28)*(experiment_log[Matching Rule Threshold]='experiment completeness'!C$2)*(experiment_log[Dataset 1]='experiment completeness'!C$1)*(experiment_log[Blocker ID]=10)*(experiment_log[Dataset 2]="kaggle_f")),"XX")</f>
        <v>26_10_85_dw_kaggle_f</v>
      </c>
      <c r="D28" t="str" cm="1">
        <f t="array" ref="D28">IFERROR(_xlfn._xlws.FILTER(experiment_log[Experiment ID],(experiment_log[Matching Rule ID]='experiment completeness'!$A28)*(experiment_log[Matching Rule Threshold]='experiment completeness'!D$2)*(experiment_log[Dataset 1]='experiment completeness'!D$1)*(experiment_log[Blocker ID]=10)*(experiment_log[Dataset 2]="kaggle_f")),"XX")</f>
        <v>26_10_87_dw_kaggle_f</v>
      </c>
      <c r="E28" t="str" cm="1">
        <f t="array" ref="E28">IFERROR(_xlfn._xlws.FILTER(experiment_log[Experiment ID],(experiment_log[Matching Rule ID]='experiment completeness'!$A28)*(experiment_log[Matching Rule Threshold]='experiment completeness'!E$2)*(experiment_log[Dataset 1]='experiment completeness'!E$1)*(experiment_log[Blocker ID]=10)*(experiment_log[Dataset 2]="kaggle_f")),"XX")</f>
        <v>XX</v>
      </c>
      <c r="F28" s="39" t="str" cm="1">
        <f t="array" ref="F28">IFERROR(_xlfn._xlws.FILTER(experiment_log[Experiment ID],(experiment_log[Matching Rule ID]='experiment completeness'!$A28)*(experiment_log[Matching Rule Threshold]='experiment completeness'!F$2)*(experiment_log[Dataset 1]='experiment completeness'!F$1)*(experiment_log[Blocker ID]=10)*(experiment_log[Dataset 2]="kaggle_f")),"XX")</f>
        <v>26_10_8_dbpedia_kaggle_f</v>
      </c>
      <c r="G28" t="str" cm="1">
        <f t="array" ref="G28">IFERROR(_xlfn._xlws.FILTER(experiment_log[Experiment ID],(experiment_log[Matching Rule ID]='experiment completeness'!$A28)*(experiment_log[Matching Rule Threshold]='experiment completeness'!G$2)*(experiment_log[Dataset 1]='experiment completeness'!G$1)*(experiment_log[Blocker ID]=10)*(experiment_log[Dataset 2]="kaggle_f")),"XX")</f>
        <v>26_10_85_dbpedia_kaggle_f</v>
      </c>
      <c r="H28" t="str" cm="1">
        <f t="array" ref="H28">IFERROR(_xlfn._xlws.FILTER(experiment_log[Experiment ID],(experiment_log[Matching Rule ID]='experiment completeness'!$A28)*(experiment_log[Matching Rule Threshold]='experiment completeness'!H$2)*(experiment_log[Dataset 1]='experiment completeness'!H$1)*(experiment_log[Blocker ID]=10)*(experiment_log[Dataset 2]="kaggle_f")),"XX")</f>
        <v>26_10_87_dbpedia_kaggle_f</v>
      </c>
      <c r="I28" t="str" cm="1">
        <f t="array" ref="I28">IFERROR(_xlfn._xlws.FILTER(experiment_log[Experiment ID],(experiment_log[Matching Rule ID]='experiment completeness'!$A28)*(experiment_log[Matching Rule Threshold]='experiment completeness'!I$2)*(experiment_log[Dataset 1]='experiment completeness'!I$1)*(experiment_log[Blocker ID]=10)*(experiment_log[Dataset 2]="kaggle_f")),"XX")</f>
        <v>XX</v>
      </c>
      <c r="J28" s="39" t="str" cm="1">
        <f t="array" ref="J28">IFERROR(_xlfn._xlws.FILTER(experiment_log[Experiment ID],(experiment_log[Matching Rule ID]='experiment completeness'!$A28)*(experiment_log[Matching Rule Threshold]='experiment completeness'!J$2)*(experiment_log[Dataset 1]='experiment completeness'!J$1)*(experiment_log[Blocker ID]=10)*(experiment_log[Dataset 2]="kaggle_f")),"XX")</f>
        <v>26_10_8_forbes_kaggle_f</v>
      </c>
      <c r="K28" t="str" cm="1">
        <f t="array" ref="K28">IFERROR(_xlfn._xlws.FILTER(experiment_log[Experiment ID],(experiment_log[Matching Rule ID]='experiment completeness'!$A28)*(experiment_log[Matching Rule Threshold]='experiment completeness'!K$2)*(experiment_log[Dataset 1]='experiment completeness'!K$1)*(experiment_log[Blocker ID]=10)*(experiment_log[Dataset 2]="kaggle_f")),"XX")</f>
        <v>26_10_85_forbes_kaggle_f</v>
      </c>
      <c r="L28" t="str" cm="1">
        <f t="array" ref="L28">IFERROR(_xlfn._xlws.FILTER(experiment_log[Experiment ID],(experiment_log[Matching Rule ID]='experiment completeness'!$A28)*(experiment_log[Matching Rule Threshold]='experiment completeness'!L$2)*(experiment_log[Dataset 1]='experiment completeness'!L$1)*(experiment_log[Blocker ID]=10)*(experiment_log[Dataset 2]="kaggle_f")),"XX")</f>
        <v>XX</v>
      </c>
      <c r="M28" t="str" cm="1">
        <f t="array" ref="M28">IFERROR(_xlfn._xlws.FILTER(experiment_log[Experiment ID],(experiment_log[Matching Rule ID]='experiment completeness'!$A28)*(experiment_log[Matching Rule Threshold]='experiment completeness'!M$2)*(experiment_log[Dataset 1]='experiment completeness'!M$1)*(experiment_log[Blocker ID]=10)*(experiment_log[Dataset 2]="kaggle_f")),"XX")</f>
        <v>26_10_9_forbes_kaggle_f</v>
      </c>
    </row>
    <row r="29" spans="1:13" x14ac:dyDescent="0.25">
      <c r="A29" s="44">
        <v>27</v>
      </c>
      <c r="B29" t="str" cm="1">
        <f t="array" ref="B29">IFERROR(_xlfn._xlws.FILTER(experiment_log[Experiment ID],(experiment_log[Matching Rule ID]='experiment completeness'!$A29)*(experiment_log[Matching Rule Threshold]='experiment completeness'!B$2)*(experiment_log[Dataset 1]='experiment completeness'!B$1)*(experiment_log[Blocker ID]=10)*(experiment_log[Dataset 2]="kaggle_f")),"XX")</f>
        <v>27_10_8_dw_kaggle_f</v>
      </c>
      <c r="C29" t="str" cm="1">
        <f t="array" ref="C29">IFERROR(_xlfn._xlws.FILTER(experiment_log[Experiment ID],(experiment_log[Matching Rule ID]='experiment completeness'!$A29)*(experiment_log[Matching Rule Threshold]='experiment completeness'!C$2)*(experiment_log[Dataset 1]='experiment completeness'!C$1)*(experiment_log[Blocker ID]=10)*(experiment_log[Dataset 2]="kaggle_f")),"XX")</f>
        <v>27_10_85_dw_kaggle_f</v>
      </c>
      <c r="D29" t="str" cm="1">
        <f t="array" ref="D29">IFERROR(_xlfn._xlws.FILTER(experiment_log[Experiment ID],(experiment_log[Matching Rule ID]='experiment completeness'!$A29)*(experiment_log[Matching Rule Threshold]='experiment completeness'!D$2)*(experiment_log[Dataset 1]='experiment completeness'!D$1)*(experiment_log[Blocker ID]=10)*(experiment_log[Dataset 2]="kaggle_f")),"XX")</f>
        <v>27_10_87_dw_kaggle_f</v>
      </c>
      <c r="E29" t="str" cm="1">
        <f t="array" ref="E29">IFERROR(_xlfn._xlws.FILTER(experiment_log[Experiment ID],(experiment_log[Matching Rule ID]='experiment completeness'!$A29)*(experiment_log[Matching Rule Threshold]='experiment completeness'!E$2)*(experiment_log[Dataset 1]='experiment completeness'!E$1)*(experiment_log[Blocker ID]=10)*(experiment_log[Dataset 2]="kaggle_f")),"XX")</f>
        <v>27_10_9_dw_kaggle_f</v>
      </c>
      <c r="F29" s="39" t="str" cm="1">
        <f t="array" ref="F29">IFERROR(_xlfn._xlws.FILTER(experiment_log[Experiment ID],(experiment_log[Matching Rule ID]='experiment completeness'!$A29)*(experiment_log[Matching Rule Threshold]='experiment completeness'!F$2)*(experiment_log[Dataset 1]='experiment completeness'!F$1)*(experiment_log[Blocker ID]=10)*(experiment_log[Dataset 2]="kaggle_f")),"XX")</f>
        <v>27_10_8_dbpedia_kaggle_f</v>
      </c>
      <c r="G29" t="str" cm="1">
        <f t="array" ref="G29">IFERROR(_xlfn._xlws.FILTER(experiment_log[Experiment ID],(experiment_log[Matching Rule ID]='experiment completeness'!$A29)*(experiment_log[Matching Rule Threshold]='experiment completeness'!G$2)*(experiment_log[Dataset 1]='experiment completeness'!G$1)*(experiment_log[Blocker ID]=10)*(experiment_log[Dataset 2]="kaggle_f")),"XX")</f>
        <v>27_10_85_dbpedia_kaggle_f</v>
      </c>
      <c r="H29" t="str" cm="1">
        <f t="array" ref="H29">IFERROR(_xlfn._xlws.FILTER(experiment_log[Experiment ID],(experiment_log[Matching Rule ID]='experiment completeness'!$A29)*(experiment_log[Matching Rule Threshold]='experiment completeness'!H$2)*(experiment_log[Dataset 1]='experiment completeness'!H$1)*(experiment_log[Blocker ID]=10)*(experiment_log[Dataset 2]="kaggle_f")),"XX")</f>
        <v>27_10_87_dbpedia_kaggle_f</v>
      </c>
      <c r="I29" t="str" cm="1">
        <f t="array" ref="I29">IFERROR(_xlfn._xlws.FILTER(experiment_log[Experiment ID],(experiment_log[Matching Rule ID]='experiment completeness'!$A29)*(experiment_log[Matching Rule Threshold]='experiment completeness'!I$2)*(experiment_log[Dataset 1]='experiment completeness'!I$1)*(experiment_log[Blocker ID]=10)*(experiment_log[Dataset 2]="kaggle_f")),"XX")</f>
        <v>27_10_9_dbpedia_kaggle_f</v>
      </c>
      <c r="J29" s="39" t="str" cm="1">
        <f t="array" ref="J29">IFERROR(_xlfn._xlws.FILTER(experiment_log[Experiment ID],(experiment_log[Matching Rule ID]='experiment completeness'!$A29)*(experiment_log[Matching Rule Threshold]='experiment completeness'!J$2)*(experiment_log[Dataset 1]='experiment completeness'!J$1)*(experiment_log[Blocker ID]=10)*(experiment_log[Dataset 2]="kaggle_f")),"XX")</f>
        <v>27_10_8_forbes_kaggle_f</v>
      </c>
      <c r="K29" t="str" cm="1">
        <f t="array" ref="K29">IFERROR(_xlfn._xlws.FILTER(experiment_log[Experiment ID],(experiment_log[Matching Rule ID]='experiment completeness'!$A29)*(experiment_log[Matching Rule Threshold]='experiment completeness'!K$2)*(experiment_log[Dataset 1]='experiment completeness'!K$1)*(experiment_log[Blocker ID]=10)*(experiment_log[Dataset 2]="kaggle_f")),"XX")</f>
        <v>27_10_85_forbes_kaggle_f</v>
      </c>
      <c r="L29" t="str" cm="1">
        <f t="array" ref="L29">IFERROR(_xlfn._xlws.FILTER(experiment_log[Experiment ID],(experiment_log[Matching Rule ID]='experiment completeness'!$A29)*(experiment_log[Matching Rule Threshold]='experiment completeness'!L$2)*(experiment_log[Dataset 1]='experiment completeness'!L$1)*(experiment_log[Blocker ID]=10)*(experiment_log[Dataset 2]="kaggle_f")),"XX")</f>
        <v>27_10_87_forbes_kaggle_f</v>
      </c>
      <c r="M29" t="str" cm="1">
        <f t="array" ref="M29">IFERROR(_xlfn._xlws.FILTER(experiment_log[Experiment ID],(experiment_log[Matching Rule ID]='experiment completeness'!$A29)*(experiment_log[Matching Rule Threshold]='experiment completeness'!M$2)*(experiment_log[Dataset 1]='experiment completeness'!M$1)*(experiment_log[Blocker ID]=10)*(experiment_log[Dataset 2]="kaggle_f")),"XX")</f>
        <v>27_10_9_forbes_kaggle_f</v>
      </c>
    </row>
    <row r="30" spans="1:13" x14ac:dyDescent="0.25">
      <c r="A30" s="44">
        <v>28</v>
      </c>
      <c r="B30" t="str" cm="1">
        <f t="array" ref="B30">IFERROR(_xlfn._xlws.FILTER(experiment_log[Experiment ID],(experiment_log[Matching Rule ID]='experiment completeness'!$A30)*(experiment_log[Matching Rule Threshold]='experiment completeness'!B$2)*(experiment_log[Dataset 1]='experiment completeness'!B$1)*(experiment_log[Blocker ID]=10)*(experiment_log[Dataset 2]="kaggle_f")),"XX")</f>
        <v>XX</v>
      </c>
      <c r="C30" t="str" cm="1">
        <f t="array" ref="C30">IFERROR(_xlfn._xlws.FILTER(experiment_log[Experiment ID],(experiment_log[Matching Rule ID]='experiment completeness'!$A30)*(experiment_log[Matching Rule Threshold]='experiment completeness'!C$2)*(experiment_log[Dataset 1]='experiment completeness'!C$1)*(experiment_log[Blocker ID]=10)*(experiment_log[Dataset 2]="kaggle_f")),"XX")</f>
        <v>XX</v>
      </c>
      <c r="D30" t="str" cm="1">
        <f t="array" ref="D30">IFERROR(_xlfn._xlws.FILTER(experiment_log[Experiment ID],(experiment_log[Matching Rule ID]='experiment completeness'!$A30)*(experiment_log[Matching Rule Threshold]='experiment completeness'!D$2)*(experiment_log[Dataset 1]='experiment completeness'!D$1)*(experiment_log[Blocker ID]=10)*(experiment_log[Dataset 2]="kaggle_f")),"XX")</f>
        <v>XX</v>
      </c>
      <c r="E30" t="str" cm="1">
        <f t="array" ref="E30">IFERROR(_xlfn._xlws.FILTER(experiment_log[Experiment ID],(experiment_log[Matching Rule ID]='experiment completeness'!$A30)*(experiment_log[Matching Rule Threshold]='experiment completeness'!E$2)*(experiment_log[Dataset 1]='experiment completeness'!E$1)*(experiment_log[Blocker ID]=10)*(experiment_log[Dataset 2]="kaggle_f")),"XX")</f>
        <v>XX</v>
      </c>
      <c r="F30" s="39" t="str" cm="1">
        <f t="array" ref="F30">IFERROR(_xlfn._xlws.FILTER(experiment_log[Experiment ID],(experiment_log[Matching Rule ID]='experiment completeness'!$A30)*(experiment_log[Matching Rule Threshold]='experiment completeness'!F$2)*(experiment_log[Dataset 1]='experiment completeness'!F$1)*(experiment_log[Blocker ID]=10)*(experiment_log[Dataset 2]="kaggle_f")),"XX")</f>
        <v>28_10_8_dbpedia_kaggle_f</v>
      </c>
      <c r="G30" t="str" cm="1">
        <f t="array" ref="G30">IFERROR(_xlfn._xlws.FILTER(experiment_log[Experiment ID],(experiment_log[Matching Rule ID]='experiment completeness'!$A30)*(experiment_log[Matching Rule Threshold]='experiment completeness'!G$2)*(experiment_log[Dataset 1]='experiment completeness'!G$1)*(experiment_log[Blocker ID]=10)*(experiment_log[Dataset 2]="kaggle_f")),"XX")</f>
        <v>28_10_85_dbpedia_kaggle_f</v>
      </c>
      <c r="H30" t="str" cm="1">
        <f t="array" ref="H30">IFERROR(_xlfn._xlws.FILTER(experiment_log[Experiment ID],(experiment_log[Matching Rule ID]='experiment completeness'!$A30)*(experiment_log[Matching Rule Threshold]='experiment completeness'!H$2)*(experiment_log[Dataset 1]='experiment completeness'!H$1)*(experiment_log[Blocker ID]=10)*(experiment_log[Dataset 2]="kaggle_f")),"XX")</f>
        <v>28_10_87_dbpedia_kaggle_f</v>
      </c>
      <c r="I30" t="str" cm="1">
        <f t="array" ref="I30">IFERROR(_xlfn._xlws.FILTER(experiment_log[Experiment ID],(experiment_log[Matching Rule ID]='experiment completeness'!$A30)*(experiment_log[Matching Rule Threshold]='experiment completeness'!I$2)*(experiment_log[Dataset 1]='experiment completeness'!I$1)*(experiment_log[Blocker ID]=10)*(experiment_log[Dataset 2]="kaggle_f")),"XX")</f>
        <v>28_10_9_dbpedia_kaggle_f</v>
      </c>
      <c r="J30" s="39" t="str" cm="1">
        <f t="array" ref="J30">IFERROR(_xlfn._xlws.FILTER(experiment_log[Experiment ID],(experiment_log[Matching Rule ID]='experiment completeness'!$A30)*(experiment_log[Matching Rule Threshold]='experiment completeness'!J$2)*(experiment_log[Dataset 1]='experiment completeness'!J$1)*(experiment_log[Blocker ID]=10)*(experiment_log[Dataset 2]="kaggle_f")),"XX")</f>
        <v>XX</v>
      </c>
      <c r="K30" t="str" cm="1">
        <f t="array" ref="K30">IFERROR(_xlfn._xlws.FILTER(experiment_log[Experiment ID],(experiment_log[Matching Rule ID]='experiment completeness'!$A30)*(experiment_log[Matching Rule Threshold]='experiment completeness'!K$2)*(experiment_log[Dataset 1]='experiment completeness'!K$1)*(experiment_log[Blocker ID]=10)*(experiment_log[Dataset 2]="kaggle_f")),"XX")</f>
        <v>XX</v>
      </c>
      <c r="L30" t="str" cm="1">
        <f t="array" ref="L30">IFERROR(_xlfn._xlws.FILTER(experiment_log[Experiment ID],(experiment_log[Matching Rule ID]='experiment completeness'!$A30)*(experiment_log[Matching Rule Threshold]='experiment completeness'!L$2)*(experiment_log[Dataset 1]='experiment completeness'!L$1)*(experiment_log[Blocker ID]=10)*(experiment_log[Dataset 2]="kaggle_f")),"XX")</f>
        <v>XX</v>
      </c>
      <c r="M30" t="str" cm="1">
        <f t="array" ref="M30">IFERROR(_xlfn._xlws.FILTER(experiment_log[Experiment ID],(experiment_log[Matching Rule ID]='experiment completeness'!$A30)*(experiment_log[Matching Rule Threshold]='experiment completeness'!M$2)*(experiment_log[Dataset 1]='experiment completeness'!M$1)*(experiment_log[Blocker ID]=10)*(experiment_log[Dataset 2]="kaggle_f")),"XX")</f>
        <v>XX</v>
      </c>
    </row>
    <row r="31" spans="1:13" x14ac:dyDescent="0.25">
      <c r="A31" s="44">
        <v>29</v>
      </c>
      <c r="B31" t="str" cm="1">
        <f t="array" ref="B31">IFERROR(_xlfn._xlws.FILTER(experiment_log[Experiment ID],(experiment_log[Matching Rule ID]='experiment completeness'!$A31)*(experiment_log[Matching Rule Threshold]='experiment completeness'!B$2)*(experiment_log[Dataset 1]='experiment completeness'!B$1)*(experiment_log[Blocker ID]=10)*(experiment_log[Dataset 2]="kaggle_f")),"XX")</f>
        <v>29_10_8_dw_kaggle_f</v>
      </c>
      <c r="C31" t="str" cm="1">
        <f t="array" ref="C31">IFERROR(_xlfn._xlws.FILTER(experiment_log[Experiment ID],(experiment_log[Matching Rule ID]='experiment completeness'!$A31)*(experiment_log[Matching Rule Threshold]='experiment completeness'!C$2)*(experiment_log[Dataset 1]='experiment completeness'!C$1)*(experiment_log[Blocker ID]=10)*(experiment_log[Dataset 2]="kaggle_f")),"XX")</f>
        <v>29_10_85_dw_kaggle_f</v>
      </c>
      <c r="D31" t="str" cm="1">
        <f t="array" ref="D31">IFERROR(_xlfn._xlws.FILTER(experiment_log[Experiment ID],(experiment_log[Matching Rule ID]='experiment completeness'!$A31)*(experiment_log[Matching Rule Threshold]='experiment completeness'!D$2)*(experiment_log[Dataset 1]='experiment completeness'!D$1)*(experiment_log[Blocker ID]=10)*(experiment_log[Dataset 2]="kaggle_f")),"XX")</f>
        <v>29_10_87_dw_kaggle_f</v>
      </c>
      <c r="E31" t="str" cm="1">
        <f t="array" ref="E31">IFERROR(_xlfn._xlws.FILTER(experiment_log[Experiment ID],(experiment_log[Matching Rule ID]='experiment completeness'!$A31)*(experiment_log[Matching Rule Threshold]='experiment completeness'!E$2)*(experiment_log[Dataset 1]='experiment completeness'!E$1)*(experiment_log[Blocker ID]=10)*(experiment_log[Dataset 2]="kaggle_f")),"XX")</f>
        <v>29_10_9_dw_kaggle_f</v>
      </c>
      <c r="F31" s="39" t="str" cm="1">
        <f t="array" ref="F31">IFERROR(_xlfn._xlws.FILTER(experiment_log[Experiment ID],(experiment_log[Matching Rule ID]='experiment completeness'!$A31)*(experiment_log[Matching Rule Threshold]='experiment completeness'!F$2)*(experiment_log[Dataset 1]='experiment completeness'!F$1)*(experiment_log[Blocker ID]=10)*(experiment_log[Dataset 2]="kaggle_f")),"XX")</f>
        <v>29_10_8_dbpedia_kaggle_f</v>
      </c>
      <c r="G31" t="str" cm="1">
        <f t="array" ref="G31">IFERROR(_xlfn._xlws.FILTER(experiment_log[Experiment ID],(experiment_log[Matching Rule ID]='experiment completeness'!$A31)*(experiment_log[Matching Rule Threshold]='experiment completeness'!G$2)*(experiment_log[Dataset 1]='experiment completeness'!G$1)*(experiment_log[Blocker ID]=10)*(experiment_log[Dataset 2]="kaggle_f")),"XX")</f>
        <v>29_10_85_dbpedia_kaggle_f</v>
      </c>
      <c r="H31" t="str" cm="1">
        <f t="array" ref="H31">IFERROR(_xlfn._xlws.FILTER(experiment_log[Experiment ID],(experiment_log[Matching Rule ID]='experiment completeness'!$A31)*(experiment_log[Matching Rule Threshold]='experiment completeness'!H$2)*(experiment_log[Dataset 1]='experiment completeness'!H$1)*(experiment_log[Blocker ID]=10)*(experiment_log[Dataset 2]="kaggle_f")),"XX")</f>
        <v>29_10_87_dbpedia_kaggle_f</v>
      </c>
      <c r="I31" t="str" cm="1">
        <f t="array" ref="I31">IFERROR(_xlfn._xlws.FILTER(experiment_log[Experiment ID],(experiment_log[Matching Rule ID]='experiment completeness'!$A31)*(experiment_log[Matching Rule Threshold]='experiment completeness'!I$2)*(experiment_log[Dataset 1]='experiment completeness'!I$1)*(experiment_log[Blocker ID]=10)*(experiment_log[Dataset 2]="kaggle_f")),"XX")</f>
        <v>29_10_9_dbpedia_kaggle_f</v>
      </c>
      <c r="J31" s="39" t="str" cm="1">
        <f t="array" ref="J31">IFERROR(_xlfn._xlws.FILTER(experiment_log[Experiment ID],(experiment_log[Matching Rule ID]='experiment completeness'!$A31)*(experiment_log[Matching Rule Threshold]='experiment completeness'!J$2)*(experiment_log[Dataset 1]='experiment completeness'!J$1)*(experiment_log[Blocker ID]=10)*(experiment_log[Dataset 2]="kaggle_f")),"XX")</f>
        <v>29_10_8_forbes_kaggle_f</v>
      </c>
      <c r="K31" t="str" cm="1">
        <f t="array" ref="K31">IFERROR(_xlfn._xlws.FILTER(experiment_log[Experiment ID],(experiment_log[Matching Rule ID]='experiment completeness'!$A31)*(experiment_log[Matching Rule Threshold]='experiment completeness'!K$2)*(experiment_log[Dataset 1]='experiment completeness'!K$1)*(experiment_log[Blocker ID]=10)*(experiment_log[Dataset 2]="kaggle_f")),"XX")</f>
        <v>29_10_85_forbes_kaggle_f</v>
      </c>
      <c r="L31" t="str" cm="1">
        <f t="array" ref="L31">IFERROR(_xlfn._xlws.FILTER(experiment_log[Experiment ID],(experiment_log[Matching Rule ID]='experiment completeness'!$A31)*(experiment_log[Matching Rule Threshold]='experiment completeness'!L$2)*(experiment_log[Dataset 1]='experiment completeness'!L$1)*(experiment_log[Blocker ID]=10)*(experiment_log[Dataset 2]="kaggle_f")),"XX")</f>
        <v>29_10_87_forbes_kaggle_f</v>
      </c>
      <c r="M31" t="str" cm="1">
        <f t="array" ref="M31">IFERROR(_xlfn._xlws.FILTER(experiment_log[Experiment ID],(experiment_log[Matching Rule ID]='experiment completeness'!$A31)*(experiment_log[Matching Rule Threshold]='experiment completeness'!M$2)*(experiment_log[Dataset 1]='experiment completeness'!M$1)*(experiment_log[Blocker ID]=10)*(experiment_log[Dataset 2]="kaggle_f")),"XX")</f>
        <v>29_10_9_forbes_kaggle_f</v>
      </c>
    </row>
    <row r="32" spans="1:13" x14ac:dyDescent="0.25">
      <c r="A32" s="44">
        <v>30</v>
      </c>
      <c r="B32" t="str" cm="1">
        <f t="array" ref="B32">IFERROR(_xlfn._xlws.FILTER(experiment_log[Experiment ID],(experiment_log[Matching Rule ID]='experiment completeness'!$A32)*(experiment_log[Matching Rule Threshold]='experiment completeness'!B$2)*(experiment_log[Dataset 1]='experiment completeness'!B$1)*(experiment_log[Blocker ID]=10)*(experiment_log[Dataset 2]="kaggle_f")),"XX")</f>
        <v>30_10_8_dw_kaggle_f</v>
      </c>
      <c r="C32" t="str" cm="1">
        <f t="array" ref="C32">IFERROR(_xlfn._xlws.FILTER(experiment_log[Experiment ID],(experiment_log[Matching Rule ID]='experiment completeness'!$A32)*(experiment_log[Matching Rule Threshold]='experiment completeness'!C$2)*(experiment_log[Dataset 1]='experiment completeness'!C$1)*(experiment_log[Blocker ID]=10)*(experiment_log[Dataset 2]="kaggle_f")),"XX")</f>
        <v>30_10_85_dw_kaggle_f</v>
      </c>
      <c r="D32" t="str" cm="1">
        <f t="array" ref="D32">IFERROR(_xlfn._xlws.FILTER(experiment_log[Experiment ID],(experiment_log[Matching Rule ID]='experiment completeness'!$A32)*(experiment_log[Matching Rule Threshold]='experiment completeness'!D$2)*(experiment_log[Dataset 1]='experiment completeness'!D$1)*(experiment_log[Blocker ID]=10)*(experiment_log[Dataset 2]="kaggle_f")),"XX")</f>
        <v>30_10_87_dw_kaggle_f</v>
      </c>
      <c r="E32" t="str" cm="1">
        <f t="array" ref="E32">IFERROR(_xlfn._xlws.FILTER(experiment_log[Experiment ID],(experiment_log[Matching Rule ID]='experiment completeness'!$A32)*(experiment_log[Matching Rule Threshold]='experiment completeness'!E$2)*(experiment_log[Dataset 1]='experiment completeness'!E$1)*(experiment_log[Blocker ID]=10)*(experiment_log[Dataset 2]="kaggle_f")),"XX")</f>
        <v>30_10_9_dw_kaggle_f</v>
      </c>
      <c r="F32" s="39" t="str" cm="1">
        <f t="array" ref="F32">IFERROR(_xlfn._xlws.FILTER(experiment_log[Experiment ID],(experiment_log[Matching Rule ID]='experiment completeness'!$A32)*(experiment_log[Matching Rule Threshold]='experiment completeness'!F$2)*(experiment_log[Dataset 1]='experiment completeness'!F$1)*(experiment_log[Blocker ID]=10)*(experiment_log[Dataset 2]="kaggle_f")),"XX")</f>
        <v>XX</v>
      </c>
      <c r="G32" t="str" cm="1">
        <f t="array" ref="G32">IFERROR(_xlfn._xlws.FILTER(experiment_log[Experiment ID],(experiment_log[Matching Rule ID]='experiment completeness'!$A32)*(experiment_log[Matching Rule Threshold]='experiment completeness'!G$2)*(experiment_log[Dataset 1]='experiment completeness'!G$1)*(experiment_log[Blocker ID]=10)*(experiment_log[Dataset 2]="kaggle_f")),"XX")</f>
        <v>XX</v>
      </c>
      <c r="H32" t="str" cm="1">
        <f t="array" ref="H32">IFERROR(_xlfn._xlws.FILTER(experiment_log[Experiment ID],(experiment_log[Matching Rule ID]='experiment completeness'!$A32)*(experiment_log[Matching Rule Threshold]='experiment completeness'!H$2)*(experiment_log[Dataset 1]='experiment completeness'!H$1)*(experiment_log[Blocker ID]=10)*(experiment_log[Dataset 2]="kaggle_f")),"XX")</f>
        <v>XX</v>
      </c>
      <c r="I32" t="str" cm="1">
        <f t="array" ref="I32">IFERROR(_xlfn._xlws.FILTER(experiment_log[Experiment ID],(experiment_log[Matching Rule ID]='experiment completeness'!$A32)*(experiment_log[Matching Rule Threshold]='experiment completeness'!I$2)*(experiment_log[Dataset 1]='experiment completeness'!I$1)*(experiment_log[Blocker ID]=10)*(experiment_log[Dataset 2]="kaggle_f")),"XX")</f>
        <v>XX</v>
      </c>
      <c r="J32" s="39" t="str" cm="1">
        <f t="array" ref="J32">IFERROR(_xlfn._xlws.FILTER(experiment_log[Experiment ID],(experiment_log[Matching Rule ID]='experiment completeness'!$A32)*(experiment_log[Matching Rule Threshold]='experiment completeness'!J$2)*(experiment_log[Dataset 1]='experiment completeness'!J$1)*(experiment_log[Blocker ID]=10)*(experiment_log[Dataset 2]="kaggle_f")),"XX")</f>
        <v>30_10_8_forbes_kaggle_f</v>
      </c>
      <c r="K32" t="str" cm="1">
        <f t="array" ref="K32">IFERROR(_xlfn._xlws.FILTER(experiment_log[Experiment ID],(experiment_log[Matching Rule ID]='experiment completeness'!$A32)*(experiment_log[Matching Rule Threshold]='experiment completeness'!K$2)*(experiment_log[Dataset 1]='experiment completeness'!K$1)*(experiment_log[Blocker ID]=10)*(experiment_log[Dataset 2]="kaggle_f")),"XX")</f>
        <v>30_10_85_forbes_kaggle_f</v>
      </c>
      <c r="L32" t="str" cm="1">
        <f t="array" ref="L32">IFERROR(_xlfn._xlws.FILTER(experiment_log[Experiment ID],(experiment_log[Matching Rule ID]='experiment completeness'!$A32)*(experiment_log[Matching Rule Threshold]='experiment completeness'!L$2)*(experiment_log[Dataset 1]='experiment completeness'!L$1)*(experiment_log[Blocker ID]=10)*(experiment_log[Dataset 2]="kaggle_f")),"XX")</f>
        <v>30_10_87_forbes_kaggle_f</v>
      </c>
      <c r="M32" t="str" cm="1">
        <f t="array" ref="M32">IFERROR(_xlfn._xlws.FILTER(experiment_log[Experiment ID],(experiment_log[Matching Rule ID]='experiment completeness'!$A32)*(experiment_log[Matching Rule Threshold]='experiment completeness'!M$2)*(experiment_log[Dataset 1]='experiment completeness'!M$1)*(experiment_log[Blocker ID]=10)*(experiment_log[Dataset 2]="kaggle_f")),"XX")</f>
        <v>30_10_9_forbes_kaggle_f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CA19-599E-4982-96BC-57C05106C1F1}">
  <dimension ref="A1:H20"/>
  <sheetViews>
    <sheetView workbookViewId="0">
      <selection activeCell="A25" sqref="A25"/>
    </sheetView>
  </sheetViews>
  <sheetFormatPr defaultRowHeight="15" x14ac:dyDescent="0.25"/>
  <sheetData>
    <row r="1" spans="1:8" x14ac:dyDescent="0.25">
      <c r="A1" s="3" t="s">
        <v>212</v>
      </c>
    </row>
    <row r="2" spans="1:8" x14ac:dyDescent="0.25">
      <c r="B2" t="s">
        <v>213</v>
      </c>
      <c r="C2" t="s">
        <v>5</v>
      </c>
      <c r="D2" t="s">
        <v>214</v>
      </c>
      <c r="E2" t="s">
        <v>215</v>
      </c>
      <c r="F2" t="s">
        <v>216</v>
      </c>
      <c r="G2" t="s">
        <v>12</v>
      </c>
      <c r="H2" t="s">
        <v>217</v>
      </c>
    </row>
    <row r="3" spans="1:8" x14ac:dyDescent="0.25">
      <c r="A3">
        <v>0.9</v>
      </c>
    </row>
    <row r="4" spans="1:8" x14ac:dyDescent="0.25">
      <c r="A4">
        <v>0.875</v>
      </c>
    </row>
    <row r="5" spans="1:8" x14ac:dyDescent="0.25">
      <c r="A5">
        <v>0.85</v>
      </c>
    </row>
    <row r="6" spans="1:8" x14ac:dyDescent="0.25">
      <c r="A6">
        <v>0.8</v>
      </c>
    </row>
    <row r="8" spans="1:8" x14ac:dyDescent="0.25">
      <c r="A8" s="3" t="s">
        <v>218</v>
      </c>
    </row>
    <row r="9" spans="1:8" x14ac:dyDescent="0.25">
      <c r="B9" t="s">
        <v>213</v>
      </c>
      <c r="C9" t="s">
        <v>5</v>
      </c>
      <c r="D9" t="s">
        <v>214</v>
      </c>
      <c r="E9" t="s">
        <v>215</v>
      </c>
      <c r="F9" t="s">
        <v>216</v>
      </c>
      <c r="G9" t="s">
        <v>12</v>
      </c>
      <c r="H9" t="s">
        <v>217</v>
      </c>
    </row>
    <row r="10" spans="1:8" x14ac:dyDescent="0.25">
      <c r="A10">
        <v>0.9</v>
      </c>
    </row>
    <row r="11" spans="1:8" x14ac:dyDescent="0.25">
      <c r="A11">
        <v>0.875</v>
      </c>
    </row>
    <row r="12" spans="1:8" x14ac:dyDescent="0.25">
      <c r="A12">
        <v>0.85</v>
      </c>
    </row>
    <row r="13" spans="1:8" x14ac:dyDescent="0.25">
      <c r="A13">
        <v>0.8</v>
      </c>
    </row>
    <row r="15" spans="1:8" x14ac:dyDescent="0.25">
      <c r="A15" s="3" t="s">
        <v>219</v>
      </c>
    </row>
    <row r="16" spans="1:8" x14ac:dyDescent="0.25">
      <c r="B16" t="s">
        <v>213</v>
      </c>
      <c r="C16" t="s">
        <v>5</v>
      </c>
      <c r="D16" t="s">
        <v>214</v>
      </c>
      <c r="E16" t="s">
        <v>215</v>
      </c>
      <c r="F16" t="s">
        <v>216</v>
      </c>
      <c r="G16" t="s">
        <v>12</v>
      </c>
      <c r="H16" t="s">
        <v>217</v>
      </c>
    </row>
    <row r="17" spans="1:1" x14ac:dyDescent="0.25">
      <c r="A17">
        <v>0.9</v>
      </c>
    </row>
    <row r="18" spans="1:1" x14ac:dyDescent="0.25">
      <c r="A18">
        <v>0.875</v>
      </c>
    </row>
    <row r="19" spans="1:1" x14ac:dyDescent="0.25">
      <c r="A19">
        <v>0.85</v>
      </c>
    </row>
    <row r="20" spans="1:1" x14ac:dyDescent="0.25">
      <c r="A20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C2A9-1CE6-4A51-AD40-1CA8AA5A8411}">
  <dimension ref="A1:X91"/>
  <sheetViews>
    <sheetView workbookViewId="0">
      <selection activeCell="P20" sqref="P20"/>
    </sheetView>
  </sheetViews>
  <sheetFormatPr defaultRowHeight="15" x14ac:dyDescent="0.25"/>
  <cols>
    <col min="1" max="1" width="26.28515625" bestFit="1" customWidth="1"/>
    <col min="16" max="16" width="25.85546875" customWidth="1"/>
    <col min="17" max="17" width="9.5703125" customWidth="1"/>
    <col min="21" max="21" width="9.7109375" customWidth="1"/>
    <col min="22" max="22" width="11.140625" customWidth="1"/>
    <col min="23" max="23" width="10.42578125" customWidth="1"/>
  </cols>
  <sheetData>
    <row r="1" spans="1:24" x14ac:dyDescent="0.25">
      <c r="B1" t="s">
        <v>503</v>
      </c>
    </row>
    <row r="4" spans="1:24" x14ac:dyDescent="0.25">
      <c r="F4" t="s">
        <v>586</v>
      </c>
      <c r="G4" t="s">
        <v>587</v>
      </c>
      <c r="I4" t="s">
        <v>504</v>
      </c>
      <c r="P4" s="15"/>
      <c r="Q4" s="15">
        <v>2</v>
      </c>
      <c r="R4" s="15">
        <v>3</v>
      </c>
      <c r="S4" s="15">
        <v>4</v>
      </c>
      <c r="T4" s="15">
        <v>5</v>
      </c>
      <c r="U4" s="16" t="s">
        <v>585</v>
      </c>
      <c r="V4" s="17" t="s">
        <v>588</v>
      </c>
      <c r="W4" s="17" t="s">
        <v>589</v>
      </c>
      <c r="X4" s="17" t="s">
        <v>590</v>
      </c>
    </row>
    <row r="5" spans="1:24" x14ac:dyDescent="0.25">
      <c r="A5" t="s">
        <v>338</v>
      </c>
      <c r="B5" t="s">
        <v>505</v>
      </c>
      <c r="C5" s="13" t="str" cm="1">
        <f t="array" ref="C5:D5">_xlfn.TEXTSPLIT(B5,",")</f>
        <v>2</v>
      </c>
      <c r="D5" t="str">
        <v>"1323"</v>
      </c>
      <c r="E5">
        <f>_xlfn.NUMBERVALUE(C5)</f>
        <v>2</v>
      </c>
      <c r="F5">
        <f t="shared" ref="F5:F36" si="0">_xlfn.NUMBERVALUE(SUBSTITUTE(D5,$F$4,""))</f>
        <v>1323</v>
      </c>
      <c r="G5">
        <f>IF(AND(E5&gt;=6,E5&lt;=10),"6-10",IF(AND(E5&gt;10,E5&lt;=20),"11-20",IF(AND(E5&gt;=21,E5&lt;=30),"21-30",IF(E5&gt;30,"30+",E5))))</f>
        <v>2</v>
      </c>
      <c r="P5" t="s">
        <v>338</v>
      </c>
      <c r="Q5">
        <f>SUMIFS($F$5:$F$91,$G$5:$G$91,Q$4,$A$5:$A$91,$P5)</f>
        <v>1323</v>
      </c>
      <c r="R5">
        <f t="shared" ref="R5:X7" si="1">SUMIFS($F$5:$F$91,$G$5:$G$91,R$4,$A$5:$A$91,$P5)</f>
        <v>547</v>
      </c>
      <c r="S5">
        <f t="shared" si="1"/>
        <v>241</v>
      </c>
      <c r="T5">
        <f t="shared" si="1"/>
        <v>135</v>
      </c>
      <c r="U5">
        <f t="shared" si="1"/>
        <v>186</v>
      </c>
      <c r="V5">
        <f t="shared" si="1"/>
        <v>26</v>
      </c>
      <c r="W5">
        <f t="shared" si="1"/>
        <v>2</v>
      </c>
      <c r="X5">
        <f t="shared" si="1"/>
        <v>0</v>
      </c>
    </row>
    <row r="6" spans="1:24" x14ac:dyDescent="0.25">
      <c r="A6" t="s">
        <v>338</v>
      </c>
      <c r="B6" t="s">
        <v>506</v>
      </c>
      <c r="C6" s="13" t="str" cm="1">
        <f t="array" ref="C6:D6">_xlfn.TEXTSPLIT(B6,",")</f>
        <v>3</v>
      </c>
      <c r="D6" t="str">
        <v>"547"</v>
      </c>
      <c r="E6">
        <f t="shared" ref="E6:E69" si="2">_xlfn.NUMBERVALUE(C6)</f>
        <v>3</v>
      </c>
      <c r="F6">
        <f t="shared" si="0"/>
        <v>547</v>
      </c>
      <c r="G6">
        <f t="shared" ref="G6:G69" si="3">IF(AND(E6&gt;=6,E6&lt;=10),"6-10",IF(AND(E6&gt;10,E6&lt;=20),"11-20",IF(AND(E6&gt;=21,E6&lt;=30),"21-30",IF(E6&gt;30,"30+",E6))))</f>
        <v>3</v>
      </c>
      <c r="P6" t="s">
        <v>421</v>
      </c>
      <c r="Q6">
        <f t="shared" ref="Q6:Q7" si="4">SUMIFS($F$5:$F$91,$G$5:$G$91,Q$4,$A$5:$A$91,$P6)</f>
        <v>625</v>
      </c>
      <c r="R6">
        <f t="shared" si="1"/>
        <v>331</v>
      </c>
      <c r="S6">
        <f t="shared" si="1"/>
        <v>194</v>
      </c>
      <c r="T6">
        <f t="shared" si="1"/>
        <v>115</v>
      </c>
      <c r="U6">
        <f t="shared" si="1"/>
        <v>190</v>
      </c>
      <c r="V6">
        <f t="shared" si="1"/>
        <v>60</v>
      </c>
      <c r="W6">
        <f t="shared" si="1"/>
        <v>6</v>
      </c>
      <c r="X6">
        <f t="shared" si="1"/>
        <v>2</v>
      </c>
    </row>
    <row r="7" spans="1:24" x14ac:dyDescent="0.25">
      <c r="A7" t="s">
        <v>338</v>
      </c>
      <c r="B7" t="s">
        <v>507</v>
      </c>
      <c r="C7" s="13" t="str" cm="1">
        <f t="array" ref="C7:D7">_xlfn.TEXTSPLIT(B7,",")</f>
        <v>4</v>
      </c>
      <c r="D7" t="str">
        <v>"241"</v>
      </c>
      <c r="E7">
        <f t="shared" si="2"/>
        <v>4</v>
      </c>
      <c r="F7">
        <f t="shared" si="0"/>
        <v>241</v>
      </c>
      <c r="G7">
        <f t="shared" si="3"/>
        <v>4</v>
      </c>
      <c r="P7" s="15" t="s">
        <v>551</v>
      </c>
      <c r="Q7" s="15">
        <f t="shared" si="4"/>
        <v>678</v>
      </c>
      <c r="R7" s="15">
        <f t="shared" si="1"/>
        <v>324</v>
      </c>
      <c r="S7" s="15">
        <f t="shared" si="1"/>
        <v>178</v>
      </c>
      <c r="T7" s="15">
        <f t="shared" si="1"/>
        <v>96</v>
      </c>
      <c r="U7" s="15">
        <f t="shared" si="1"/>
        <v>178</v>
      </c>
      <c r="V7" s="15">
        <f t="shared" si="1"/>
        <v>77</v>
      </c>
      <c r="W7" s="15">
        <f t="shared" si="1"/>
        <v>17</v>
      </c>
      <c r="X7" s="15">
        <f t="shared" si="1"/>
        <v>15</v>
      </c>
    </row>
    <row r="8" spans="1:24" x14ac:dyDescent="0.25">
      <c r="A8" t="s">
        <v>338</v>
      </c>
      <c r="B8" t="s">
        <v>508</v>
      </c>
      <c r="C8" s="13" t="str" cm="1">
        <f t="array" ref="C8:D8">_xlfn.TEXTSPLIT(B8,",")</f>
        <v>5</v>
      </c>
      <c r="D8" t="str">
        <v>"135"</v>
      </c>
      <c r="E8">
        <f t="shared" si="2"/>
        <v>5</v>
      </c>
      <c r="F8">
        <f t="shared" si="0"/>
        <v>135</v>
      </c>
      <c r="G8">
        <f t="shared" si="3"/>
        <v>5</v>
      </c>
      <c r="Q8" s="45">
        <f>SUM(Q9:T9)</f>
        <v>0.8631446087270106</v>
      </c>
      <c r="R8" s="45"/>
      <c r="S8" s="45"/>
      <c r="T8" s="45"/>
      <c r="U8" s="14">
        <f>U9</f>
        <v>9.9891813919942299E-2</v>
      </c>
      <c r="V8" s="14">
        <f t="shared" ref="V8:X8" si="5">V9</f>
        <v>2.9390551749008294E-2</v>
      </c>
      <c r="W8" s="14">
        <f t="shared" si="5"/>
        <v>4.5077533357374688E-3</v>
      </c>
      <c r="X8" s="14">
        <f t="shared" si="5"/>
        <v>3.0652722683014787E-3</v>
      </c>
    </row>
    <row r="9" spans="1:24" x14ac:dyDescent="0.25">
      <c r="A9" t="s">
        <v>338</v>
      </c>
      <c r="B9" t="s">
        <v>509</v>
      </c>
      <c r="C9" s="13" t="str" cm="1">
        <f t="array" ref="C9:D9">_xlfn.TEXTSPLIT(B9,",")</f>
        <v>6</v>
      </c>
      <c r="D9" t="str">
        <v>"87"</v>
      </c>
      <c r="E9">
        <f t="shared" si="2"/>
        <v>6</v>
      </c>
      <c r="F9">
        <f t="shared" si="0"/>
        <v>87</v>
      </c>
      <c r="G9" t="str">
        <f t="shared" si="3"/>
        <v>6-10</v>
      </c>
      <c r="Q9">
        <f t="shared" ref="Q9:X9" si="6">SUM(Q5:Q7)/SUM($Q$5:$X$7)</f>
        <v>0.47349441038586371</v>
      </c>
      <c r="R9">
        <f t="shared" si="6"/>
        <v>0.21673278038225749</v>
      </c>
      <c r="S9">
        <f t="shared" si="6"/>
        <v>0.11053011179228273</v>
      </c>
      <c r="T9">
        <f t="shared" si="6"/>
        <v>6.2387306166606565E-2</v>
      </c>
      <c r="U9">
        <f t="shared" si="6"/>
        <v>9.9891813919942299E-2</v>
      </c>
      <c r="V9">
        <f t="shared" si="6"/>
        <v>2.9390551749008294E-2</v>
      </c>
      <c r="W9">
        <f t="shared" si="6"/>
        <v>4.5077533357374688E-3</v>
      </c>
      <c r="X9">
        <f t="shared" si="6"/>
        <v>3.0652722683014787E-3</v>
      </c>
    </row>
    <row r="10" spans="1:24" x14ac:dyDescent="0.25">
      <c r="A10" t="s">
        <v>338</v>
      </c>
      <c r="B10" t="s">
        <v>510</v>
      </c>
      <c r="C10" s="13" t="str" cm="1">
        <f t="array" ref="C10:D10">_xlfn.TEXTSPLIT(B10,",")</f>
        <v>7</v>
      </c>
      <c r="D10" t="str">
        <v>"47"</v>
      </c>
      <c r="E10">
        <f t="shared" si="2"/>
        <v>7</v>
      </c>
      <c r="F10">
        <f t="shared" si="0"/>
        <v>47</v>
      </c>
      <c r="G10" t="str">
        <f t="shared" si="3"/>
        <v>6-10</v>
      </c>
    </row>
    <row r="11" spans="1:24" x14ac:dyDescent="0.25">
      <c r="A11" t="s">
        <v>338</v>
      </c>
      <c r="B11" t="s">
        <v>511</v>
      </c>
      <c r="C11" s="13" t="str" cm="1">
        <f t="array" ref="C11:D11">_xlfn.TEXTSPLIT(B11,",")</f>
        <v>8</v>
      </c>
      <c r="D11" t="str">
        <v>"20"</v>
      </c>
      <c r="E11">
        <f t="shared" si="2"/>
        <v>8</v>
      </c>
      <c r="F11">
        <f t="shared" si="0"/>
        <v>20</v>
      </c>
      <c r="G11" t="str">
        <f t="shared" si="3"/>
        <v>6-10</v>
      </c>
    </row>
    <row r="12" spans="1:24" x14ac:dyDescent="0.25">
      <c r="A12" t="s">
        <v>338</v>
      </c>
      <c r="B12" t="s">
        <v>512</v>
      </c>
      <c r="C12" s="13" t="str" cm="1">
        <f t="array" ref="C12:D12">_xlfn.TEXTSPLIT(B12,",")</f>
        <v>9</v>
      </c>
      <c r="D12" t="str">
        <v>"16"</v>
      </c>
      <c r="E12">
        <f t="shared" si="2"/>
        <v>9</v>
      </c>
      <c r="F12">
        <f t="shared" si="0"/>
        <v>16</v>
      </c>
      <c r="G12" t="str">
        <f t="shared" si="3"/>
        <v>6-10</v>
      </c>
    </row>
    <row r="13" spans="1:24" x14ac:dyDescent="0.25">
      <c r="A13" t="s">
        <v>338</v>
      </c>
      <c r="B13" t="s">
        <v>513</v>
      </c>
      <c r="C13" s="13" t="str" cm="1">
        <f t="array" ref="C13:D13">_xlfn.TEXTSPLIT(B13,",")</f>
        <v>10</v>
      </c>
      <c r="D13" t="str">
        <v>"16"</v>
      </c>
      <c r="E13">
        <f t="shared" si="2"/>
        <v>10</v>
      </c>
      <c r="F13">
        <f t="shared" si="0"/>
        <v>16</v>
      </c>
      <c r="G13" t="str">
        <f t="shared" si="3"/>
        <v>6-10</v>
      </c>
    </row>
    <row r="14" spans="1:24" x14ac:dyDescent="0.25">
      <c r="A14" t="s">
        <v>338</v>
      </c>
      <c r="B14" t="s">
        <v>514</v>
      </c>
      <c r="C14" s="13" t="str" cm="1">
        <f t="array" ref="C14:D14">_xlfn.TEXTSPLIT(B14,",")</f>
        <v>11</v>
      </c>
      <c r="D14" t="str">
        <v>"6"</v>
      </c>
      <c r="E14">
        <f t="shared" si="2"/>
        <v>11</v>
      </c>
      <c r="F14">
        <f t="shared" si="0"/>
        <v>6</v>
      </c>
      <c r="G14" t="str">
        <f t="shared" si="3"/>
        <v>11-20</v>
      </c>
    </row>
    <row r="15" spans="1:24" x14ac:dyDescent="0.25">
      <c r="A15" t="s">
        <v>338</v>
      </c>
      <c r="B15" t="s">
        <v>515</v>
      </c>
      <c r="C15" s="13" t="str" cm="1">
        <f t="array" ref="C15:D15">_xlfn.TEXTSPLIT(B15,",")</f>
        <v>12</v>
      </c>
      <c r="D15" t="str">
        <v>"3"</v>
      </c>
      <c r="E15">
        <f t="shared" si="2"/>
        <v>12</v>
      </c>
      <c r="F15">
        <f t="shared" si="0"/>
        <v>3</v>
      </c>
      <c r="G15" t="str">
        <f t="shared" si="3"/>
        <v>11-20</v>
      </c>
    </row>
    <row r="16" spans="1:24" x14ac:dyDescent="0.25">
      <c r="A16" t="s">
        <v>338</v>
      </c>
      <c r="B16" t="s">
        <v>516</v>
      </c>
      <c r="C16" s="13" t="str" cm="1">
        <f t="array" ref="C16:D16">_xlfn.TEXTSPLIT(B16,",")</f>
        <v>13</v>
      </c>
      <c r="D16" t="str">
        <v>"6"</v>
      </c>
      <c r="E16">
        <f t="shared" si="2"/>
        <v>13</v>
      </c>
      <c r="F16">
        <f t="shared" si="0"/>
        <v>6</v>
      </c>
      <c r="G16" t="str">
        <f t="shared" si="3"/>
        <v>11-20</v>
      </c>
    </row>
    <row r="17" spans="1:7" x14ac:dyDescent="0.25">
      <c r="A17" t="s">
        <v>338</v>
      </c>
      <c r="B17" t="s">
        <v>517</v>
      </c>
      <c r="C17" s="13" t="str" cm="1">
        <f t="array" ref="C17:D17">_xlfn.TEXTSPLIT(B17,",")</f>
        <v>14</v>
      </c>
      <c r="D17" t="str">
        <v>"3"</v>
      </c>
      <c r="E17">
        <f t="shared" si="2"/>
        <v>14</v>
      </c>
      <c r="F17">
        <f t="shared" si="0"/>
        <v>3</v>
      </c>
      <c r="G17" t="str">
        <f t="shared" si="3"/>
        <v>11-20</v>
      </c>
    </row>
    <row r="18" spans="1:7" x14ac:dyDescent="0.25">
      <c r="A18" t="s">
        <v>338</v>
      </c>
      <c r="B18" t="s">
        <v>518</v>
      </c>
      <c r="C18" s="13" t="str" cm="1">
        <f t="array" ref="C18:D18">_xlfn.TEXTSPLIT(B18,",")</f>
        <v>15</v>
      </c>
      <c r="D18" t="str">
        <v>"2"</v>
      </c>
      <c r="E18">
        <f t="shared" si="2"/>
        <v>15</v>
      </c>
      <c r="F18">
        <f t="shared" si="0"/>
        <v>2</v>
      </c>
      <c r="G18" t="str">
        <f t="shared" si="3"/>
        <v>11-20</v>
      </c>
    </row>
    <row r="19" spans="1:7" x14ac:dyDescent="0.25">
      <c r="A19" t="s">
        <v>338</v>
      </c>
      <c r="B19" t="s">
        <v>519</v>
      </c>
      <c r="C19" s="13" t="str" cm="1">
        <f t="array" ref="C19:D19">_xlfn.TEXTSPLIT(B19,",")</f>
        <v>16</v>
      </c>
      <c r="D19" t="str">
        <v>"1"</v>
      </c>
      <c r="E19">
        <f t="shared" si="2"/>
        <v>16</v>
      </c>
      <c r="F19">
        <f t="shared" si="0"/>
        <v>1</v>
      </c>
      <c r="G19" t="str">
        <f t="shared" si="3"/>
        <v>11-20</v>
      </c>
    </row>
    <row r="20" spans="1:7" x14ac:dyDescent="0.25">
      <c r="A20" t="s">
        <v>338</v>
      </c>
      <c r="B20" t="s">
        <v>520</v>
      </c>
      <c r="C20" s="13" t="str" cm="1">
        <f t="array" ref="C20:D20">_xlfn.TEXTSPLIT(B20,",")</f>
        <v>17</v>
      </c>
      <c r="D20" t="str">
        <v>"1"</v>
      </c>
      <c r="E20">
        <f t="shared" si="2"/>
        <v>17</v>
      </c>
      <c r="F20">
        <f t="shared" si="0"/>
        <v>1</v>
      </c>
      <c r="G20" t="str">
        <f t="shared" si="3"/>
        <v>11-20</v>
      </c>
    </row>
    <row r="21" spans="1:7" x14ac:dyDescent="0.25">
      <c r="A21" t="s">
        <v>338</v>
      </c>
      <c r="B21" t="s">
        <v>521</v>
      </c>
      <c r="C21" s="13" t="str" cm="1">
        <f t="array" ref="C21:D21">_xlfn.TEXTSPLIT(B21,",")</f>
        <v>18</v>
      </c>
      <c r="D21" t="str">
        <v>"1"</v>
      </c>
      <c r="E21">
        <f t="shared" si="2"/>
        <v>18</v>
      </c>
      <c r="F21">
        <f t="shared" si="0"/>
        <v>1</v>
      </c>
      <c r="G21" t="str">
        <f t="shared" si="3"/>
        <v>11-20</v>
      </c>
    </row>
    <row r="22" spans="1:7" x14ac:dyDescent="0.25">
      <c r="A22" t="s">
        <v>338</v>
      </c>
      <c r="B22" t="s">
        <v>522</v>
      </c>
      <c r="C22" s="13" t="str" cm="1">
        <f t="array" ref="C22:D22">_xlfn.TEXTSPLIT(B22,",")</f>
        <v>19</v>
      </c>
      <c r="D22" t="str">
        <v>"2"</v>
      </c>
      <c r="E22">
        <f t="shared" si="2"/>
        <v>19</v>
      </c>
      <c r="F22">
        <f t="shared" si="0"/>
        <v>2</v>
      </c>
      <c r="G22" t="str">
        <f t="shared" si="3"/>
        <v>11-20</v>
      </c>
    </row>
    <row r="23" spans="1:7" x14ac:dyDescent="0.25">
      <c r="A23" t="s">
        <v>338</v>
      </c>
      <c r="B23" t="s">
        <v>523</v>
      </c>
      <c r="C23" s="13" t="str" cm="1">
        <f t="array" ref="C23:D23">_xlfn.TEXTSPLIT(B23,",")</f>
        <v>20</v>
      </c>
      <c r="D23" t="str">
        <v>"1"</v>
      </c>
      <c r="E23">
        <f t="shared" si="2"/>
        <v>20</v>
      </c>
      <c r="F23">
        <f t="shared" si="0"/>
        <v>1</v>
      </c>
      <c r="G23" t="str">
        <f t="shared" si="3"/>
        <v>11-20</v>
      </c>
    </row>
    <row r="24" spans="1:7" x14ac:dyDescent="0.25">
      <c r="A24" t="s">
        <v>338</v>
      </c>
      <c r="B24" t="s">
        <v>524</v>
      </c>
      <c r="C24" s="13" t="str" cm="1">
        <f t="array" ref="C24:D24">_xlfn.TEXTSPLIT(B24,",")</f>
        <v>25</v>
      </c>
      <c r="D24" t="str">
        <v>"1"</v>
      </c>
      <c r="E24">
        <f t="shared" si="2"/>
        <v>25</v>
      </c>
      <c r="F24">
        <f t="shared" si="0"/>
        <v>1</v>
      </c>
      <c r="G24" t="str">
        <f t="shared" si="3"/>
        <v>21-30</v>
      </c>
    </row>
    <row r="25" spans="1:7" x14ac:dyDescent="0.25">
      <c r="A25" t="s">
        <v>338</v>
      </c>
      <c r="B25" t="s">
        <v>525</v>
      </c>
      <c r="C25" s="13" t="str" cm="1">
        <f t="array" ref="C25:D25">_xlfn.TEXTSPLIT(B25,",")</f>
        <v>28</v>
      </c>
      <c r="D25" t="str">
        <v>"1"</v>
      </c>
      <c r="E25">
        <f t="shared" si="2"/>
        <v>28</v>
      </c>
      <c r="F25">
        <f t="shared" si="0"/>
        <v>1</v>
      </c>
      <c r="G25" t="str">
        <f t="shared" si="3"/>
        <v>21-30</v>
      </c>
    </row>
    <row r="26" spans="1:7" x14ac:dyDescent="0.25">
      <c r="E26">
        <f t="shared" si="2"/>
        <v>0</v>
      </c>
      <c r="F26">
        <f t="shared" si="0"/>
        <v>0</v>
      </c>
      <c r="G26">
        <f t="shared" si="3"/>
        <v>0</v>
      </c>
    </row>
    <row r="27" spans="1:7" x14ac:dyDescent="0.25">
      <c r="A27" t="s">
        <v>421</v>
      </c>
      <c r="B27" t="s">
        <v>526</v>
      </c>
      <c r="C27" t="str" cm="1">
        <f t="array" ref="C27:D27">_xlfn.TEXTSPLIT(B27,",")</f>
        <v>2</v>
      </c>
      <c r="D27" t="str">
        <v>"625"</v>
      </c>
      <c r="E27">
        <f t="shared" si="2"/>
        <v>2</v>
      </c>
      <c r="F27">
        <f t="shared" si="0"/>
        <v>625</v>
      </c>
      <c r="G27">
        <f t="shared" si="3"/>
        <v>2</v>
      </c>
    </row>
    <row r="28" spans="1:7" x14ac:dyDescent="0.25">
      <c r="A28" t="s">
        <v>421</v>
      </c>
      <c r="B28" t="s">
        <v>527</v>
      </c>
      <c r="C28" t="str" cm="1">
        <f t="array" ref="C28:D28">_xlfn.TEXTSPLIT(B28,",")</f>
        <v>3</v>
      </c>
      <c r="D28" t="str">
        <v>"331"</v>
      </c>
      <c r="E28">
        <f t="shared" si="2"/>
        <v>3</v>
      </c>
      <c r="F28">
        <f t="shared" si="0"/>
        <v>331</v>
      </c>
      <c r="G28">
        <f t="shared" si="3"/>
        <v>3</v>
      </c>
    </row>
    <row r="29" spans="1:7" x14ac:dyDescent="0.25">
      <c r="A29" t="s">
        <v>421</v>
      </c>
      <c r="B29" t="s">
        <v>528</v>
      </c>
      <c r="C29" t="str" cm="1">
        <f t="array" ref="C29:D29">_xlfn.TEXTSPLIT(B29,",")</f>
        <v>4</v>
      </c>
      <c r="D29" t="str">
        <v>"194"</v>
      </c>
      <c r="E29">
        <f t="shared" si="2"/>
        <v>4</v>
      </c>
      <c r="F29">
        <f t="shared" si="0"/>
        <v>194</v>
      </c>
      <c r="G29">
        <f t="shared" si="3"/>
        <v>4</v>
      </c>
    </row>
    <row r="30" spans="1:7" x14ac:dyDescent="0.25">
      <c r="A30" t="s">
        <v>421</v>
      </c>
      <c r="B30" t="s">
        <v>529</v>
      </c>
      <c r="C30" t="str" cm="1">
        <f t="array" ref="C30:D30">_xlfn.TEXTSPLIT(B30,",")</f>
        <v>5</v>
      </c>
      <c r="D30" t="str">
        <v>"115"</v>
      </c>
      <c r="E30">
        <f t="shared" si="2"/>
        <v>5</v>
      </c>
      <c r="F30">
        <f t="shared" si="0"/>
        <v>115</v>
      </c>
      <c r="G30">
        <f t="shared" si="3"/>
        <v>5</v>
      </c>
    </row>
    <row r="31" spans="1:7" x14ac:dyDescent="0.25">
      <c r="A31" t="s">
        <v>421</v>
      </c>
      <c r="B31" t="s">
        <v>530</v>
      </c>
      <c r="C31" t="str" cm="1">
        <f t="array" ref="C31:D31">_xlfn.TEXTSPLIT(B31,",")</f>
        <v>6</v>
      </c>
      <c r="D31" t="str">
        <v>"66"</v>
      </c>
      <c r="E31">
        <f t="shared" si="2"/>
        <v>6</v>
      </c>
      <c r="F31">
        <f t="shared" si="0"/>
        <v>66</v>
      </c>
      <c r="G31" t="str">
        <f t="shared" si="3"/>
        <v>6-10</v>
      </c>
    </row>
    <row r="32" spans="1:7" x14ac:dyDescent="0.25">
      <c r="A32" t="s">
        <v>421</v>
      </c>
      <c r="B32" t="s">
        <v>531</v>
      </c>
      <c r="C32" t="str" cm="1">
        <f t="array" ref="C32:D32">_xlfn.TEXTSPLIT(B32,",")</f>
        <v>7</v>
      </c>
      <c r="D32" t="str">
        <v>"41"</v>
      </c>
      <c r="E32">
        <f t="shared" si="2"/>
        <v>7</v>
      </c>
      <c r="F32">
        <f t="shared" si="0"/>
        <v>41</v>
      </c>
      <c r="G32" t="str">
        <f t="shared" si="3"/>
        <v>6-10</v>
      </c>
    </row>
    <row r="33" spans="1:7" x14ac:dyDescent="0.25">
      <c r="A33" t="s">
        <v>421</v>
      </c>
      <c r="B33" t="s">
        <v>532</v>
      </c>
      <c r="C33" t="str" cm="1">
        <f t="array" ref="C33:D33">_xlfn.TEXTSPLIT(B33,",")</f>
        <v>8</v>
      </c>
      <c r="D33" t="str">
        <v>"43"</v>
      </c>
      <c r="E33">
        <f t="shared" si="2"/>
        <v>8</v>
      </c>
      <c r="F33">
        <f t="shared" si="0"/>
        <v>43</v>
      </c>
      <c r="G33" t="str">
        <f t="shared" si="3"/>
        <v>6-10</v>
      </c>
    </row>
    <row r="34" spans="1:7" x14ac:dyDescent="0.25">
      <c r="A34" t="s">
        <v>421</v>
      </c>
      <c r="B34" t="s">
        <v>533</v>
      </c>
      <c r="C34" t="str" cm="1">
        <f t="array" ref="C34:D34">_xlfn.TEXTSPLIT(B34,",")</f>
        <v>9</v>
      </c>
      <c r="D34" t="str">
        <v>"19"</v>
      </c>
      <c r="E34">
        <f t="shared" si="2"/>
        <v>9</v>
      </c>
      <c r="F34">
        <f t="shared" si="0"/>
        <v>19</v>
      </c>
      <c r="G34" t="str">
        <f t="shared" si="3"/>
        <v>6-10</v>
      </c>
    </row>
    <row r="35" spans="1:7" x14ac:dyDescent="0.25">
      <c r="A35" t="s">
        <v>421</v>
      </c>
      <c r="B35" t="s">
        <v>534</v>
      </c>
      <c r="C35" t="str" cm="1">
        <f t="array" ref="C35:D35">_xlfn.TEXTSPLIT(B35,",")</f>
        <v>10</v>
      </c>
      <c r="D35" t="str">
        <v>"21"</v>
      </c>
      <c r="E35">
        <f t="shared" si="2"/>
        <v>10</v>
      </c>
      <c r="F35">
        <f t="shared" si="0"/>
        <v>21</v>
      </c>
      <c r="G35" t="str">
        <f t="shared" si="3"/>
        <v>6-10</v>
      </c>
    </row>
    <row r="36" spans="1:7" x14ac:dyDescent="0.25">
      <c r="A36" t="s">
        <v>421</v>
      </c>
      <c r="B36" t="s">
        <v>535</v>
      </c>
      <c r="C36" t="str" cm="1">
        <f t="array" ref="C36:D36">_xlfn.TEXTSPLIT(B36,",")</f>
        <v>11</v>
      </c>
      <c r="D36" t="str">
        <v>"8"</v>
      </c>
      <c r="E36">
        <f t="shared" si="2"/>
        <v>11</v>
      </c>
      <c r="F36">
        <f t="shared" si="0"/>
        <v>8</v>
      </c>
      <c r="G36" t="str">
        <f t="shared" si="3"/>
        <v>11-20</v>
      </c>
    </row>
    <row r="37" spans="1:7" x14ac:dyDescent="0.25">
      <c r="A37" t="s">
        <v>421</v>
      </c>
      <c r="B37" t="s">
        <v>536</v>
      </c>
      <c r="C37" t="str" cm="1">
        <f t="array" ref="C37:D37">_xlfn.TEXTSPLIT(B37,",")</f>
        <v>12</v>
      </c>
      <c r="D37" t="str">
        <v>"14"</v>
      </c>
      <c r="E37">
        <f t="shared" si="2"/>
        <v>12</v>
      </c>
      <c r="F37">
        <f t="shared" ref="F37:F68" si="7">_xlfn.NUMBERVALUE(SUBSTITUTE(D37,$F$4,""))</f>
        <v>14</v>
      </c>
      <c r="G37" t="str">
        <f t="shared" si="3"/>
        <v>11-20</v>
      </c>
    </row>
    <row r="38" spans="1:7" x14ac:dyDescent="0.25">
      <c r="A38" t="s">
        <v>421</v>
      </c>
      <c r="B38" t="s">
        <v>537</v>
      </c>
      <c r="C38" t="str" cm="1">
        <f t="array" ref="C38:D38">_xlfn.TEXTSPLIT(B38,",")</f>
        <v>13</v>
      </c>
      <c r="D38" t="str">
        <v>"8"</v>
      </c>
      <c r="E38">
        <f t="shared" si="2"/>
        <v>13</v>
      </c>
      <c r="F38">
        <f t="shared" si="7"/>
        <v>8</v>
      </c>
      <c r="G38" t="str">
        <f t="shared" si="3"/>
        <v>11-20</v>
      </c>
    </row>
    <row r="39" spans="1:7" x14ac:dyDescent="0.25">
      <c r="A39" t="s">
        <v>421</v>
      </c>
      <c r="B39" t="s">
        <v>538</v>
      </c>
      <c r="C39" t="str" cm="1">
        <f t="array" ref="C39:D39">_xlfn.TEXTSPLIT(B39,",")</f>
        <v>14</v>
      </c>
      <c r="D39" t="str">
        <v>"4"</v>
      </c>
      <c r="E39">
        <f t="shared" si="2"/>
        <v>14</v>
      </c>
      <c r="F39">
        <f t="shared" si="7"/>
        <v>4</v>
      </c>
      <c r="G39" t="str">
        <f t="shared" si="3"/>
        <v>11-20</v>
      </c>
    </row>
    <row r="40" spans="1:7" x14ac:dyDescent="0.25">
      <c r="A40" t="s">
        <v>421</v>
      </c>
      <c r="B40" t="s">
        <v>539</v>
      </c>
      <c r="C40" t="str" cm="1">
        <f t="array" ref="C40:D40">_xlfn.TEXTSPLIT(B40,",")</f>
        <v>15</v>
      </c>
      <c r="D40" t="str">
        <v>"11"</v>
      </c>
      <c r="E40">
        <f t="shared" si="2"/>
        <v>15</v>
      </c>
      <c r="F40">
        <f t="shared" si="7"/>
        <v>11</v>
      </c>
      <c r="G40" t="str">
        <f t="shared" si="3"/>
        <v>11-20</v>
      </c>
    </row>
    <row r="41" spans="1:7" x14ac:dyDescent="0.25">
      <c r="A41" t="s">
        <v>421</v>
      </c>
      <c r="B41" t="s">
        <v>540</v>
      </c>
      <c r="C41" t="str" cm="1">
        <f t="array" ref="C41:D41">_xlfn.TEXTSPLIT(B41,",")</f>
        <v>16</v>
      </c>
      <c r="D41" t="str">
        <v>"3"</v>
      </c>
      <c r="E41">
        <f t="shared" si="2"/>
        <v>16</v>
      </c>
      <c r="F41">
        <f t="shared" si="7"/>
        <v>3</v>
      </c>
      <c r="G41" t="str">
        <f t="shared" si="3"/>
        <v>11-20</v>
      </c>
    </row>
    <row r="42" spans="1:7" x14ac:dyDescent="0.25">
      <c r="A42" t="s">
        <v>421</v>
      </c>
      <c r="B42" t="s">
        <v>541</v>
      </c>
      <c r="C42" t="str" cm="1">
        <f t="array" ref="C42:D42">_xlfn.TEXTSPLIT(B42,",")</f>
        <v>17</v>
      </c>
      <c r="D42" t="str">
        <v>"4"</v>
      </c>
      <c r="E42">
        <f t="shared" si="2"/>
        <v>17</v>
      </c>
      <c r="F42">
        <f t="shared" si="7"/>
        <v>4</v>
      </c>
      <c r="G42" t="str">
        <f t="shared" si="3"/>
        <v>11-20</v>
      </c>
    </row>
    <row r="43" spans="1:7" x14ac:dyDescent="0.25">
      <c r="A43" t="s">
        <v>421</v>
      </c>
      <c r="B43" t="s">
        <v>542</v>
      </c>
      <c r="C43" t="str" cm="1">
        <f t="array" ref="C43:D43">_xlfn.TEXTSPLIT(B43,",")</f>
        <v>18</v>
      </c>
      <c r="D43" t="str">
        <v>"2"</v>
      </c>
      <c r="E43">
        <f t="shared" si="2"/>
        <v>18</v>
      </c>
      <c r="F43">
        <f t="shared" si="7"/>
        <v>2</v>
      </c>
      <c r="G43" t="str">
        <f t="shared" si="3"/>
        <v>11-20</v>
      </c>
    </row>
    <row r="44" spans="1:7" x14ac:dyDescent="0.25">
      <c r="A44" t="s">
        <v>421</v>
      </c>
      <c r="B44" t="s">
        <v>543</v>
      </c>
      <c r="C44" t="str" cm="1">
        <f t="array" ref="C44:D44">_xlfn.TEXTSPLIT(B44,",")</f>
        <v>19</v>
      </c>
      <c r="D44" t="str">
        <v>"4"</v>
      </c>
      <c r="E44">
        <f t="shared" si="2"/>
        <v>19</v>
      </c>
      <c r="F44">
        <f t="shared" si="7"/>
        <v>4</v>
      </c>
      <c r="G44" t="str">
        <f t="shared" si="3"/>
        <v>11-20</v>
      </c>
    </row>
    <row r="45" spans="1:7" x14ac:dyDescent="0.25">
      <c r="A45" t="s">
        <v>421</v>
      </c>
      <c r="B45" t="s">
        <v>544</v>
      </c>
      <c r="C45" t="str" cm="1">
        <f t="array" ref="C45:D45">_xlfn.TEXTSPLIT(B45,",")</f>
        <v>20</v>
      </c>
      <c r="D45" t="str">
        <v>"2"</v>
      </c>
      <c r="E45">
        <f t="shared" si="2"/>
        <v>20</v>
      </c>
      <c r="F45">
        <f t="shared" si="7"/>
        <v>2</v>
      </c>
      <c r="G45" t="str">
        <f t="shared" si="3"/>
        <v>11-20</v>
      </c>
    </row>
    <row r="46" spans="1:7" x14ac:dyDescent="0.25">
      <c r="A46" t="s">
        <v>421</v>
      </c>
      <c r="B46" t="s">
        <v>545</v>
      </c>
      <c r="C46" t="str" cm="1">
        <f t="array" ref="C46:D46">_xlfn.TEXTSPLIT(B46,",")</f>
        <v>21</v>
      </c>
      <c r="D46" t="str">
        <v>"2"</v>
      </c>
      <c r="E46">
        <f t="shared" si="2"/>
        <v>21</v>
      </c>
      <c r="F46">
        <f t="shared" si="7"/>
        <v>2</v>
      </c>
      <c r="G46" t="str">
        <f t="shared" si="3"/>
        <v>21-30</v>
      </c>
    </row>
    <row r="47" spans="1:7" x14ac:dyDescent="0.25">
      <c r="A47" t="s">
        <v>421</v>
      </c>
      <c r="B47" t="s">
        <v>546</v>
      </c>
      <c r="C47" t="str" cm="1">
        <f t="array" ref="C47:D47">_xlfn.TEXTSPLIT(B47,",")</f>
        <v>22</v>
      </c>
      <c r="D47" t="str">
        <v>"1"</v>
      </c>
      <c r="E47">
        <f t="shared" si="2"/>
        <v>22</v>
      </c>
      <c r="F47">
        <f t="shared" si="7"/>
        <v>1</v>
      </c>
      <c r="G47" t="str">
        <f t="shared" si="3"/>
        <v>21-30</v>
      </c>
    </row>
    <row r="48" spans="1:7" x14ac:dyDescent="0.25">
      <c r="A48" t="s">
        <v>421</v>
      </c>
      <c r="B48" t="s">
        <v>547</v>
      </c>
      <c r="C48" t="str" cm="1">
        <f t="array" ref="C48:D48">_xlfn.TEXTSPLIT(B48,",")</f>
        <v>24</v>
      </c>
      <c r="D48" t="str">
        <v>"1"</v>
      </c>
      <c r="E48">
        <f t="shared" si="2"/>
        <v>24</v>
      </c>
      <c r="F48">
        <f t="shared" si="7"/>
        <v>1</v>
      </c>
      <c r="G48" t="str">
        <f t="shared" si="3"/>
        <v>21-30</v>
      </c>
    </row>
    <row r="49" spans="1:7" x14ac:dyDescent="0.25">
      <c r="A49" t="s">
        <v>421</v>
      </c>
      <c r="B49" t="s">
        <v>548</v>
      </c>
      <c r="C49" t="str" cm="1">
        <f t="array" ref="C49:D49">_xlfn.TEXTSPLIT(B49,",")</f>
        <v>25</v>
      </c>
      <c r="D49" t="str">
        <v>"2"</v>
      </c>
      <c r="E49">
        <f t="shared" si="2"/>
        <v>25</v>
      </c>
      <c r="F49">
        <f t="shared" si="7"/>
        <v>2</v>
      </c>
      <c r="G49" t="str">
        <f t="shared" si="3"/>
        <v>21-30</v>
      </c>
    </row>
    <row r="50" spans="1:7" x14ac:dyDescent="0.25">
      <c r="A50" t="s">
        <v>421</v>
      </c>
      <c r="B50" t="s">
        <v>549</v>
      </c>
      <c r="C50" t="str" cm="1">
        <f t="array" ref="C50:D50">_xlfn.TEXTSPLIT(B50,",")</f>
        <v>34</v>
      </c>
      <c r="D50" t="str">
        <v>"1"</v>
      </c>
      <c r="E50">
        <f t="shared" si="2"/>
        <v>34</v>
      </c>
      <c r="F50">
        <f t="shared" si="7"/>
        <v>1</v>
      </c>
      <c r="G50" t="str">
        <f t="shared" si="3"/>
        <v>30+</v>
      </c>
    </row>
    <row r="51" spans="1:7" x14ac:dyDescent="0.25">
      <c r="A51" t="s">
        <v>421</v>
      </c>
      <c r="B51" t="s">
        <v>550</v>
      </c>
      <c r="C51" t="str" cm="1">
        <f t="array" ref="C51:D51">_xlfn.TEXTSPLIT(B51,",")</f>
        <v>39</v>
      </c>
      <c r="D51" t="str">
        <v>"1"</v>
      </c>
      <c r="E51">
        <f t="shared" si="2"/>
        <v>39</v>
      </c>
      <c r="F51">
        <f t="shared" si="7"/>
        <v>1</v>
      </c>
      <c r="G51" t="str">
        <f t="shared" si="3"/>
        <v>30+</v>
      </c>
    </row>
    <row r="52" spans="1:7" x14ac:dyDescent="0.25">
      <c r="E52">
        <f t="shared" si="2"/>
        <v>0</v>
      </c>
      <c r="F52">
        <f t="shared" si="7"/>
        <v>0</v>
      </c>
      <c r="G52">
        <f t="shared" si="3"/>
        <v>0</v>
      </c>
    </row>
    <row r="53" spans="1:7" x14ac:dyDescent="0.25">
      <c r="A53" t="s">
        <v>551</v>
      </c>
      <c r="B53" t="s">
        <v>552</v>
      </c>
      <c r="C53" t="str" cm="1">
        <f t="array" ref="C53:D53">_xlfn.TEXTSPLIT(B53,",")</f>
        <v>2</v>
      </c>
      <c r="D53" t="str">
        <v>"678"</v>
      </c>
      <c r="E53">
        <f t="shared" si="2"/>
        <v>2</v>
      </c>
      <c r="F53">
        <f t="shared" si="7"/>
        <v>678</v>
      </c>
      <c r="G53">
        <f t="shared" si="3"/>
        <v>2</v>
      </c>
    </row>
    <row r="54" spans="1:7" x14ac:dyDescent="0.25">
      <c r="A54" t="s">
        <v>551</v>
      </c>
      <c r="B54" t="s">
        <v>553</v>
      </c>
      <c r="C54" t="str" cm="1">
        <f t="array" ref="C54:D54">_xlfn.TEXTSPLIT(B54,",")</f>
        <v>66</v>
      </c>
      <c r="D54" t="str">
        <v>"1"</v>
      </c>
      <c r="E54">
        <f t="shared" si="2"/>
        <v>66</v>
      </c>
      <c r="F54">
        <f t="shared" si="7"/>
        <v>1</v>
      </c>
      <c r="G54" t="str">
        <f t="shared" si="3"/>
        <v>30+</v>
      </c>
    </row>
    <row r="55" spans="1:7" x14ac:dyDescent="0.25">
      <c r="A55" t="s">
        <v>551</v>
      </c>
      <c r="B55" t="s">
        <v>554</v>
      </c>
      <c r="C55" t="str" cm="1">
        <f t="array" ref="C55:D55">_xlfn.TEXTSPLIT(B55,",")</f>
        <v>3</v>
      </c>
      <c r="D55" t="str">
        <v>"324"</v>
      </c>
      <c r="E55">
        <f t="shared" si="2"/>
        <v>3</v>
      </c>
      <c r="F55">
        <f t="shared" si="7"/>
        <v>324</v>
      </c>
      <c r="G55">
        <f t="shared" si="3"/>
        <v>3</v>
      </c>
    </row>
    <row r="56" spans="1:7" x14ac:dyDescent="0.25">
      <c r="A56" t="s">
        <v>551</v>
      </c>
      <c r="B56" t="s">
        <v>555</v>
      </c>
      <c r="C56" t="str" cm="1">
        <f t="array" ref="C56:D56">_xlfn.TEXTSPLIT(B56,",")</f>
        <v>4</v>
      </c>
      <c r="D56" t="str">
        <v>"178"</v>
      </c>
      <c r="E56">
        <f t="shared" si="2"/>
        <v>4</v>
      </c>
      <c r="F56">
        <f t="shared" si="7"/>
        <v>178</v>
      </c>
      <c r="G56">
        <f t="shared" si="3"/>
        <v>4</v>
      </c>
    </row>
    <row r="57" spans="1:7" x14ac:dyDescent="0.25">
      <c r="A57" t="s">
        <v>551</v>
      </c>
      <c r="B57" t="s">
        <v>556</v>
      </c>
      <c r="C57" t="str" cm="1">
        <f t="array" ref="C57:D57">_xlfn.TEXTSPLIT(B57,",")</f>
        <v>5</v>
      </c>
      <c r="D57" t="str">
        <v>"96"</v>
      </c>
      <c r="E57">
        <f t="shared" si="2"/>
        <v>5</v>
      </c>
      <c r="F57">
        <f t="shared" si="7"/>
        <v>96</v>
      </c>
      <c r="G57">
        <f t="shared" si="3"/>
        <v>5</v>
      </c>
    </row>
    <row r="58" spans="1:7" x14ac:dyDescent="0.25">
      <c r="A58" t="s">
        <v>551</v>
      </c>
      <c r="B58" t="s">
        <v>557</v>
      </c>
      <c r="C58" t="str" cm="1">
        <f t="array" ref="C58:D58">_xlfn.TEXTSPLIT(B58,",")</f>
        <v>6</v>
      </c>
      <c r="D58" t="str">
        <v>"65"</v>
      </c>
      <c r="E58">
        <f t="shared" si="2"/>
        <v>6</v>
      </c>
      <c r="F58">
        <f t="shared" si="7"/>
        <v>65</v>
      </c>
      <c r="G58" t="str">
        <f t="shared" si="3"/>
        <v>6-10</v>
      </c>
    </row>
    <row r="59" spans="1:7" x14ac:dyDescent="0.25">
      <c r="A59" t="s">
        <v>551</v>
      </c>
      <c r="B59" t="s">
        <v>531</v>
      </c>
      <c r="C59" t="str" cm="1">
        <f t="array" ref="C59:D59">_xlfn.TEXTSPLIT(B59,",")</f>
        <v>7</v>
      </c>
      <c r="D59" t="str">
        <v>"41"</v>
      </c>
      <c r="E59">
        <f t="shared" si="2"/>
        <v>7</v>
      </c>
      <c r="F59">
        <f t="shared" si="7"/>
        <v>41</v>
      </c>
      <c r="G59" t="str">
        <f t="shared" si="3"/>
        <v>6-10</v>
      </c>
    </row>
    <row r="60" spans="1:7" x14ac:dyDescent="0.25">
      <c r="A60" t="s">
        <v>551</v>
      </c>
      <c r="B60" t="s">
        <v>558</v>
      </c>
      <c r="C60" t="str" cm="1">
        <f t="array" ref="C60:D60">_xlfn.TEXTSPLIT(B60,",")</f>
        <v>8</v>
      </c>
      <c r="D60" t="str">
        <v>"29"</v>
      </c>
      <c r="E60">
        <f t="shared" si="2"/>
        <v>8</v>
      </c>
      <c r="F60">
        <f t="shared" si="7"/>
        <v>29</v>
      </c>
      <c r="G60" t="str">
        <f t="shared" si="3"/>
        <v>6-10</v>
      </c>
    </row>
    <row r="61" spans="1:7" x14ac:dyDescent="0.25">
      <c r="A61" t="s">
        <v>551</v>
      </c>
      <c r="B61" t="s">
        <v>559</v>
      </c>
      <c r="C61" t="str" cm="1">
        <f t="array" ref="C61:D61">_xlfn.TEXTSPLIT(B61,",")</f>
        <v>9</v>
      </c>
      <c r="D61" t="str">
        <v>"24"</v>
      </c>
      <c r="E61">
        <f t="shared" si="2"/>
        <v>9</v>
      </c>
      <c r="F61">
        <f t="shared" si="7"/>
        <v>24</v>
      </c>
      <c r="G61" t="str">
        <f t="shared" si="3"/>
        <v>6-10</v>
      </c>
    </row>
    <row r="62" spans="1:7" x14ac:dyDescent="0.25">
      <c r="A62" t="s">
        <v>551</v>
      </c>
      <c r="B62" t="s">
        <v>560</v>
      </c>
      <c r="C62" t="str" cm="1">
        <f t="array" ref="C62:D62">_xlfn.TEXTSPLIT(B62,",")</f>
        <v>10</v>
      </c>
      <c r="D62" t="str">
        <v>"19"</v>
      </c>
      <c r="E62">
        <f t="shared" si="2"/>
        <v>10</v>
      </c>
      <c r="F62">
        <f t="shared" si="7"/>
        <v>19</v>
      </c>
      <c r="G62" t="str">
        <f t="shared" si="3"/>
        <v>6-10</v>
      </c>
    </row>
    <row r="63" spans="1:7" x14ac:dyDescent="0.25">
      <c r="A63" t="s">
        <v>551</v>
      </c>
      <c r="B63" t="s">
        <v>561</v>
      </c>
      <c r="C63" t="str" cm="1">
        <f t="array" ref="C63:D63">_xlfn.TEXTSPLIT(B63,",")</f>
        <v>11</v>
      </c>
      <c r="D63" t="str">
        <v>"17"</v>
      </c>
      <c r="E63">
        <f t="shared" si="2"/>
        <v>11</v>
      </c>
      <c r="F63">
        <f t="shared" si="7"/>
        <v>17</v>
      </c>
      <c r="G63" t="str">
        <f t="shared" si="3"/>
        <v>11-20</v>
      </c>
    </row>
    <row r="64" spans="1:7" x14ac:dyDescent="0.25">
      <c r="A64" t="s">
        <v>551</v>
      </c>
      <c r="B64" t="s">
        <v>536</v>
      </c>
      <c r="C64" t="str" cm="1">
        <f t="array" ref="C64:D64">_xlfn.TEXTSPLIT(B64,",")</f>
        <v>12</v>
      </c>
      <c r="D64" t="str">
        <v>"14"</v>
      </c>
      <c r="E64">
        <f t="shared" si="2"/>
        <v>12</v>
      </c>
      <c r="F64">
        <f t="shared" si="7"/>
        <v>14</v>
      </c>
      <c r="G64" t="str">
        <f t="shared" si="3"/>
        <v>11-20</v>
      </c>
    </row>
    <row r="65" spans="1:7" x14ac:dyDescent="0.25">
      <c r="A65" t="s">
        <v>551</v>
      </c>
      <c r="B65" t="s">
        <v>537</v>
      </c>
      <c r="C65" t="str" cm="1">
        <f t="array" ref="C65:D65">_xlfn.TEXTSPLIT(B65,",")</f>
        <v>13</v>
      </c>
      <c r="D65" t="str">
        <v>"8"</v>
      </c>
      <c r="E65">
        <f t="shared" si="2"/>
        <v>13</v>
      </c>
      <c r="F65">
        <f t="shared" si="7"/>
        <v>8</v>
      </c>
      <c r="G65" t="str">
        <f t="shared" si="3"/>
        <v>11-20</v>
      </c>
    </row>
    <row r="66" spans="1:7" x14ac:dyDescent="0.25">
      <c r="A66" t="s">
        <v>551</v>
      </c>
      <c r="B66" t="s">
        <v>562</v>
      </c>
      <c r="C66" t="str" cm="1">
        <f t="array" ref="C66:D66">_xlfn.TEXTSPLIT(B66,",")</f>
        <v>14</v>
      </c>
      <c r="D66" t="str">
        <v>"6"</v>
      </c>
      <c r="E66">
        <f t="shared" si="2"/>
        <v>14</v>
      </c>
      <c r="F66">
        <f t="shared" si="7"/>
        <v>6</v>
      </c>
      <c r="G66" t="str">
        <f t="shared" si="3"/>
        <v>11-20</v>
      </c>
    </row>
    <row r="67" spans="1:7" x14ac:dyDescent="0.25">
      <c r="A67" t="s">
        <v>551</v>
      </c>
      <c r="B67" t="s">
        <v>563</v>
      </c>
      <c r="C67" t="str" cm="1">
        <f t="array" ref="C67:D67">_xlfn.TEXTSPLIT(B67,",")</f>
        <v>15</v>
      </c>
      <c r="D67" t="str">
        <v>"8"</v>
      </c>
      <c r="E67">
        <f t="shared" si="2"/>
        <v>15</v>
      </c>
      <c r="F67">
        <f t="shared" si="7"/>
        <v>8</v>
      </c>
      <c r="G67" t="str">
        <f t="shared" si="3"/>
        <v>11-20</v>
      </c>
    </row>
    <row r="68" spans="1:7" x14ac:dyDescent="0.25">
      <c r="A68" t="s">
        <v>551</v>
      </c>
      <c r="B68" t="s">
        <v>564</v>
      </c>
      <c r="C68" t="str" cm="1">
        <f t="array" ref="C68:D68">_xlfn.TEXTSPLIT(B68,",")</f>
        <v>16</v>
      </c>
      <c r="D68" t="str">
        <v>"4"</v>
      </c>
      <c r="E68">
        <f t="shared" si="2"/>
        <v>16</v>
      </c>
      <c r="F68">
        <f t="shared" si="7"/>
        <v>4</v>
      </c>
      <c r="G68" t="str">
        <f t="shared" si="3"/>
        <v>11-20</v>
      </c>
    </row>
    <row r="69" spans="1:7" x14ac:dyDescent="0.25">
      <c r="A69" t="s">
        <v>551</v>
      </c>
      <c r="B69" t="s">
        <v>541</v>
      </c>
      <c r="C69" t="str" cm="1">
        <f t="array" ref="C69:D69">_xlfn.TEXTSPLIT(B69,",")</f>
        <v>17</v>
      </c>
      <c r="D69" t="str">
        <v>"4"</v>
      </c>
      <c r="E69">
        <f t="shared" si="2"/>
        <v>17</v>
      </c>
      <c r="F69">
        <f t="shared" ref="F69:F91" si="8">_xlfn.NUMBERVALUE(SUBSTITUTE(D69,$F$4,""))</f>
        <v>4</v>
      </c>
      <c r="G69" t="str">
        <f t="shared" si="3"/>
        <v>11-20</v>
      </c>
    </row>
    <row r="70" spans="1:7" x14ac:dyDescent="0.25">
      <c r="A70" t="s">
        <v>551</v>
      </c>
      <c r="B70" t="s">
        <v>565</v>
      </c>
      <c r="C70" t="str" cm="1">
        <f t="array" ref="C70:D70">_xlfn.TEXTSPLIT(B70,",")</f>
        <v>18</v>
      </c>
      <c r="D70" t="str">
        <v>"6"</v>
      </c>
      <c r="E70">
        <f t="shared" ref="E70:E91" si="9">_xlfn.NUMBERVALUE(C70)</f>
        <v>18</v>
      </c>
      <c r="F70">
        <f t="shared" si="8"/>
        <v>6</v>
      </c>
      <c r="G70" t="str">
        <f t="shared" ref="G70:G91" si="10">IF(AND(E70&gt;=6,E70&lt;=10),"6-10",IF(AND(E70&gt;10,E70&lt;=20),"11-20",IF(AND(E70&gt;=21,E70&lt;=30),"21-30",IF(E70&gt;30,"30+",E70))))</f>
        <v>11-20</v>
      </c>
    </row>
    <row r="71" spans="1:7" x14ac:dyDescent="0.25">
      <c r="A71" t="s">
        <v>551</v>
      </c>
      <c r="B71" t="s">
        <v>566</v>
      </c>
      <c r="C71" t="str" cm="1">
        <f t="array" ref="C71:D71">_xlfn.TEXTSPLIT(B71,",")</f>
        <v>19</v>
      </c>
      <c r="D71" t="str">
        <v>"5"</v>
      </c>
      <c r="E71">
        <f t="shared" si="9"/>
        <v>19</v>
      </c>
      <c r="F71">
        <f t="shared" si="8"/>
        <v>5</v>
      </c>
      <c r="G71" t="str">
        <f t="shared" si="10"/>
        <v>11-20</v>
      </c>
    </row>
    <row r="72" spans="1:7" x14ac:dyDescent="0.25">
      <c r="A72" t="s">
        <v>551</v>
      </c>
      <c r="B72" t="s">
        <v>567</v>
      </c>
      <c r="C72" t="str" cm="1">
        <f t="array" ref="C72:D72">_xlfn.TEXTSPLIT(B72,",")</f>
        <v>20</v>
      </c>
      <c r="D72" t="str">
        <v>"5"</v>
      </c>
      <c r="E72">
        <f t="shared" si="9"/>
        <v>20</v>
      </c>
      <c r="F72">
        <f t="shared" si="8"/>
        <v>5</v>
      </c>
      <c r="G72" t="str">
        <f t="shared" si="10"/>
        <v>11-20</v>
      </c>
    </row>
    <row r="73" spans="1:7" x14ac:dyDescent="0.25">
      <c r="A73" t="s">
        <v>551</v>
      </c>
      <c r="B73" t="s">
        <v>568</v>
      </c>
      <c r="C73" t="str" cm="1">
        <f t="array" ref="C73:D73">_xlfn.TEXTSPLIT(B73,",")</f>
        <v>21</v>
      </c>
      <c r="D73" t="str">
        <v>"6"</v>
      </c>
      <c r="E73">
        <f t="shared" si="9"/>
        <v>21</v>
      </c>
      <c r="F73">
        <f t="shared" si="8"/>
        <v>6</v>
      </c>
      <c r="G73" t="str">
        <f t="shared" si="10"/>
        <v>21-30</v>
      </c>
    </row>
    <row r="74" spans="1:7" x14ac:dyDescent="0.25">
      <c r="A74" t="s">
        <v>551</v>
      </c>
      <c r="B74" t="s">
        <v>546</v>
      </c>
      <c r="C74" t="str" cm="1">
        <f t="array" ref="C74:D74">_xlfn.TEXTSPLIT(B74,",")</f>
        <v>22</v>
      </c>
      <c r="D74" t="str">
        <v>"1"</v>
      </c>
      <c r="E74">
        <f t="shared" si="9"/>
        <v>22</v>
      </c>
      <c r="F74">
        <f t="shared" si="8"/>
        <v>1</v>
      </c>
      <c r="G74" t="str">
        <f t="shared" si="10"/>
        <v>21-30</v>
      </c>
    </row>
    <row r="75" spans="1:7" x14ac:dyDescent="0.25">
      <c r="A75" t="s">
        <v>551</v>
      </c>
      <c r="B75" t="s">
        <v>569</v>
      </c>
      <c r="C75" t="str" cm="1">
        <f t="array" ref="C75:D75">_xlfn.TEXTSPLIT(B75,",")</f>
        <v>23</v>
      </c>
      <c r="D75" t="str">
        <v>"1"</v>
      </c>
      <c r="E75">
        <f t="shared" si="9"/>
        <v>23</v>
      </c>
      <c r="F75">
        <f t="shared" si="8"/>
        <v>1</v>
      </c>
      <c r="G75" t="str">
        <f t="shared" si="10"/>
        <v>21-30</v>
      </c>
    </row>
    <row r="76" spans="1:7" x14ac:dyDescent="0.25">
      <c r="A76" t="s">
        <v>551</v>
      </c>
      <c r="B76" t="s">
        <v>570</v>
      </c>
      <c r="C76" t="str" cm="1">
        <f t="array" ref="C76:D76">_xlfn.TEXTSPLIT(B76,",")</f>
        <v>24</v>
      </c>
      <c r="D76" t="str">
        <v>"2"</v>
      </c>
      <c r="E76">
        <f t="shared" si="9"/>
        <v>24</v>
      </c>
      <c r="F76">
        <f t="shared" si="8"/>
        <v>2</v>
      </c>
      <c r="G76" t="str">
        <f t="shared" si="10"/>
        <v>21-30</v>
      </c>
    </row>
    <row r="77" spans="1:7" x14ac:dyDescent="0.25">
      <c r="A77" t="s">
        <v>551</v>
      </c>
      <c r="B77" t="s">
        <v>571</v>
      </c>
      <c r="C77" t="str" cm="1">
        <f t="array" ref="C77:D77">_xlfn.TEXTSPLIT(B77,",")</f>
        <v>25</v>
      </c>
      <c r="D77" t="str">
        <v>"3"</v>
      </c>
      <c r="E77">
        <f t="shared" si="9"/>
        <v>25</v>
      </c>
      <c r="F77">
        <f t="shared" si="8"/>
        <v>3</v>
      </c>
      <c r="G77" t="str">
        <f t="shared" si="10"/>
        <v>21-30</v>
      </c>
    </row>
    <row r="78" spans="1:7" x14ac:dyDescent="0.25">
      <c r="A78" t="s">
        <v>551</v>
      </c>
      <c r="B78" t="s">
        <v>572</v>
      </c>
      <c r="C78" t="str" cm="1">
        <f t="array" ref="C78:D78">_xlfn.TEXTSPLIT(B78,",")</f>
        <v>26</v>
      </c>
      <c r="D78" t="str">
        <v>"1"</v>
      </c>
      <c r="E78">
        <f t="shared" si="9"/>
        <v>26</v>
      </c>
      <c r="F78">
        <f t="shared" si="8"/>
        <v>1</v>
      </c>
      <c r="G78" t="str">
        <f t="shared" si="10"/>
        <v>21-30</v>
      </c>
    </row>
    <row r="79" spans="1:7" x14ac:dyDescent="0.25">
      <c r="A79" t="s">
        <v>551</v>
      </c>
      <c r="B79" t="s">
        <v>573</v>
      </c>
      <c r="C79" t="str" cm="1">
        <f t="array" ref="C79:D79">_xlfn.TEXTSPLIT(B79,",")</f>
        <v>27</v>
      </c>
      <c r="D79" t="str">
        <v>"2"</v>
      </c>
      <c r="E79">
        <f t="shared" si="9"/>
        <v>27</v>
      </c>
      <c r="F79">
        <f t="shared" si="8"/>
        <v>2</v>
      </c>
      <c r="G79" t="str">
        <f t="shared" si="10"/>
        <v>21-30</v>
      </c>
    </row>
    <row r="80" spans="1:7" x14ac:dyDescent="0.25">
      <c r="A80" t="s">
        <v>551</v>
      </c>
      <c r="B80" t="s">
        <v>574</v>
      </c>
      <c r="C80" t="str" cm="1">
        <f t="array" ref="C80:D80">_xlfn.TEXTSPLIT(B80,",")</f>
        <v>29</v>
      </c>
      <c r="D80" t="str">
        <v>"1"</v>
      </c>
      <c r="E80">
        <f t="shared" si="9"/>
        <v>29</v>
      </c>
      <c r="F80">
        <f t="shared" si="8"/>
        <v>1</v>
      </c>
      <c r="G80" t="str">
        <f t="shared" si="10"/>
        <v>21-30</v>
      </c>
    </row>
    <row r="81" spans="1:7" x14ac:dyDescent="0.25">
      <c r="A81" t="s">
        <v>551</v>
      </c>
      <c r="B81" t="s">
        <v>575</v>
      </c>
      <c r="C81" t="str" cm="1">
        <f t="array" ref="C81:D81">_xlfn.TEXTSPLIT(B81,",")</f>
        <v>31</v>
      </c>
      <c r="D81" t="str">
        <v>"1"</v>
      </c>
      <c r="E81">
        <f t="shared" si="9"/>
        <v>31</v>
      </c>
      <c r="F81">
        <f t="shared" si="8"/>
        <v>1</v>
      </c>
      <c r="G81" t="str">
        <f t="shared" si="10"/>
        <v>30+</v>
      </c>
    </row>
    <row r="82" spans="1:7" x14ac:dyDescent="0.25">
      <c r="A82" t="s">
        <v>551</v>
      </c>
      <c r="B82" t="s">
        <v>576</v>
      </c>
      <c r="C82" t="str" cm="1">
        <f t="array" ref="C82:D82">_xlfn.TEXTSPLIT(B82,",")</f>
        <v>32</v>
      </c>
      <c r="D82" t="str">
        <v>"2"</v>
      </c>
      <c r="E82">
        <f t="shared" si="9"/>
        <v>32</v>
      </c>
      <c r="F82">
        <f t="shared" si="8"/>
        <v>2</v>
      </c>
      <c r="G82" t="str">
        <f t="shared" si="10"/>
        <v>30+</v>
      </c>
    </row>
    <row r="83" spans="1:7" x14ac:dyDescent="0.25">
      <c r="A83" t="s">
        <v>551</v>
      </c>
      <c r="B83" t="s">
        <v>577</v>
      </c>
      <c r="C83" t="str" cm="1">
        <f t="array" ref="C83:D83">_xlfn.TEXTSPLIT(B83,",")</f>
        <v>33</v>
      </c>
      <c r="D83" t="str">
        <v>"1"</v>
      </c>
      <c r="E83">
        <f t="shared" si="9"/>
        <v>33</v>
      </c>
      <c r="F83">
        <f t="shared" si="8"/>
        <v>1</v>
      </c>
      <c r="G83" t="str">
        <f t="shared" si="10"/>
        <v>30+</v>
      </c>
    </row>
    <row r="84" spans="1:7" x14ac:dyDescent="0.25">
      <c r="A84" t="s">
        <v>551</v>
      </c>
      <c r="B84" t="s">
        <v>578</v>
      </c>
      <c r="C84" t="str" cm="1">
        <f t="array" ref="C84:D84">_xlfn.TEXTSPLIT(B84,",")</f>
        <v>34</v>
      </c>
      <c r="D84" t="str">
        <v>"2"</v>
      </c>
      <c r="E84">
        <f t="shared" si="9"/>
        <v>34</v>
      </c>
      <c r="F84">
        <f t="shared" si="8"/>
        <v>2</v>
      </c>
      <c r="G84" t="str">
        <f t="shared" si="10"/>
        <v>30+</v>
      </c>
    </row>
    <row r="85" spans="1:7" x14ac:dyDescent="0.25">
      <c r="A85" t="s">
        <v>551</v>
      </c>
      <c r="B85" t="s">
        <v>579</v>
      </c>
      <c r="C85" t="str" cm="1">
        <f t="array" ref="C85:D85">_xlfn.TEXTSPLIT(B85,",")</f>
        <v>38</v>
      </c>
      <c r="D85" t="str">
        <v>"1"</v>
      </c>
      <c r="E85">
        <f t="shared" si="9"/>
        <v>38</v>
      </c>
      <c r="F85">
        <f t="shared" si="8"/>
        <v>1</v>
      </c>
      <c r="G85" t="str">
        <f t="shared" si="10"/>
        <v>30+</v>
      </c>
    </row>
    <row r="86" spans="1:7" x14ac:dyDescent="0.25">
      <c r="A86" t="s">
        <v>551</v>
      </c>
      <c r="B86" t="s">
        <v>550</v>
      </c>
      <c r="C86" t="str" cm="1">
        <f t="array" ref="C86:D86">_xlfn.TEXTSPLIT(B86,",")</f>
        <v>39</v>
      </c>
      <c r="D86" t="str">
        <v>"1"</v>
      </c>
      <c r="E86">
        <f t="shared" si="9"/>
        <v>39</v>
      </c>
      <c r="F86">
        <f t="shared" si="8"/>
        <v>1</v>
      </c>
      <c r="G86" t="str">
        <f t="shared" si="10"/>
        <v>30+</v>
      </c>
    </row>
    <row r="87" spans="1:7" x14ac:dyDescent="0.25">
      <c r="A87" t="s">
        <v>551</v>
      </c>
      <c r="B87" t="s">
        <v>580</v>
      </c>
      <c r="C87" t="str" cm="1">
        <f t="array" ref="C87:D87">_xlfn.TEXTSPLIT(B87,",")</f>
        <v>40</v>
      </c>
      <c r="D87" t="str">
        <v>"1"</v>
      </c>
      <c r="E87">
        <f t="shared" si="9"/>
        <v>40</v>
      </c>
      <c r="F87">
        <f t="shared" si="8"/>
        <v>1</v>
      </c>
      <c r="G87" t="str">
        <f t="shared" si="10"/>
        <v>30+</v>
      </c>
    </row>
    <row r="88" spans="1:7" x14ac:dyDescent="0.25">
      <c r="A88" t="s">
        <v>551</v>
      </c>
      <c r="B88" t="s">
        <v>581</v>
      </c>
      <c r="C88" t="str" cm="1">
        <f t="array" ref="C88:D88">_xlfn.TEXTSPLIT(B88,",")</f>
        <v>41</v>
      </c>
      <c r="D88" t="str">
        <v>"1"</v>
      </c>
      <c r="E88">
        <f t="shared" si="9"/>
        <v>41</v>
      </c>
      <c r="F88">
        <f t="shared" si="8"/>
        <v>1</v>
      </c>
      <c r="G88" t="str">
        <f t="shared" si="10"/>
        <v>30+</v>
      </c>
    </row>
    <row r="89" spans="1:7" x14ac:dyDescent="0.25">
      <c r="A89" t="s">
        <v>551</v>
      </c>
      <c r="B89" t="s">
        <v>582</v>
      </c>
      <c r="C89" t="str" cm="1">
        <f t="array" ref="C89:D89">_xlfn.TEXTSPLIT(B89,",")</f>
        <v>42</v>
      </c>
      <c r="D89" t="str">
        <v>"1"</v>
      </c>
      <c r="E89">
        <f t="shared" si="9"/>
        <v>42</v>
      </c>
      <c r="F89">
        <f t="shared" si="8"/>
        <v>1</v>
      </c>
      <c r="G89" t="str">
        <f t="shared" si="10"/>
        <v>30+</v>
      </c>
    </row>
    <row r="90" spans="1:7" x14ac:dyDescent="0.25">
      <c r="A90" t="s">
        <v>551</v>
      </c>
      <c r="B90" t="s">
        <v>583</v>
      </c>
      <c r="C90" t="str" cm="1">
        <f t="array" ref="C90:D90">_xlfn.TEXTSPLIT(B90,",")</f>
        <v>45</v>
      </c>
      <c r="D90" t="str">
        <v>"2"</v>
      </c>
      <c r="E90">
        <f t="shared" si="9"/>
        <v>45</v>
      </c>
      <c r="F90">
        <f t="shared" si="8"/>
        <v>2</v>
      </c>
      <c r="G90" t="str">
        <f t="shared" si="10"/>
        <v>30+</v>
      </c>
    </row>
    <row r="91" spans="1:7" x14ac:dyDescent="0.25">
      <c r="A91" t="s">
        <v>551</v>
      </c>
      <c r="B91" t="s">
        <v>584</v>
      </c>
      <c r="C91" t="str" cm="1">
        <f t="array" ref="C91:D91">_xlfn.TEXTSPLIT(B91,",")</f>
        <v>47</v>
      </c>
      <c r="D91" t="str">
        <v>"1"</v>
      </c>
      <c r="E91">
        <f t="shared" si="9"/>
        <v>47</v>
      </c>
      <c r="F91">
        <f t="shared" si="8"/>
        <v>1</v>
      </c>
      <c r="G91" t="str">
        <f t="shared" si="10"/>
        <v>30+</v>
      </c>
    </row>
  </sheetData>
  <mergeCells count="1">
    <mergeCell ref="Q8:T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9741-2ADD-4386-9FAD-FAAD12BB27C7}">
  <dimension ref="A1:U500"/>
  <sheetViews>
    <sheetView topLeftCell="K1" workbookViewId="0">
      <selection activeCell="D4" sqref="D4"/>
    </sheetView>
  </sheetViews>
  <sheetFormatPr defaultRowHeight="15" x14ac:dyDescent="0.25"/>
  <cols>
    <col min="1" max="1" width="26.28515625" bestFit="1" customWidth="1"/>
    <col min="2" max="3" width="11.42578125" bestFit="1" customWidth="1"/>
    <col min="4" max="4" width="18.42578125" bestFit="1" customWidth="1"/>
    <col min="5" max="5" width="25.7109375" bestFit="1" customWidth="1"/>
    <col min="6" max="6" width="12.140625" bestFit="1" customWidth="1"/>
    <col min="7" max="7" width="17.85546875" bestFit="1" customWidth="1"/>
    <col min="8" max="8" width="14.85546875" bestFit="1" customWidth="1"/>
    <col min="9" max="9" width="12" bestFit="1" customWidth="1"/>
    <col min="10" max="10" width="17.140625" bestFit="1" customWidth="1"/>
    <col min="11" max="11" width="14.140625" bestFit="1" customWidth="1"/>
    <col min="12" max="12" width="12" bestFit="1" customWidth="1"/>
    <col min="13" max="13" width="8" bestFit="1" customWidth="1"/>
    <col min="14" max="14" width="11" bestFit="1" customWidth="1"/>
    <col min="15" max="15" width="18.85546875" bestFit="1" customWidth="1"/>
    <col min="16" max="16" width="16.140625" bestFit="1" customWidth="1"/>
    <col min="17" max="17" width="15.28515625" bestFit="1" customWidth="1"/>
    <col min="18" max="18" width="12.140625" bestFit="1" customWidth="1"/>
    <col min="19" max="19" width="16" bestFit="1" customWidth="1"/>
    <col min="20" max="20" width="13" bestFit="1" customWidth="1"/>
    <col min="21" max="21" width="12" bestFit="1" customWidth="1"/>
  </cols>
  <sheetData>
    <row r="1" spans="1:21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2" t="s">
        <v>20</v>
      </c>
    </row>
    <row r="2" spans="1:21" x14ac:dyDescent="0.25">
      <c r="A2" s="23" t="s">
        <v>159</v>
      </c>
      <c r="B2" s="24" t="s">
        <v>22</v>
      </c>
      <c r="C2" s="24" t="s">
        <v>147</v>
      </c>
      <c r="D2" s="25">
        <v>9</v>
      </c>
      <c r="E2" s="25">
        <v>0.9</v>
      </c>
      <c r="F2" s="25">
        <v>11</v>
      </c>
      <c r="G2" s="25">
        <v>1</v>
      </c>
      <c r="H2" s="25">
        <v>0.4157303370786517</v>
      </c>
      <c r="I2" s="25">
        <v>0.58730158730158732</v>
      </c>
      <c r="J2" s="25">
        <v>0.97142857142857142</v>
      </c>
      <c r="K2" s="25">
        <v>0.53125</v>
      </c>
      <c r="L2" s="25">
        <v>0.68686868686868674</v>
      </c>
      <c r="M2" s="25">
        <v>527</v>
      </c>
      <c r="N2" s="26">
        <v>1.2082175925925927E-4</v>
      </c>
      <c r="O2" s="24" t="s">
        <v>148</v>
      </c>
      <c r="P2" s="25">
        <v>360154</v>
      </c>
      <c r="Q2" s="27">
        <v>44887.880019537035</v>
      </c>
      <c r="R2" s="25">
        <v>406</v>
      </c>
      <c r="S2" s="25">
        <v>0.9642857142857143</v>
      </c>
      <c r="T2" s="25">
        <v>0.421875</v>
      </c>
      <c r="U2" s="28">
        <v>0.58695652173913038</v>
      </c>
    </row>
    <row r="3" spans="1:21" x14ac:dyDescent="0.25">
      <c r="A3" s="29" t="s">
        <v>30</v>
      </c>
      <c r="B3" s="30" t="s">
        <v>22</v>
      </c>
      <c r="C3" s="30" t="s">
        <v>23</v>
      </c>
      <c r="D3" s="31">
        <v>9</v>
      </c>
      <c r="E3" s="31">
        <v>0.9</v>
      </c>
      <c r="F3" s="31">
        <v>11</v>
      </c>
      <c r="G3" s="31">
        <v>1</v>
      </c>
      <c r="H3" s="31">
        <v>0.45674740484429066</v>
      </c>
      <c r="I3" s="31">
        <v>0.62707838479809985</v>
      </c>
      <c r="J3" s="31">
        <v>1</v>
      </c>
      <c r="K3" s="31">
        <v>0.57425742574257421</v>
      </c>
      <c r="L3" s="31">
        <v>0.72955974842767291</v>
      </c>
      <c r="M3" s="31">
        <v>474</v>
      </c>
      <c r="N3" s="32">
        <v>1.1231481481481482E-4</v>
      </c>
      <c r="O3" s="30" t="s">
        <v>24</v>
      </c>
      <c r="P3" s="31">
        <v>336055</v>
      </c>
      <c r="Q3" s="33">
        <v>44886.983843472219</v>
      </c>
      <c r="R3" s="31">
        <v>373</v>
      </c>
      <c r="S3" s="31">
        <v>1</v>
      </c>
      <c r="T3" s="31">
        <v>0.42574257425742573</v>
      </c>
      <c r="U3" s="34">
        <v>0.59722222222222221</v>
      </c>
    </row>
    <row r="4" spans="1:21" x14ac:dyDescent="0.25">
      <c r="A4" s="23" t="s">
        <v>158</v>
      </c>
      <c r="B4" s="24" t="s">
        <v>22</v>
      </c>
      <c r="C4" s="24" t="s">
        <v>147</v>
      </c>
      <c r="D4" s="25">
        <v>9</v>
      </c>
      <c r="E4" s="25">
        <v>0.875</v>
      </c>
      <c r="F4" s="25">
        <v>11</v>
      </c>
      <c r="G4" s="25">
        <v>1</v>
      </c>
      <c r="H4" s="25">
        <v>0.4438202247191011</v>
      </c>
      <c r="I4" s="25">
        <v>0.61478599221789876</v>
      </c>
      <c r="J4" s="25">
        <v>0.97560975609756095</v>
      </c>
      <c r="K4" s="25">
        <v>0.625</v>
      </c>
      <c r="L4" s="25">
        <v>0.76190476190476186</v>
      </c>
      <c r="M4" s="25">
        <v>573</v>
      </c>
      <c r="N4" s="26">
        <v>1.2082175925925927E-4</v>
      </c>
      <c r="O4" s="24" t="s">
        <v>148</v>
      </c>
      <c r="P4" s="25">
        <v>360154</v>
      </c>
      <c r="Q4" s="27">
        <v>44887.880019537035</v>
      </c>
      <c r="R4" s="25">
        <v>445</v>
      </c>
      <c r="S4" s="25">
        <v>0.97058823529411764</v>
      </c>
      <c r="T4" s="25">
        <v>0.515625</v>
      </c>
      <c r="U4" s="28">
        <v>0.67346938775510201</v>
      </c>
    </row>
    <row r="5" spans="1:21" x14ac:dyDescent="0.25">
      <c r="A5" s="29" t="s">
        <v>29</v>
      </c>
      <c r="B5" s="30" t="s">
        <v>22</v>
      </c>
      <c r="C5" s="30" t="s">
        <v>23</v>
      </c>
      <c r="D5" s="31">
        <v>9</v>
      </c>
      <c r="E5" s="31">
        <v>0.875</v>
      </c>
      <c r="F5" s="31">
        <v>11</v>
      </c>
      <c r="G5" s="31">
        <v>1</v>
      </c>
      <c r="H5" s="31">
        <v>0.53633217993079585</v>
      </c>
      <c r="I5" s="31">
        <v>0.69819819819819817</v>
      </c>
      <c r="J5" s="31">
        <v>1</v>
      </c>
      <c r="K5" s="31">
        <v>0.6633663366336634</v>
      </c>
      <c r="L5" s="31">
        <v>0.79761904761904756</v>
      </c>
      <c r="M5" s="31">
        <v>518</v>
      </c>
      <c r="N5" s="32">
        <v>1.1231481481481482E-4</v>
      </c>
      <c r="O5" s="30" t="s">
        <v>24</v>
      </c>
      <c r="P5" s="31">
        <v>336055</v>
      </c>
      <c r="Q5" s="33">
        <v>44886.983843472219</v>
      </c>
      <c r="R5" s="31">
        <v>409</v>
      </c>
      <c r="S5" s="31">
        <v>1</v>
      </c>
      <c r="T5" s="31">
        <v>0.50495049504950495</v>
      </c>
      <c r="U5" s="34">
        <v>0.67105263157894735</v>
      </c>
    </row>
    <row r="6" spans="1:21" x14ac:dyDescent="0.25">
      <c r="A6" s="23" t="s">
        <v>157</v>
      </c>
      <c r="B6" s="24" t="s">
        <v>22</v>
      </c>
      <c r="C6" s="24" t="s">
        <v>147</v>
      </c>
      <c r="D6" s="25">
        <v>9</v>
      </c>
      <c r="E6" s="25">
        <v>0.85</v>
      </c>
      <c r="F6" s="25">
        <v>11</v>
      </c>
      <c r="G6" s="25">
        <v>1</v>
      </c>
      <c r="H6" s="25">
        <v>0.4438202247191011</v>
      </c>
      <c r="I6" s="25">
        <v>0.61478599221789876</v>
      </c>
      <c r="J6" s="25">
        <v>0.97619047619047616</v>
      </c>
      <c r="K6" s="25">
        <v>0.640625</v>
      </c>
      <c r="L6" s="25">
        <v>0.7735849056603773</v>
      </c>
      <c r="M6" s="25">
        <v>575</v>
      </c>
      <c r="N6" s="26">
        <v>1.2082175925925927E-4</v>
      </c>
      <c r="O6" s="24" t="s">
        <v>148</v>
      </c>
      <c r="P6" s="25">
        <v>360154</v>
      </c>
      <c r="Q6" s="27">
        <v>44887.880019537035</v>
      </c>
      <c r="R6" s="25">
        <v>447</v>
      </c>
      <c r="S6" s="25">
        <v>0.97142857142857142</v>
      </c>
      <c r="T6" s="25">
        <v>0.53125</v>
      </c>
      <c r="U6" s="28">
        <v>0.68686868686868674</v>
      </c>
    </row>
    <row r="7" spans="1:21" x14ac:dyDescent="0.25">
      <c r="A7" s="29" t="s">
        <v>28</v>
      </c>
      <c r="B7" s="30" t="s">
        <v>22</v>
      </c>
      <c r="C7" s="30" t="s">
        <v>23</v>
      </c>
      <c r="D7" s="31">
        <v>9</v>
      </c>
      <c r="E7" s="31">
        <v>0.85</v>
      </c>
      <c r="F7" s="31">
        <v>11</v>
      </c>
      <c r="G7" s="31">
        <v>1</v>
      </c>
      <c r="H7" s="31">
        <v>0.53633217993079585</v>
      </c>
      <c r="I7" s="31">
        <v>0.69819819819819817</v>
      </c>
      <c r="J7" s="31">
        <v>1</v>
      </c>
      <c r="K7" s="31">
        <v>0.67326732673267331</v>
      </c>
      <c r="L7" s="31">
        <v>0.80473372781065089</v>
      </c>
      <c r="M7" s="31">
        <v>520</v>
      </c>
      <c r="N7" s="32">
        <v>1.1231481481481482E-4</v>
      </c>
      <c r="O7" s="30" t="s">
        <v>24</v>
      </c>
      <c r="P7" s="31">
        <v>336055</v>
      </c>
      <c r="Q7" s="33">
        <v>44886.983843472219</v>
      </c>
      <c r="R7" s="31">
        <v>411</v>
      </c>
      <c r="S7" s="31">
        <v>1</v>
      </c>
      <c r="T7" s="31">
        <v>0.51485148514851486</v>
      </c>
      <c r="U7" s="34">
        <v>0.6797385620915033</v>
      </c>
    </row>
    <row r="8" spans="1:21" x14ac:dyDescent="0.25">
      <c r="A8" s="23" t="s">
        <v>156</v>
      </c>
      <c r="B8" s="24" t="s">
        <v>22</v>
      </c>
      <c r="C8" s="24" t="s">
        <v>147</v>
      </c>
      <c r="D8" s="25">
        <v>9</v>
      </c>
      <c r="E8" s="25">
        <v>0.8</v>
      </c>
      <c r="F8" s="25">
        <v>11</v>
      </c>
      <c r="G8" s="25">
        <v>0.95192307692307687</v>
      </c>
      <c r="H8" s="25">
        <v>0.5561797752808989</v>
      </c>
      <c r="I8" s="25">
        <v>0.7021276595744681</v>
      </c>
      <c r="J8" s="25">
        <v>0.88524590163934425</v>
      </c>
      <c r="K8" s="25">
        <v>0.84375</v>
      </c>
      <c r="L8" s="25">
        <v>0.86399999999999999</v>
      </c>
      <c r="M8" s="25">
        <v>713</v>
      </c>
      <c r="N8" s="26">
        <v>1.2082175925925927E-4</v>
      </c>
      <c r="O8" s="24" t="s">
        <v>148</v>
      </c>
      <c r="P8" s="25">
        <v>360154</v>
      </c>
      <c r="Q8" s="27">
        <v>44887.880019537035</v>
      </c>
      <c r="R8" s="25">
        <v>540</v>
      </c>
      <c r="S8" s="25">
        <v>0.91836734693877553</v>
      </c>
      <c r="T8" s="25">
        <v>0.703125</v>
      </c>
      <c r="U8" s="28">
        <v>0.79646017699115057</v>
      </c>
    </row>
    <row r="9" spans="1:21" x14ac:dyDescent="0.25">
      <c r="A9" s="29" t="s">
        <v>27</v>
      </c>
      <c r="B9" s="30" t="s">
        <v>22</v>
      </c>
      <c r="C9" s="30" t="s">
        <v>23</v>
      </c>
      <c r="D9" s="31">
        <v>9</v>
      </c>
      <c r="E9" s="31">
        <v>0.8</v>
      </c>
      <c r="F9" s="31">
        <v>11</v>
      </c>
      <c r="G9" s="31">
        <v>0.98333333333333328</v>
      </c>
      <c r="H9" s="31">
        <v>0.61245674740484424</v>
      </c>
      <c r="I9" s="31">
        <v>0.75479744136460558</v>
      </c>
      <c r="J9" s="31">
        <v>0.95</v>
      </c>
      <c r="K9" s="31">
        <v>0.75247524752475248</v>
      </c>
      <c r="L9" s="31">
        <v>0.83977900552486184</v>
      </c>
      <c r="M9" s="31">
        <v>655</v>
      </c>
      <c r="N9" s="32">
        <v>1.1231481481481482E-4</v>
      </c>
      <c r="O9" s="30" t="s">
        <v>24</v>
      </c>
      <c r="P9" s="31">
        <v>336055</v>
      </c>
      <c r="Q9" s="33">
        <v>44886.983843472219</v>
      </c>
      <c r="R9" s="31">
        <v>495</v>
      </c>
      <c r="S9" s="31">
        <v>0.98275862068965514</v>
      </c>
      <c r="T9" s="31">
        <v>0.5643564356435643</v>
      </c>
      <c r="U9" s="34">
        <v>0.71698113207547165</v>
      </c>
    </row>
    <row r="10" spans="1:21" x14ac:dyDescent="0.25">
      <c r="A10" s="23" t="s">
        <v>155</v>
      </c>
      <c r="B10" s="24" t="s">
        <v>22</v>
      </c>
      <c r="C10" s="24" t="s">
        <v>147</v>
      </c>
      <c r="D10" s="25">
        <v>9</v>
      </c>
      <c r="E10" s="25">
        <v>0.7</v>
      </c>
      <c r="F10" s="25">
        <v>11</v>
      </c>
      <c r="G10" s="25">
        <v>0.93333333333333335</v>
      </c>
      <c r="H10" s="25">
        <v>0.6292134831460674</v>
      </c>
      <c r="I10" s="25">
        <v>0.75167785234899331</v>
      </c>
      <c r="J10" s="25">
        <v>0.81944444444444442</v>
      </c>
      <c r="K10" s="25">
        <v>0.921875</v>
      </c>
      <c r="L10" s="25">
        <v>0.86764705882352944</v>
      </c>
      <c r="M10" s="25">
        <v>819</v>
      </c>
      <c r="N10" s="26">
        <v>1.2082175925925927E-4</v>
      </c>
      <c r="O10" s="24" t="s">
        <v>148</v>
      </c>
      <c r="P10" s="25">
        <v>360154</v>
      </c>
      <c r="Q10" s="27">
        <v>44887.880019537035</v>
      </c>
      <c r="R10" s="25">
        <v>589</v>
      </c>
      <c r="S10" s="25">
        <v>0.87037037037037035</v>
      </c>
      <c r="T10" s="25">
        <v>0.734375</v>
      </c>
      <c r="U10" s="28">
        <v>0.79661016949152541</v>
      </c>
    </row>
    <row r="11" spans="1:21" x14ac:dyDescent="0.25">
      <c r="A11" s="29" t="s">
        <v>26</v>
      </c>
      <c r="B11" s="30" t="s">
        <v>22</v>
      </c>
      <c r="C11" s="30" t="s">
        <v>23</v>
      </c>
      <c r="D11" s="31">
        <v>9</v>
      </c>
      <c r="E11" s="31">
        <v>0.7</v>
      </c>
      <c r="F11" s="31">
        <v>11</v>
      </c>
      <c r="G11" s="31">
        <v>0.97989949748743721</v>
      </c>
      <c r="H11" s="31">
        <v>0.67474048442906576</v>
      </c>
      <c r="I11" s="31">
        <v>0.79918032786885251</v>
      </c>
      <c r="J11" s="31">
        <v>0.94565217391304346</v>
      </c>
      <c r="K11" s="31">
        <v>0.86138613861386137</v>
      </c>
      <c r="L11" s="31">
        <v>0.90155440414507781</v>
      </c>
      <c r="M11" s="31">
        <v>780</v>
      </c>
      <c r="N11" s="32">
        <v>1.1231481481481482E-4</v>
      </c>
      <c r="O11" s="30" t="s">
        <v>24</v>
      </c>
      <c r="P11" s="31">
        <v>336055</v>
      </c>
      <c r="Q11" s="33">
        <v>44886.983843472219</v>
      </c>
      <c r="R11" s="31">
        <v>554</v>
      </c>
      <c r="S11" s="31">
        <v>0.984375</v>
      </c>
      <c r="T11" s="31">
        <v>0.62376237623762376</v>
      </c>
      <c r="U11" s="34">
        <v>0.76363636363636367</v>
      </c>
    </row>
    <row r="12" spans="1:21" x14ac:dyDescent="0.25">
      <c r="A12" s="23" t="s">
        <v>602</v>
      </c>
      <c r="B12" s="24" t="s">
        <v>147</v>
      </c>
      <c r="C12" s="24" t="s">
        <v>292</v>
      </c>
      <c r="D12" s="25">
        <v>9</v>
      </c>
      <c r="E12" s="25">
        <v>0.9</v>
      </c>
      <c r="F12" s="25">
        <v>10</v>
      </c>
      <c r="G12" s="25">
        <v>0.95833333333333337</v>
      </c>
      <c r="H12" s="25">
        <v>0.10697674418604651</v>
      </c>
      <c r="I12" s="25">
        <v>0.19246861924686195</v>
      </c>
      <c r="J12" s="25">
        <v>0.90909090909090906</v>
      </c>
      <c r="K12" s="25">
        <v>0.14285714285714285</v>
      </c>
      <c r="L12" s="25">
        <v>0.24691358024691357</v>
      </c>
      <c r="M12" s="25">
        <v>1644</v>
      </c>
      <c r="N12" s="26">
        <v>2.7787962962962961E-3</v>
      </c>
      <c r="O12" s="24" t="s">
        <v>350</v>
      </c>
      <c r="P12" s="25">
        <v>6316297</v>
      </c>
      <c r="Q12" s="27">
        <v>44893.825945543984</v>
      </c>
      <c r="R12" s="25">
        <v>1032</v>
      </c>
      <c r="S12" s="25">
        <v>1</v>
      </c>
      <c r="T12" s="25">
        <v>0.11428571428571428</v>
      </c>
      <c r="U12" s="28">
        <v>0.20512820512820512</v>
      </c>
    </row>
    <row r="13" spans="1:21" x14ac:dyDescent="0.25">
      <c r="A13" s="29" t="s">
        <v>428</v>
      </c>
      <c r="B13" s="30" t="s">
        <v>23</v>
      </c>
      <c r="C13" s="30" t="s">
        <v>292</v>
      </c>
      <c r="D13" s="31">
        <v>9</v>
      </c>
      <c r="E13" s="31">
        <v>0.9</v>
      </c>
      <c r="F13" s="31">
        <v>10</v>
      </c>
      <c r="G13" s="31">
        <v>1</v>
      </c>
      <c r="H13" s="31">
        <v>7.179487179487179E-2</v>
      </c>
      <c r="I13" s="31">
        <v>0.13397129186602871</v>
      </c>
      <c r="J13" s="31">
        <v>1</v>
      </c>
      <c r="K13" s="31">
        <v>0.11594202898550725</v>
      </c>
      <c r="L13" s="31">
        <v>0.20779220779220778</v>
      </c>
      <c r="M13" s="31">
        <v>1569</v>
      </c>
      <c r="N13" s="32">
        <v>2.477638888888889E-3</v>
      </c>
      <c r="O13" s="30" t="s">
        <v>351</v>
      </c>
      <c r="P13" s="31">
        <v>5622217</v>
      </c>
      <c r="Q13" s="33">
        <v>44890.902636192128</v>
      </c>
      <c r="R13" s="31">
        <v>973</v>
      </c>
      <c r="S13" s="31">
        <v>1</v>
      </c>
      <c r="T13" s="31">
        <v>5.7971014492753624E-2</v>
      </c>
      <c r="U13" s="34">
        <v>0.1095890410958904</v>
      </c>
    </row>
    <row r="14" spans="1:21" x14ac:dyDescent="0.25">
      <c r="A14" s="23" t="s">
        <v>329</v>
      </c>
      <c r="B14" s="24" t="s">
        <v>22</v>
      </c>
      <c r="C14" s="24" t="s">
        <v>292</v>
      </c>
      <c r="D14" s="25">
        <v>9</v>
      </c>
      <c r="E14" s="25">
        <v>0.9</v>
      </c>
      <c r="F14" s="25">
        <v>10</v>
      </c>
      <c r="G14" s="25">
        <v>1</v>
      </c>
      <c r="H14" s="25">
        <v>0.38797814207650272</v>
      </c>
      <c r="I14" s="25">
        <v>0.55905511811023623</v>
      </c>
      <c r="J14" s="25">
        <v>0.96969696969696972</v>
      </c>
      <c r="K14" s="25">
        <v>0.46376811594202899</v>
      </c>
      <c r="L14" s="25">
        <v>0.62745098039215685</v>
      </c>
      <c r="M14" s="25">
        <v>2420</v>
      </c>
      <c r="N14" s="26">
        <v>7.3031365740740739E-3</v>
      </c>
      <c r="O14" s="24" t="s">
        <v>294</v>
      </c>
      <c r="P14" s="25">
        <v>-12144415</v>
      </c>
      <c r="Q14" s="27">
        <v>44889.91042054398</v>
      </c>
      <c r="R14" s="25">
        <v>1604</v>
      </c>
      <c r="S14" s="25">
        <v>0.96</v>
      </c>
      <c r="T14" s="25">
        <v>0.34782608695652173</v>
      </c>
      <c r="U14" s="28">
        <v>0.51063829787234039</v>
      </c>
    </row>
    <row r="15" spans="1:21" x14ac:dyDescent="0.25">
      <c r="A15" s="29" t="s">
        <v>601</v>
      </c>
      <c r="B15" s="30" t="s">
        <v>147</v>
      </c>
      <c r="C15" s="30" t="s">
        <v>292</v>
      </c>
      <c r="D15" s="31">
        <v>9</v>
      </c>
      <c r="E15" s="31">
        <v>0.875</v>
      </c>
      <c r="F15" s="31">
        <v>10</v>
      </c>
      <c r="G15" s="31">
        <v>0.984375</v>
      </c>
      <c r="H15" s="31">
        <v>0.2930232558139535</v>
      </c>
      <c r="I15" s="31">
        <v>0.45161290322580649</v>
      </c>
      <c r="J15" s="31">
        <v>0.94117647058823528</v>
      </c>
      <c r="K15" s="31">
        <v>0.45714285714285713</v>
      </c>
      <c r="L15" s="31">
        <v>0.61538461538461542</v>
      </c>
      <c r="M15" s="31">
        <v>1967</v>
      </c>
      <c r="N15" s="32">
        <v>2.7787962962962961E-3</v>
      </c>
      <c r="O15" s="30" t="s">
        <v>350</v>
      </c>
      <c r="P15" s="31">
        <v>6316297</v>
      </c>
      <c r="Q15" s="33">
        <v>44893.825945543984</v>
      </c>
      <c r="R15" s="31">
        <v>1194</v>
      </c>
      <c r="S15" s="31">
        <v>1</v>
      </c>
      <c r="T15" s="31">
        <v>0.27142857142857141</v>
      </c>
      <c r="U15" s="34">
        <v>0.42696629213483145</v>
      </c>
    </row>
    <row r="16" spans="1:21" x14ac:dyDescent="0.25">
      <c r="A16" s="23" t="s">
        <v>427</v>
      </c>
      <c r="B16" s="24" t="s">
        <v>23</v>
      </c>
      <c r="C16" s="24" t="s">
        <v>292</v>
      </c>
      <c r="D16" s="25">
        <v>9</v>
      </c>
      <c r="E16" s="25">
        <v>0.875</v>
      </c>
      <c r="F16" s="25">
        <v>10</v>
      </c>
      <c r="G16" s="25">
        <v>1</v>
      </c>
      <c r="H16" s="25">
        <v>0.26666666666666666</v>
      </c>
      <c r="I16" s="25">
        <v>0.4210526315789474</v>
      </c>
      <c r="J16" s="25">
        <v>1</v>
      </c>
      <c r="K16" s="25">
        <v>0.40579710144927539</v>
      </c>
      <c r="L16" s="25">
        <v>0.57731958762886604</v>
      </c>
      <c r="M16" s="25">
        <v>1856</v>
      </c>
      <c r="N16" s="26">
        <v>2.477638888888889E-3</v>
      </c>
      <c r="O16" s="24" t="s">
        <v>351</v>
      </c>
      <c r="P16" s="25">
        <v>5622217</v>
      </c>
      <c r="Q16" s="27">
        <v>44890.902636192128</v>
      </c>
      <c r="R16" s="25">
        <v>1121</v>
      </c>
      <c r="S16" s="25">
        <v>1</v>
      </c>
      <c r="T16" s="25">
        <v>0.17391304347826086</v>
      </c>
      <c r="U16" s="28">
        <v>0.29629629629629634</v>
      </c>
    </row>
    <row r="17" spans="1:21" x14ac:dyDescent="0.25">
      <c r="A17" s="29" t="s">
        <v>328</v>
      </c>
      <c r="B17" s="30" t="s">
        <v>22</v>
      </c>
      <c r="C17" s="30" t="s">
        <v>292</v>
      </c>
      <c r="D17" s="31">
        <v>9</v>
      </c>
      <c r="E17" s="31">
        <v>0.875</v>
      </c>
      <c r="F17" s="31">
        <v>10</v>
      </c>
      <c r="G17" s="31">
        <v>1</v>
      </c>
      <c r="H17" s="31">
        <v>0.49180327868852458</v>
      </c>
      <c r="I17" s="31">
        <v>0.65934065934065933</v>
      </c>
      <c r="J17" s="31">
        <v>0.95918367346938771</v>
      </c>
      <c r="K17" s="31">
        <v>0.6811594202898551</v>
      </c>
      <c r="L17" s="31">
        <v>0.79661016949152552</v>
      </c>
      <c r="M17" s="31">
        <v>2991</v>
      </c>
      <c r="N17" s="32">
        <v>7.3031365740740739E-3</v>
      </c>
      <c r="O17" s="30" t="s">
        <v>294</v>
      </c>
      <c r="P17" s="31">
        <v>-12144415</v>
      </c>
      <c r="Q17" s="33">
        <v>44889.91042054398</v>
      </c>
      <c r="R17" s="31">
        <v>1929</v>
      </c>
      <c r="S17" s="31">
        <v>0.94736842105263153</v>
      </c>
      <c r="T17" s="31">
        <v>0.52173913043478259</v>
      </c>
      <c r="U17" s="34">
        <v>0.67289719626168221</v>
      </c>
    </row>
    <row r="18" spans="1:21" x14ac:dyDescent="0.25">
      <c r="A18" s="23" t="s">
        <v>600</v>
      </c>
      <c r="B18" s="24" t="s">
        <v>147</v>
      </c>
      <c r="C18" s="24" t="s">
        <v>292</v>
      </c>
      <c r="D18" s="25">
        <v>9</v>
      </c>
      <c r="E18" s="25">
        <v>0.85</v>
      </c>
      <c r="F18" s="25">
        <v>10</v>
      </c>
      <c r="G18" s="25">
        <v>0.9882352941176471</v>
      </c>
      <c r="H18" s="25">
        <v>0.39069767441860465</v>
      </c>
      <c r="I18" s="25">
        <v>0.56000000000000005</v>
      </c>
      <c r="J18" s="25">
        <v>0.91111111111111109</v>
      </c>
      <c r="K18" s="25">
        <v>0.58571428571428574</v>
      </c>
      <c r="L18" s="25">
        <v>0.71304347826086967</v>
      </c>
      <c r="M18" s="25">
        <v>2030</v>
      </c>
      <c r="N18" s="26">
        <v>2.7787962962962961E-3</v>
      </c>
      <c r="O18" s="24" t="s">
        <v>350</v>
      </c>
      <c r="P18" s="25">
        <v>6316297</v>
      </c>
      <c r="Q18" s="27">
        <v>44893.825945543984</v>
      </c>
      <c r="R18" s="25">
        <v>1234</v>
      </c>
      <c r="S18" s="25">
        <v>1</v>
      </c>
      <c r="T18" s="25">
        <v>0.35714285714285715</v>
      </c>
      <c r="U18" s="28">
        <v>0.52631578947368418</v>
      </c>
    </row>
    <row r="19" spans="1:21" x14ac:dyDescent="0.25">
      <c r="A19" s="29" t="s">
        <v>426</v>
      </c>
      <c r="B19" s="30" t="s">
        <v>23</v>
      </c>
      <c r="C19" s="30" t="s">
        <v>292</v>
      </c>
      <c r="D19" s="31">
        <v>9</v>
      </c>
      <c r="E19" s="31">
        <v>0.85</v>
      </c>
      <c r="F19" s="31">
        <v>10</v>
      </c>
      <c r="G19" s="31">
        <v>1</v>
      </c>
      <c r="H19" s="31">
        <v>0.3282051282051282</v>
      </c>
      <c r="I19" s="31">
        <v>0.49420849420849422</v>
      </c>
      <c r="J19" s="31">
        <v>1</v>
      </c>
      <c r="K19" s="31">
        <v>0.49275362318840582</v>
      </c>
      <c r="L19" s="31">
        <v>0.66019417475728159</v>
      </c>
      <c r="M19" s="31">
        <v>1908</v>
      </c>
      <c r="N19" s="32">
        <v>2.477638888888889E-3</v>
      </c>
      <c r="O19" s="30" t="s">
        <v>351</v>
      </c>
      <c r="P19" s="31">
        <v>5622217</v>
      </c>
      <c r="Q19" s="33">
        <v>44890.902636192128</v>
      </c>
      <c r="R19" s="31">
        <v>1159</v>
      </c>
      <c r="S19" s="31">
        <v>1</v>
      </c>
      <c r="T19" s="31">
        <v>0.24637681159420291</v>
      </c>
      <c r="U19" s="34">
        <v>0.39534883720930236</v>
      </c>
    </row>
    <row r="20" spans="1:21" x14ac:dyDescent="0.25">
      <c r="A20" s="23" t="s">
        <v>327</v>
      </c>
      <c r="B20" s="24" t="s">
        <v>22</v>
      </c>
      <c r="C20" s="24" t="s">
        <v>292</v>
      </c>
      <c r="D20" s="25">
        <v>9</v>
      </c>
      <c r="E20" s="25">
        <v>0.85</v>
      </c>
      <c r="F20" s="25">
        <v>10</v>
      </c>
      <c r="G20" s="25">
        <v>1</v>
      </c>
      <c r="H20" s="25">
        <v>0.5300546448087432</v>
      </c>
      <c r="I20" s="25">
        <v>0.69285714285714295</v>
      </c>
      <c r="J20" s="25">
        <v>0.96296296296296291</v>
      </c>
      <c r="K20" s="25">
        <v>0.75362318840579712</v>
      </c>
      <c r="L20" s="25">
        <v>0.84552845528455278</v>
      </c>
      <c r="M20" s="25">
        <v>3045</v>
      </c>
      <c r="N20" s="26">
        <v>7.3031365740740739E-3</v>
      </c>
      <c r="O20" s="24" t="s">
        <v>294</v>
      </c>
      <c r="P20" s="25">
        <v>-12144415</v>
      </c>
      <c r="Q20" s="27">
        <v>44889.91042054398</v>
      </c>
      <c r="R20" s="25">
        <v>1955</v>
      </c>
      <c r="S20" s="25">
        <v>0.95121951219512191</v>
      </c>
      <c r="T20" s="25">
        <v>0.56521739130434778</v>
      </c>
      <c r="U20" s="28">
        <v>0.70909090909090911</v>
      </c>
    </row>
    <row r="21" spans="1:21" x14ac:dyDescent="0.25">
      <c r="A21" s="29" t="s">
        <v>599</v>
      </c>
      <c r="B21" s="30" t="s">
        <v>147</v>
      </c>
      <c r="C21" s="30" t="s">
        <v>292</v>
      </c>
      <c r="D21" s="31">
        <v>9</v>
      </c>
      <c r="E21" s="31">
        <v>0.8</v>
      </c>
      <c r="F21" s="31">
        <v>10</v>
      </c>
      <c r="G21" s="31">
        <v>0.98148148148148151</v>
      </c>
      <c r="H21" s="31">
        <v>0.49302325581395351</v>
      </c>
      <c r="I21" s="31">
        <v>0.65634674922600622</v>
      </c>
      <c r="J21" s="31">
        <v>0.88524590163934425</v>
      </c>
      <c r="K21" s="31">
        <v>0.77142857142857146</v>
      </c>
      <c r="L21" s="31">
        <v>0.82442748091603058</v>
      </c>
      <c r="M21" s="31">
        <v>3293</v>
      </c>
      <c r="N21" s="32">
        <v>2.7787962962962961E-3</v>
      </c>
      <c r="O21" s="30" t="s">
        <v>350</v>
      </c>
      <c r="P21" s="31">
        <v>6316297</v>
      </c>
      <c r="Q21" s="33">
        <v>44893.825945543984</v>
      </c>
      <c r="R21" s="31">
        <v>1476</v>
      </c>
      <c r="S21" s="31">
        <v>0.96666666666666667</v>
      </c>
      <c r="T21" s="31">
        <v>0.41428571428571431</v>
      </c>
      <c r="U21" s="34">
        <v>0.58000000000000007</v>
      </c>
    </row>
    <row r="22" spans="1:21" x14ac:dyDescent="0.25">
      <c r="A22" s="23" t="s">
        <v>425</v>
      </c>
      <c r="B22" s="24" t="s">
        <v>23</v>
      </c>
      <c r="C22" s="24" t="s">
        <v>292</v>
      </c>
      <c r="D22" s="25">
        <v>9</v>
      </c>
      <c r="E22" s="25">
        <v>0.8</v>
      </c>
      <c r="F22" s="25">
        <v>10</v>
      </c>
      <c r="G22" s="25">
        <v>0.9550561797752809</v>
      </c>
      <c r="H22" s="25">
        <v>0.4358974358974359</v>
      </c>
      <c r="I22" s="25">
        <v>0.59859154929577463</v>
      </c>
      <c r="J22" s="25">
        <v>0.8545454545454545</v>
      </c>
      <c r="K22" s="25">
        <v>0.6811594202898551</v>
      </c>
      <c r="L22" s="25">
        <v>0.75806451612903236</v>
      </c>
      <c r="M22" s="25">
        <v>3091</v>
      </c>
      <c r="N22" s="26">
        <v>2.477638888888889E-3</v>
      </c>
      <c r="O22" s="24" t="s">
        <v>351</v>
      </c>
      <c r="P22" s="25">
        <v>5622217</v>
      </c>
      <c r="Q22" s="27">
        <v>44890.902636192128</v>
      </c>
      <c r="R22" s="25">
        <v>1398</v>
      </c>
      <c r="S22" s="25">
        <v>1</v>
      </c>
      <c r="T22" s="25">
        <v>0.28985507246376813</v>
      </c>
      <c r="U22" s="28">
        <v>0.44943820224719105</v>
      </c>
    </row>
    <row r="23" spans="1:21" x14ac:dyDescent="0.25">
      <c r="A23" s="29" t="s">
        <v>326</v>
      </c>
      <c r="B23" s="30" t="s">
        <v>22</v>
      </c>
      <c r="C23" s="30" t="s">
        <v>292</v>
      </c>
      <c r="D23" s="31">
        <v>9</v>
      </c>
      <c r="E23" s="31">
        <v>0.8</v>
      </c>
      <c r="F23" s="31">
        <v>10</v>
      </c>
      <c r="G23" s="31">
        <v>0.98113207547169812</v>
      </c>
      <c r="H23" s="31">
        <v>0.56830601092896171</v>
      </c>
      <c r="I23" s="31">
        <v>0.71972318339100338</v>
      </c>
      <c r="J23" s="31">
        <v>0.96666666666666667</v>
      </c>
      <c r="K23" s="31">
        <v>0.84057971014492749</v>
      </c>
      <c r="L23" s="31">
        <v>0.89922480620155032</v>
      </c>
      <c r="M23" s="31">
        <v>5085</v>
      </c>
      <c r="N23" s="32">
        <v>7.3031365740740739E-3</v>
      </c>
      <c r="O23" s="30" t="s">
        <v>294</v>
      </c>
      <c r="P23" s="31">
        <v>-12144415</v>
      </c>
      <c r="Q23" s="33">
        <v>44889.91042054398</v>
      </c>
      <c r="R23" s="31">
        <v>2462</v>
      </c>
      <c r="S23" s="31">
        <v>0.97727272727272729</v>
      </c>
      <c r="T23" s="31">
        <v>0.62318840579710144</v>
      </c>
      <c r="U23" s="34">
        <v>0.76106194690265494</v>
      </c>
    </row>
    <row r="24" spans="1:21" x14ac:dyDescent="0.25">
      <c r="A24" s="23" t="s">
        <v>598</v>
      </c>
      <c r="B24" s="24" t="s">
        <v>147</v>
      </c>
      <c r="C24" s="24" t="s">
        <v>292</v>
      </c>
      <c r="D24" s="25">
        <v>9</v>
      </c>
      <c r="E24" s="25">
        <v>0.7</v>
      </c>
      <c r="F24" s="25">
        <v>10</v>
      </c>
      <c r="G24" s="25">
        <v>0.97297297297297303</v>
      </c>
      <c r="H24" s="25">
        <v>0.50232558139534889</v>
      </c>
      <c r="I24" s="25">
        <v>0.66257668711656448</v>
      </c>
      <c r="J24" s="25">
        <v>0.58715596330275233</v>
      </c>
      <c r="K24" s="25">
        <v>0.91428571428571426</v>
      </c>
      <c r="L24" s="25">
        <v>0.71508379888268159</v>
      </c>
      <c r="M24" s="25">
        <v>6051</v>
      </c>
      <c r="N24" s="26">
        <v>2.7787962962962961E-3</v>
      </c>
      <c r="O24" s="24" t="s">
        <v>350</v>
      </c>
      <c r="P24" s="25">
        <v>6316297</v>
      </c>
      <c r="Q24" s="27">
        <v>44893.825945543984</v>
      </c>
      <c r="R24" s="25">
        <v>1635</v>
      </c>
      <c r="S24" s="25">
        <v>0.96875</v>
      </c>
      <c r="T24" s="25">
        <v>0.44285714285714284</v>
      </c>
      <c r="U24" s="28">
        <v>0.60784313725490191</v>
      </c>
    </row>
    <row r="25" spans="1:21" x14ac:dyDescent="0.25">
      <c r="A25" s="29" t="s">
        <v>424</v>
      </c>
      <c r="B25" s="30" t="s">
        <v>23</v>
      </c>
      <c r="C25" s="30" t="s">
        <v>292</v>
      </c>
      <c r="D25" s="31">
        <v>9</v>
      </c>
      <c r="E25" s="31">
        <v>0.7</v>
      </c>
      <c r="F25" s="31">
        <v>10</v>
      </c>
      <c r="G25" s="31">
        <v>0.93877551020408168</v>
      </c>
      <c r="H25" s="31">
        <v>0.47179487179487178</v>
      </c>
      <c r="I25" s="31">
        <v>0.62798634812286691</v>
      </c>
      <c r="J25" s="31">
        <v>0.79487179487179482</v>
      </c>
      <c r="K25" s="31">
        <v>0.89855072463768115</v>
      </c>
      <c r="L25" s="31">
        <v>0.84353741496598644</v>
      </c>
      <c r="M25" s="31">
        <v>5726</v>
      </c>
      <c r="N25" s="32">
        <v>2.477638888888889E-3</v>
      </c>
      <c r="O25" s="30" t="s">
        <v>351</v>
      </c>
      <c r="P25" s="31">
        <v>5622217</v>
      </c>
      <c r="Q25" s="33">
        <v>44890.902636192128</v>
      </c>
      <c r="R25" s="31">
        <v>1574</v>
      </c>
      <c r="S25" s="31">
        <v>0.96296296296296291</v>
      </c>
      <c r="T25" s="31">
        <v>0.37681159420289856</v>
      </c>
      <c r="U25" s="34">
        <v>0.54166666666666674</v>
      </c>
    </row>
    <row r="26" spans="1:21" x14ac:dyDescent="0.25">
      <c r="A26" s="23" t="s">
        <v>325</v>
      </c>
      <c r="B26" s="24" t="s">
        <v>22</v>
      </c>
      <c r="C26" s="24" t="s">
        <v>292</v>
      </c>
      <c r="D26" s="25">
        <v>9</v>
      </c>
      <c r="E26" s="25">
        <v>0.7</v>
      </c>
      <c r="F26" s="25">
        <v>10</v>
      </c>
      <c r="G26" s="25">
        <v>0.94827586206896552</v>
      </c>
      <c r="H26" s="25">
        <v>0.60109289617486339</v>
      </c>
      <c r="I26" s="25">
        <v>0.73578595317725748</v>
      </c>
      <c r="J26" s="25">
        <v>0.86842105263157898</v>
      </c>
      <c r="K26" s="25">
        <v>0.95652173913043481</v>
      </c>
      <c r="L26" s="25">
        <v>0.91034482758620694</v>
      </c>
      <c r="M26" s="25">
        <v>9445</v>
      </c>
      <c r="N26" s="26">
        <v>7.3031365740740739E-3</v>
      </c>
      <c r="O26" s="24" t="s">
        <v>294</v>
      </c>
      <c r="P26" s="25">
        <v>-12144415</v>
      </c>
      <c r="Q26" s="27">
        <v>44889.91042054398</v>
      </c>
      <c r="R26" s="25">
        <v>2908</v>
      </c>
      <c r="S26" s="25">
        <v>0.95918367346938771</v>
      </c>
      <c r="T26" s="25">
        <v>0.6811594202898551</v>
      </c>
      <c r="U26" s="28">
        <v>0.79661016949152552</v>
      </c>
    </row>
    <row r="27" spans="1:21" x14ac:dyDescent="0.25">
      <c r="A27" s="29" t="s">
        <v>225</v>
      </c>
      <c r="B27" s="30" t="s">
        <v>22</v>
      </c>
      <c r="C27" s="30" t="s">
        <v>147</v>
      </c>
      <c r="D27" s="31">
        <v>8</v>
      </c>
      <c r="E27" s="31">
        <v>0.9</v>
      </c>
      <c r="F27" s="31">
        <v>11</v>
      </c>
      <c r="G27" s="31">
        <v>1</v>
      </c>
      <c r="H27" s="31">
        <v>0.5337078651685393</v>
      </c>
      <c r="I27" s="31">
        <v>0.69597069597069605</v>
      </c>
      <c r="J27" s="31">
        <v>0.98039215686274506</v>
      </c>
      <c r="K27" s="31">
        <v>0.78125</v>
      </c>
      <c r="L27" s="31">
        <v>0.86956521739130421</v>
      </c>
      <c r="M27" s="31">
        <v>640</v>
      </c>
      <c r="N27" s="32">
        <v>9.4684027777777778E-4</v>
      </c>
      <c r="O27" s="30" t="s">
        <v>148</v>
      </c>
      <c r="P27" s="31">
        <v>360154</v>
      </c>
      <c r="Q27" s="33">
        <v>44888.514263622688</v>
      </c>
      <c r="R27" s="31">
        <v>488</v>
      </c>
      <c r="S27" s="31">
        <v>0.97560975609756095</v>
      </c>
      <c r="T27" s="31">
        <v>0.625</v>
      </c>
      <c r="U27" s="34">
        <v>0.76190476190476186</v>
      </c>
    </row>
    <row r="28" spans="1:21" x14ac:dyDescent="0.25">
      <c r="A28" s="23" t="s">
        <v>261</v>
      </c>
      <c r="B28" s="24" t="s">
        <v>22</v>
      </c>
      <c r="C28" s="24" t="s">
        <v>23</v>
      </c>
      <c r="D28" s="25">
        <v>8</v>
      </c>
      <c r="E28" s="25">
        <v>0.9</v>
      </c>
      <c r="F28" s="25">
        <v>11</v>
      </c>
      <c r="G28" s="25">
        <v>1</v>
      </c>
      <c r="H28" s="25">
        <v>0.62975778546712802</v>
      </c>
      <c r="I28" s="25">
        <v>0.772823779193206</v>
      </c>
      <c r="J28" s="25">
        <v>0.9550561797752809</v>
      </c>
      <c r="K28" s="25">
        <v>0.84158415841584155</v>
      </c>
      <c r="L28" s="25">
        <v>0.89473684210526305</v>
      </c>
      <c r="M28" s="25">
        <v>590</v>
      </c>
      <c r="N28" s="26">
        <v>4.0434027777777777E-4</v>
      </c>
      <c r="O28" s="24" t="s">
        <v>24</v>
      </c>
      <c r="P28" s="25">
        <v>336055</v>
      </c>
      <c r="Q28" s="27">
        <v>44888.536020613428</v>
      </c>
      <c r="R28" s="25">
        <v>452</v>
      </c>
      <c r="S28" s="25">
        <v>0.96923076923076923</v>
      </c>
      <c r="T28" s="25">
        <v>0.62376237623762376</v>
      </c>
      <c r="U28" s="28">
        <v>0.75903614457831325</v>
      </c>
    </row>
    <row r="29" spans="1:21" x14ac:dyDescent="0.25">
      <c r="A29" s="29" t="s">
        <v>224</v>
      </c>
      <c r="B29" s="30" t="s">
        <v>22</v>
      </c>
      <c r="C29" s="30" t="s">
        <v>147</v>
      </c>
      <c r="D29" s="31">
        <v>8</v>
      </c>
      <c r="E29" s="31">
        <v>0.875</v>
      </c>
      <c r="F29" s="31">
        <v>11</v>
      </c>
      <c r="G29" s="31">
        <v>1</v>
      </c>
      <c r="H29" s="31">
        <v>0.5337078651685393</v>
      </c>
      <c r="I29" s="31">
        <v>0.69597069597069605</v>
      </c>
      <c r="J29" s="31">
        <v>0.98039215686274506</v>
      </c>
      <c r="K29" s="31">
        <v>0.78125</v>
      </c>
      <c r="L29" s="31">
        <v>0.86956521739130421</v>
      </c>
      <c r="M29" s="31">
        <v>640</v>
      </c>
      <c r="N29" s="32">
        <v>1.0930671296296296E-3</v>
      </c>
      <c r="O29" s="30" t="s">
        <v>148</v>
      </c>
      <c r="P29" s="31">
        <v>360154</v>
      </c>
      <c r="Q29" s="33">
        <v>44888.513166412034</v>
      </c>
      <c r="R29" s="31">
        <v>488</v>
      </c>
      <c r="S29" s="31">
        <v>0.97560975609756095</v>
      </c>
      <c r="T29" s="31">
        <v>0.625</v>
      </c>
      <c r="U29" s="34">
        <v>0.76190476190476186</v>
      </c>
    </row>
    <row r="30" spans="1:21" x14ac:dyDescent="0.25">
      <c r="A30" s="23" t="s">
        <v>260</v>
      </c>
      <c r="B30" s="24" t="s">
        <v>22</v>
      </c>
      <c r="C30" s="24" t="s">
        <v>23</v>
      </c>
      <c r="D30" s="25">
        <v>8</v>
      </c>
      <c r="E30" s="25">
        <v>0.875</v>
      </c>
      <c r="F30" s="25">
        <v>11</v>
      </c>
      <c r="G30" s="25">
        <v>1</v>
      </c>
      <c r="H30" s="25">
        <v>0.62975778546712802</v>
      </c>
      <c r="I30" s="25">
        <v>0.772823779193206</v>
      </c>
      <c r="J30" s="25">
        <v>0.9550561797752809</v>
      </c>
      <c r="K30" s="25">
        <v>0.84158415841584155</v>
      </c>
      <c r="L30" s="25">
        <v>0.89473684210526305</v>
      </c>
      <c r="M30" s="25">
        <v>590</v>
      </c>
      <c r="N30" s="26">
        <v>4.0447916666666665E-4</v>
      </c>
      <c r="O30" s="24" t="s">
        <v>24</v>
      </c>
      <c r="P30" s="25">
        <v>336055</v>
      </c>
      <c r="Q30" s="27">
        <v>44888.535614062501</v>
      </c>
      <c r="R30" s="25">
        <v>452</v>
      </c>
      <c r="S30" s="25">
        <v>0.96923076923076923</v>
      </c>
      <c r="T30" s="25">
        <v>0.62376237623762376</v>
      </c>
      <c r="U30" s="28">
        <v>0.75903614457831325</v>
      </c>
    </row>
    <row r="31" spans="1:21" x14ac:dyDescent="0.25">
      <c r="A31" s="29" t="s">
        <v>154</v>
      </c>
      <c r="B31" s="30" t="s">
        <v>22</v>
      </c>
      <c r="C31" s="30" t="s">
        <v>147</v>
      </c>
      <c r="D31" s="31">
        <v>8</v>
      </c>
      <c r="E31" s="31">
        <v>0.85</v>
      </c>
      <c r="F31" s="31">
        <v>11</v>
      </c>
      <c r="G31" s="31">
        <v>1</v>
      </c>
      <c r="H31" s="31">
        <v>0.5337078651685393</v>
      </c>
      <c r="I31" s="31">
        <v>0.69597069597069605</v>
      </c>
      <c r="J31" s="31">
        <v>0.98039215686274506</v>
      </c>
      <c r="K31" s="31">
        <v>0.78125</v>
      </c>
      <c r="L31" s="31">
        <v>0.86956521739130421</v>
      </c>
      <c r="M31" s="31">
        <v>640</v>
      </c>
      <c r="N31" s="32">
        <v>3.7390046296296298E-4</v>
      </c>
      <c r="O31" s="30" t="s">
        <v>148</v>
      </c>
      <c r="P31" s="31">
        <v>360154</v>
      </c>
      <c r="Q31" s="33">
        <v>44887.879642731481</v>
      </c>
      <c r="R31" s="31">
        <v>487</v>
      </c>
      <c r="S31" s="31">
        <v>0.97560975609756095</v>
      </c>
      <c r="T31" s="31">
        <v>0.625</v>
      </c>
      <c r="U31" s="34">
        <v>0.76190476190476186</v>
      </c>
    </row>
    <row r="32" spans="1:21" x14ac:dyDescent="0.25">
      <c r="A32" s="23" t="s">
        <v>25</v>
      </c>
      <c r="B32" s="24" t="s">
        <v>22</v>
      </c>
      <c r="C32" s="24" t="s">
        <v>23</v>
      </c>
      <c r="D32" s="25">
        <v>8</v>
      </c>
      <c r="E32" s="25">
        <v>0.85</v>
      </c>
      <c r="F32" s="25">
        <v>11</v>
      </c>
      <c r="G32" s="25">
        <v>1</v>
      </c>
      <c r="H32" s="25">
        <v>0.62975778546712802</v>
      </c>
      <c r="I32" s="25">
        <v>0.772823779193206</v>
      </c>
      <c r="J32" s="25">
        <v>0.9550561797752809</v>
      </c>
      <c r="K32" s="25">
        <v>0.84158415841584155</v>
      </c>
      <c r="L32" s="25">
        <v>0.89473684210526305</v>
      </c>
      <c r="M32" s="25">
        <v>590</v>
      </c>
      <c r="N32" s="26">
        <v>3.3128472222222223E-4</v>
      </c>
      <c r="O32" s="24" t="s">
        <v>24</v>
      </c>
      <c r="P32" s="25">
        <v>336055</v>
      </c>
      <c r="Q32" s="27">
        <v>44886.983505937496</v>
      </c>
      <c r="R32" s="25">
        <v>452</v>
      </c>
      <c r="S32" s="25">
        <v>0.96923076923076923</v>
      </c>
      <c r="T32" s="25">
        <v>0.62376237623762376</v>
      </c>
      <c r="U32" s="28">
        <v>0.75903614457831325</v>
      </c>
    </row>
    <row r="33" spans="1:21" x14ac:dyDescent="0.25">
      <c r="A33" s="29" t="s">
        <v>223</v>
      </c>
      <c r="B33" s="30" t="s">
        <v>22</v>
      </c>
      <c r="C33" s="30" t="s">
        <v>147</v>
      </c>
      <c r="D33" s="31">
        <v>8</v>
      </c>
      <c r="E33" s="31">
        <v>0.8</v>
      </c>
      <c r="F33" s="31">
        <v>11</v>
      </c>
      <c r="G33" s="31">
        <v>1</v>
      </c>
      <c r="H33" s="31">
        <v>0.5337078651685393</v>
      </c>
      <c r="I33" s="31">
        <v>0.69597069597069605</v>
      </c>
      <c r="J33" s="31">
        <v>0.98039215686274506</v>
      </c>
      <c r="K33" s="31">
        <v>0.78125</v>
      </c>
      <c r="L33" s="31">
        <v>0.86956521739130421</v>
      </c>
      <c r="M33" s="31">
        <v>640</v>
      </c>
      <c r="N33" s="32">
        <v>1.0276157407407408E-3</v>
      </c>
      <c r="O33" s="30" t="s">
        <v>148</v>
      </c>
      <c r="P33" s="31">
        <v>360154</v>
      </c>
      <c r="Q33" s="33">
        <v>44888.512133576391</v>
      </c>
      <c r="R33" s="31">
        <v>488</v>
      </c>
      <c r="S33" s="31">
        <v>0.97560975609756095</v>
      </c>
      <c r="T33" s="31">
        <v>0.625</v>
      </c>
      <c r="U33" s="34">
        <v>0.76190476190476186</v>
      </c>
    </row>
    <row r="34" spans="1:21" x14ac:dyDescent="0.25">
      <c r="A34" s="23" t="s">
        <v>259</v>
      </c>
      <c r="B34" s="24" t="s">
        <v>22</v>
      </c>
      <c r="C34" s="24" t="s">
        <v>23</v>
      </c>
      <c r="D34" s="25">
        <v>8</v>
      </c>
      <c r="E34" s="25">
        <v>0.8</v>
      </c>
      <c r="F34" s="25">
        <v>11</v>
      </c>
      <c r="G34" s="25">
        <v>0.9946236559139785</v>
      </c>
      <c r="H34" s="25">
        <v>0.64013840830449831</v>
      </c>
      <c r="I34" s="25">
        <v>0.77894736842105261</v>
      </c>
      <c r="J34" s="25">
        <v>0.9550561797752809</v>
      </c>
      <c r="K34" s="25">
        <v>0.84158415841584155</v>
      </c>
      <c r="L34" s="25">
        <v>0.89473684210526305</v>
      </c>
      <c r="M34" s="25">
        <v>598</v>
      </c>
      <c r="N34" s="26">
        <v>3.5703703703703706E-4</v>
      </c>
      <c r="O34" s="24" t="s">
        <v>24</v>
      </c>
      <c r="P34" s="25">
        <v>336055</v>
      </c>
      <c r="Q34" s="27">
        <v>44888.535253715279</v>
      </c>
      <c r="R34" s="25">
        <v>457</v>
      </c>
      <c r="S34" s="25">
        <v>0.96923076923076923</v>
      </c>
      <c r="T34" s="25">
        <v>0.62376237623762376</v>
      </c>
      <c r="U34" s="28">
        <v>0.75903614457831325</v>
      </c>
    </row>
    <row r="35" spans="1:21" x14ac:dyDescent="0.25">
      <c r="A35" s="29" t="s">
        <v>621</v>
      </c>
      <c r="B35" s="30" t="s">
        <v>147</v>
      </c>
      <c r="C35" s="30" t="s">
        <v>292</v>
      </c>
      <c r="D35" s="31">
        <v>8</v>
      </c>
      <c r="E35" s="31">
        <v>0.9</v>
      </c>
      <c r="F35" s="31">
        <v>10</v>
      </c>
      <c r="G35" s="31">
        <v>0.984375</v>
      </c>
      <c r="H35" s="31">
        <v>0.586046511627907</v>
      </c>
      <c r="I35" s="31">
        <v>0.73469387755102045</v>
      </c>
      <c r="J35" s="31">
        <v>0.92156862745098034</v>
      </c>
      <c r="K35" s="31">
        <v>0.67142857142857137</v>
      </c>
      <c r="L35" s="31">
        <v>0.77685950413223137</v>
      </c>
      <c r="M35" s="31">
        <v>685</v>
      </c>
      <c r="N35" s="32">
        <v>1.015480324074074E-2</v>
      </c>
      <c r="O35" s="30" t="s">
        <v>350</v>
      </c>
      <c r="P35" s="31">
        <v>6316297</v>
      </c>
      <c r="Q35" s="33">
        <v>44893.890387291664</v>
      </c>
      <c r="R35" s="31">
        <v>485</v>
      </c>
      <c r="S35" s="31">
        <v>0.94871794871794868</v>
      </c>
      <c r="T35" s="31">
        <v>0.52857142857142858</v>
      </c>
      <c r="U35" s="34">
        <v>0.67889908256880727</v>
      </c>
    </row>
    <row r="36" spans="1:21" x14ac:dyDescent="0.25">
      <c r="A36" s="23" t="s">
        <v>592</v>
      </c>
      <c r="B36" s="24" t="s">
        <v>147</v>
      </c>
      <c r="C36" s="24" t="s">
        <v>292</v>
      </c>
      <c r="D36" s="25">
        <v>8</v>
      </c>
      <c r="E36" s="25">
        <v>0.85</v>
      </c>
      <c r="F36" s="25">
        <v>10</v>
      </c>
      <c r="G36" s="25">
        <v>0.98581560283687941</v>
      </c>
      <c r="H36" s="25">
        <v>0.64651162790697669</v>
      </c>
      <c r="I36" s="25">
        <v>0.78089887640449429</v>
      </c>
      <c r="J36" s="25">
        <v>0.9</v>
      </c>
      <c r="K36" s="25">
        <v>0.77142857142857146</v>
      </c>
      <c r="L36" s="25">
        <v>0.8307692307692307</v>
      </c>
      <c r="M36" s="25">
        <v>1734</v>
      </c>
      <c r="N36" s="26">
        <v>1.0435497685185185E-2</v>
      </c>
      <c r="O36" s="24" t="s">
        <v>350</v>
      </c>
      <c r="P36" s="25">
        <v>6316297</v>
      </c>
      <c r="Q36" s="27">
        <v>44893.751098518522</v>
      </c>
      <c r="R36" s="25">
        <v>875</v>
      </c>
      <c r="S36" s="25">
        <v>0.9285714285714286</v>
      </c>
      <c r="T36" s="25">
        <v>0.55714285714285716</v>
      </c>
      <c r="U36" s="28">
        <v>0.6964285714285714</v>
      </c>
    </row>
    <row r="37" spans="1:21" x14ac:dyDescent="0.25">
      <c r="A37" s="29" t="s">
        <v>324</v>
      </c>
      <c r="B37" s="30" t="s">
        <v>22</v>
      </c>
      <c r="C37" s="30" t="s">
        <v>292</v>
      </c>
      <c r="D37" s="31">
        <v>8</v>
      </c>
      <c r="E37" s="31">
        <v>0.85</v>
      </c>
      <c r="F37" s="31">
        <v>10</v>
      </c>
      <c r="G37" s="31">
        <v>1</v>
      </c>
      <c r="H37" s="31">
        <v>0.58469945355191255</v>
      </c>
      <c r="I37" s="31">
        <v>0.73793103448275865</v>
      </c>
      <c r="J37" s="31">
        <v>0.96610169491525422</v>
      </c>
      <c r="K37" s="31">
        <v>0.82608695652173914</v>
      </c>
      <c r="L37" s="31">
        <v>0.890625</v>
      </c>
      <c r="M37" s="31">
        <v>5012</v>
      </c>
      <c r="N37" s="32">
        <v>2.3416817129629629E-2</v>
      </c>
      <c r="O37" s="30" t="s">
        <v>294</v>
      </c>
      <c r="P37" s="31">
        <v>-12144415</v>
      </c>
      <c r="Q37" s="33">
        <v>44889.886996678244</v>
      </c>
      <c r="R37" s="31">
        <v>2440</v>
      </c>
      <c r="S37" s="31">
        <v>0.97619047619047616</v>
      </c>
      <c r="T37" s="31">
        <v>0.59420289855072461</v>
      </c>
      <c r="U37" s="34">
        <v>0.73873873873873874</v>
      </c>
    </row>
    <row r="38" spans="1:21" x14ac:dyDescent="0.25">
      <c r="A38" s="23" t="s">
        <v>620</v>
      </c>
      <c r="B38" s="24" t="s">
        <v>147</v>
      </c>
      <c r="C38" s="24" t="s">
        <v>292</v>
      </c>
      <c r="D38" s="25">
        <v>8</v>
      </c>
      <c r="E38" s="25">
        <v>0.8</v>
      </c>
      <c r="F38" s="25">
        <v>10</v>
      </c>
      <c r="G38" s="25">
        <v>0.98581560283687941</v>
      </c>
      <c r="H38" s="25">
        <v>0.64651162790697669</v>
      </c>
      <c r="I38" s="25">
        <v>0.78089887640449429</v>
      </c>
      <c r="J38" s="25">
        <v>0.9</v>
      </c>
      <c r="K38" s="25">
        <v>0.77142857142857146</v>
      </c>
      <c r="L38" s="25">
        <v>0.8307692307692307</v>
      </c>
      <c r="M38" s="25">
        <v>1736</v>
      </c>
      <c r="N38" s="26">
        <v>1.0614907407407408E-2</v>
      </c>
      <c r="O38" s="24" t="s">
        <v>350</v>
      </c>
      <c r="P38" s="25">
        <v>6316297</v>
      </c>
      <c r="Q38" s="27">
        <v>44893.879760949072</v>
      </c>
      <c r="R38" s="25">
        <v>876</v>
      </c>
      <c r="S38" s="25">
        <v>0.9285714285714286</v>
      </c>
      <c r="T38" s="25">
        <v>0.55714285714285716</v>
      </c>
      <c r="U38" s="28">
        <v>0.6964285714285714</v>
      </c>
    </row>
    <row r="39" spans="1:21" x14ac:dyDescent="0.25">
      <c r="A39" s="29" t="s">
        <v>222</v>
      </c>
      <c r="B39" s="30" t="s">
        <v>22</v>
      </c>
      <c r="C39" s="30" t="s">
        <v>147</v>
      </c>
      <c r="D39" s="31">
        <v>7</v>
      </c>
      <c r="E39" s="31">
        <v>0.9</v>
      </c>
      <c r="F39" s="31">
        <v>11</v>
      </c>
      <c r="G39" s="31">
        <v>1</v>
      </c>
      <c r="H39" s="31">
        <v>0.46629213483146065</v>
      </c>
      <c r="I39" s="31">
        <v>0.63601532567049812</v>
      </c>
      <c r="J39" s="31">
        <v>0.95652173913043481</v>
      </c>
      <c r="K39" s="31">
        <v>0.6875</v>
      </c>
      <c r="L39" s="31">
        <v>0.8</v>
      </c>
      <c r="M39" s="31">
        <v>582</v>
      </c>
      <c r="N39" s="32">
        <v>9.5774305555555554E-4</v>
      </c>
      <c r="O39" s="30" t="s">
        <v>148</v>
      </c>
      <c r="P39" s="31">
        <v>360154</v>
      </c>
      <c r="Q39" s="33">
        <v>44888.511168900463</v>
      </c>
      <c r="R39" s="31">
        <v>452</v>
      </c>
      <c r="S39" s="31">
        <v>0.94871794871794868</v>
      </c>
      <c r="T39" s="31">
        <v>0.578125</v>
      </c>
      <c r="U39" s="34">
        <v>0.71844660194174759</v>
      </c>
    </row>
    <row r="40" spans="1:21" x14ac:dyDescent="0.25">
      <c r="A40" s="23" t="s">
        <v>258</v>
      </c>
      <c r="B40" s="24" t="s">
        <v>22</v>
      </c>
      <c r="C40" s="24" t="s">
        <v>23</v>
      </c>
      <c r="D40" s="25">
        <v>7</v>
      </c>
      <c r="E40" s="25">
        <v>0.9</v>
      </c>
      <c r="F40" s="25">
        <v>11</v>
      </c>
      <c r="G40" s="25">
        <v>0.99401197604790414</v>
      </c>
      <c r="H40" s="25">
        <v>0.5743944636678201</v>
      </c>
      <c r="I40" s="25">
        <v>0.72807017543859653</v>
      </c>
      <c r="J40" s="25">
        <v>1</v>
      </c>
      <c r="K40" s="25">
        <v>0.75247524752475248</v>
      </c>
      <c r="L40" s="25">
        <v>0.85875706214689262</v>
      </c>
      <c r="M40" s="25">
        <v>540</v>
      </c>
      <c r="N40" s="26">
        <v>7.3262731481481486E-4</v>
      </c>
      <c r="O40" s="24" t="s">
        <v>24</v>
      </c>
      <c r="P40" s="25">
        <v>336055</v>
      </c>
      <c r="Q40" s="27">
        <v>44888.534511886573</v>
      </c>
      <c r="R40" s="25">
        <v>422</v>
      </c>
      <c r="S40" s="25">
        <v>1</v>
      </c>
      <c r="T40" s="25">
        <v>0.5544554455445545</v>
      </c>
      <c r="U40" s="28">
        <v>0.71337579617834401</v>
      </c>
    </row>
    <row r="41" spans="1:21" x14ac:dyDescent="0.25">
      <c r="A41" s="29" t="s">
        <v>221</v>
      </c>
      <c r="B41" s="30" t="s">
        <v>22</v>
      </c>
      <c r="C41" s="30" t="s">
        <v>147</v>
      </c>
      <c r="D41" s="31">
        <v>7</v>
      </c>
      <c r="E41" s="31">
        <v>0.875</v>
      </c>
      <c r="F41" s="31">
        <v>11</v>
      </c>
      <c r="G41" s="31">
        <v>1</v>
      </c>
      <c r="H41" s="31">
        <v>0.46629213483146065</v>
      </c>
      <c r="I41" s="31">
        <v>0.63601532567049812</v>
      </c>
      <c r="J41" s="31">
        <v>0.95652173913043481</v>
      </c>
      <c r="K41" s="31">
        <v>0.6875</v>
      </c>
      <c r="L41" s="31">
        <v>0.8</v>
      </c>
      <c r="M41" s="31">
        <v>583</v>
      </c>
      <c r="N41" s="32">
        <v>9.1146990740740739E-4</v>
      </c>
      <c r="O41" s="30" t="s">
        <v>148</v>
      </c>
      <c r="P41" s="31">
        <v>360154</v>
      </c>
      <c r="Q41" s="33">
        <v>44888.510248726852</v>
      </c>
      <c r="R41" s="31">
        <v>452</v>
      </c>
      <c r="S41" s="31">
        <v>0.94871794871794868</v>
      </c>
      <c r="T41" s="31">
        <v>0.578125</v>
      </c>
      <c r="U41" s="34">
        <v>0.71844660194174759</v>
      </c>
    </row>
    <row r="42" spans="1:21" x14ac:dyDescent="0.25">
      <c r="A42" s="23" t="s">
        <v>257</v>
      </c>
      <c r="B42" s="24" t="s">
        <v>22</v>
      </c>
      <c r="C42" s="24" t="s">
        <v>23</v>
      </c>
      <c r="D42" s="25">
        <v>7</v>
      </c>
      <c r="E42" s="25">
        <v>0.875</v>
      </c>
      <c r="F42" s="25">
        <v>11</v>
      </c>
      <c r="G42" s="25">
        <v>0.98816568047337283</v>
      </c>
      <c r="H42" s="25">
        <v>0.57785467128027679</v>
      </c>
      <c r="I42" s="25">
        <v>0.7292576419213973</v>
      </c>
      <c r="J42" s="25">
        <v>1</v>
      </c>
      <c r="K42" s="25">
        <v>0.78217821782178221</v>
      </c>
      <c r="L42" s="25">
        <v>0.87777777777777777</v>
      </c>
      <c r="M42" s="25">
        <v>551</v>
      </c>
      <c r="N42" s="26">
        <v>9.1365740740740741E-4</v>
      </c>
      <c r="O42" s="24" t="s">
        <v>24</v>
      </c>
      <c r="P42" s="25">
        <v>336055</v>
      </c>
      <c r="Q42" s="27">
        <v>44888.533588194441</v>
      </c>
      <c r="R42" s="25">
        <v>430</v>
      </c>
      <c r="S42" s="25">
        <v>1</v>
      </c>
      <c r="T42" s="25">
        <v>0.58415841584158412</v>
      </c>
      <c r="U42" s="28">
        <v>0.73749999999999993</v>
      </c>
    </row>
    <row r="43" spans="1:21" x14ac:dyDescent="0.25">
      <c r="A43" s="29" t="s">
        <v>153</v>
      </c>
      <c r="B43" s="30" t="s">
        <v>22</v>
      </c>
      <c r="C43" s="30" t="s">
        <v>147</v>
      </c>
      <c r="D43" s="31">
        <v>7</v>
      </c>
      <c r="E43" s="31">
        <v>0.85</v>
      </c>
      <c r="F43" s="31">
        <v>11</v>
      </c>
      <c r="G43" s="31">
        <v>1</v>
      </c>
      <c r="H43" s="31">
        <v>0.48314606741573035</v>
      </c>
      <c r="I43" s="31">
        <v>0.65151515151515149</v>
      </c>
      <c r="J43" s="31">
        <v>0.95744680851063835</v>
      </c>
      <c r="K43" s="31">
        <v>0.703125</v>
      </c>
      <c r="L43" s="31">
        <v>0.81081081081081074</v>
      </c>
      <c r="M43" s="31">
        <v>587</v>
      </c>
      <c r="N43" s="32">
        <v>3.7876157407407406E-4</v>
      </c>
      <c r="O43" s="30" t="s">
        <v>148</v>
      </c>
      <c r="P43" s="31">
        <v>360154</v>
      </c>
      <c r="Q43" s="33">
        <v>44887.879243773146</v>
      </c>
      <c r="R43" s="31">
        <v>456</v>
      </c>
      <c r="S43" s="31">
        <v>0.95</v>
      </c>
      <c r="T43" s="31">
        <v>0.59375</v>
      </c>
      <c r="U43" s="34">
        <v>0.73076923076923084</v>
      </c>
    </row>
    <row r="44" spans="1:21" x14ac:dyDescent="0.25">
      <c r="A44" s="23" t="s">
        <v>21</v>
      </c>
      <c r="B44" s="24" t="s">
        <v>22</v>
      </c>
      <c r="C44" s="24" t="s">
        <v>23</v>
      </c>
      <c r="D44" s="25">
        <v>7</v>
      </c>
      <c r="E44" s="25">
        <v>0.85</v>
      </c>
      <c r="F44" s="25">
        <v>11</v>
      </c>
      <c r="G44" s="25">
        <v>0.98837209302325579</v>
      </c>
      <c r="H44" s="25">
        <v>0.58823529411764708</v>
      </c>
      <c r="I44" s="25">
        <v>0.73752711496746204</v>
      </c>
      <c r="J44" s="25">
        <v>1</v>
      </c>
      <c r="K44" s="25">
        <v>0.80198019801980203</v>
      </c>
      <c r="L44" s="25">
        <v>0.89010989010989017</v>
      </c>
      <c r="M44" s="25">
        <v>561</v>
      </c>
      <c r="N44" s="26">
        <v>3.4307870370370368E-4</v>
      </c>
      <c r="O44" s="24" t="s">
        <v>24</v>
      </c>
      <c r="P44" s="25">
        <v>336055</v>
      </c>
      <c r="Q44" s="27">
        <v>44886.983136527779</v>
      </c>
      <c r="R44" s="25">
        <v>435</v>
      </c>
      <c r="S44" s="25">
        <v>1</v>
      </c>
      <c r="T44" s="25">
        <v>0.60396039603960394</v>
      </c>
      <c r="U44" s="28">
        <v>0.75308641975308632</v>
      </c>
    </row>
    <row r="45" spans="1:21" x14ac:dyDescent="0.25">
      <c r="A45" s="29" t="s">
        <v>220</v>
      </c>
      <c r="B45" s="30" t="s">
        <v>22</v>
      </c>
      <c r="C45" s="30" t="s">
        <v>147</v>
      </c>
      <c r="D45" s="31">
        <v>7</v>
      </c>
      <c r="E45" s="31">
        <v>0.8</v>
      </c>
      <c r="F45" s="31">
        <v>11</v>
      </c>
      <c r="G45" s="31">
        <v>1</v>
      </c>
      <c r="H45" s="31">
        <v>0.4943820224719101</v>
      </c>
      <c r="I45" s="31">
        <v>0.66165413533834594</v>
      </c>
      <c r="J45" s="31">
        <v>0.95918367346938771</v>
      </c>
      <c r="K45" s="31">
        <v>0.734375</v>
      </c>
      <c r="L45" s="31">
        <v>0.83185840707964598</v>
      </c>
      <c r="M45" s="31">
        <v>608</v>
      </c>
      <c r="N45" s="32">
        <v>9.1608796296296295E-4</v>
      </c>
      <c r="O45" s="30" t="s">
        <v>148</v>
      </c>
      <c r="P45" s="31">
        <v>360154</v>
      </c>
      <c r="Q45" s="33">
        <v>44888.509278171296</v>
      </c>
      <c r="R45" s="31">
        <v>472</v>
      </c>
      <c r="S45" s="31">
        <v>0.95238095238095233</v>
      </c>
      <c r="T45" s="31">
        <v>0.625</v>
      </c>
      <c r="U45" s="34">
        <v>0.75471698113207553</v>
      </c>
    </row>
    <row r="46" spans="1:21" x14ac:dyDescent="0.25">
      <c r="A46" s="23" t="s">
        <v>256</v>
      </c>
      <c r="B46" s="24" t="s">
        <v>22</v>
      </c>
      <c r="C46" s="24" t="s">
        <v>23</v>
      </c>
      <c r="D46" s="25">
        <v>7</v>
      </c>
      <c r="E46" s="25">
        <v>0.8</v>
      </c>
      <c r="F46" s="25">
        <v>11</v>
      </c>
      <c r="G46" s="25">
        <v>0.98305084745762716</v>
      </c>
      <c r="H46" s="25">
        <v>0.60207612456747406</v>
      </c>
      <c r="I46" s="25">
        <v>0.74678111587982832</v>
      </c>
      <c r="J46" s="25">
        <v>0.97619047619047616</v>
      </c>
      <c r="K46" s="25">
        <v>0.81188118811881194</v>
      </c>
      <c r="L46" s="25">
        <v>0.88648648648648654</v>
      </c>
      <c r="M46" s="25">
        <v>577</v>
      </c>
      <c r="N46" s="26">
        <v>8.4187499999999996E-4</v>
      </c>
      <c r="O46" s="24" t="s">
        <v>24</v>
      </c>
      <c r="P46" s="25">
        <v>336055</v>
      </c>
      <c r="Q46" s="27">
        <v>44888.532690995373</v>
      </c>
      <c r="R46" s="25">
        <v>445</v>
      </c>
      <c r="S46" s="25">
        <v>0.98412698412698407</v>
      </c>
      <c r="T46" s="25">
        <v>0.61386138613861385</v>
      </c>
      <c r="U46" s="28">
        <v>0.75609756097560976</v>
      </c>
    </row>
    <row r="47" spans="1:21" x14ac:dyDescent="0.25">
      <c r="A47" s="29" t="s">
        <v>619</v>
      </c>
      <c r="B47" s="30" t="s">
        <v>147</v>
      </c>
      <c r="C47" s="30" t="s">
        <v>292</v>
      </c>
      <c r="D47" s="31">
        <v>7</v>
      </c>
      <c r="E47" s="31">
        <v>0.9</v>
      </c>
      <c r="F47" s="31">
        <v>10</v>
      </c>
      <c r="G47" s="31">
        <v>0.97560975609756095</v>
      </c>
      <c r="H47" s="31">
        <v>0.18604651162790697</v>
      </c>
      <c r="I47" s="31">
        <v>0.3125</v>
      </c>
      <c r="J47" s="31">
        <v>0.90476190476190477</v>
      </c>
      <c r="K47" s="31">
        <v>0.27142857142857141</v>
      </c>
      <c r="L47" s="31">
        <v>0.41758241758241754</v>
      </c>
      <c r="M47" s="31">
        <v>1772</v>
      </c>
      <c r="N47" s="32">
        <v>1.0273333333333334E-2</v>
      </c>
      <c r="O47" s="30" t="s">
        <v>350</v>
      </c>
      <c r="P47" s="31">
        <v>6316297</v>
      </c>
      <c r="Q47" s="33">
        <v>44893.869473877312</v>
      </c>
      <c r="R47" s="31">
        <v>1102</v>
      </c>
      <c r="S47" s="31">
        <v>1</v>
      </c>
      <c r="T47" s="31">
        <v>0.17142857142857143</v>
      </c>
      <c r="U47" s="34">
        <v>0.29268292682926828</v>
      </c>
    </row>
    <row r="48" spans="1:21" x14ac:dyDescent="0.25">
      <c r="A48" s="23" t="s">
        <v>353</v>
      </c>
      <c r="B48" s="24" t="s">
        <v>22</v>
      </c>
      <c r="C48" s="24" t="s">
        <v>292</v>
      </c>
      <c r="D48" s="25">
        <v>7</v>
      </c>
      <c r="E48" s="25">
        <v>0.875</v>
      </c>
      <c r="F48" s="25">
        <v>10</v>
      </c>
      <c r="G48" s="25">
        <v>1</v>
      </c>
      <c r="H48" s="25">
        <v>0.39890710382513661</v>
      </c>
      <c r="I48" s="25">
        <v>0.5703125</v>
      </c>
      <c r="J48" s="25">
        <v>0.96875</v>
      </c>
      <c r="K48" s="25">
        <v>0.44927536231884058</v>
      </c>
      <c r="L48" s="25">
        <v>0.61386138613861385</v>
      </c>
      <c r="M48" s="25">
        <v>2416</v>
      </c>
      <c r="N48" s="26">
        <v>2.0393310185185184E-2</v>
      </c>
      <c r="O48" s="24" t="s">
        <v>294</v>
      </c>
      <c r="P48" s="25">
        <v>-12144415</v>
      </c>
      <c r="Q48" s="27">
        <v>44890.661248425924</v>
      </c>
      <c r="R48" s="25">
        <v>1599</v>
      </c>
      <c r="S48" s="25">
        <v>0.95833333333333337</v>
      </c>
      <c r="T48" s="25">
        <v>0.33333333333333331</v>
      </c>
      <c r="U48" s="28">
        <v>0.49462365591397844</v>
      </c>
    </row>
    <row r="49" spans="1:21" x14ac:dyDescent="0.25">
      <c r="A49" s="29" t="s">
        <v>591</v>
      </c>
      <c r="B49" s="30" t="s">
        <v>147</v>
      </c>
      <c r="C49" s="30" t="s">
        <v>292</v>
      </c>
      <c r="D49" s="31">
        <v>7</v>
      </c>
      <c r="E49" s="31">
        <v>0.85</v>
      </c>
      <c r="F49" s="31">
        <v>10</v>
      </c>
      <c r="G49" s="31">
        <v>0.5</v>
      </c>
      <c r="H49" s="31">
        <v>4.6511627906976744E-3</v>
      </c>
      <c r="I49" s="31">
        <v>9.2165898617511521E-3</v>
      </c>
      <c r="J49" s="31">
        <v>1</v>
      </c>
      <c r="K49" s="31">
        <v>1.4285714285714285E-2</v>
      </c>
      <c r="L49" s="31">
        <v>2.8169014084507043E-2</v>
      </c>
      <c r="M49" s="31">
        <v>1549</v>
      </c>
      <c r="N49" s="32">
        <v>8.6129166666666663E-3</v>
      </c>
      <c r="O49" s="30" t="s">
        <v>350</v>
      </c>
      <c r="P49" s="31">
        <v>6316297</v>
      </c>
      <c r="Q49" s="33">
        <v>44893.742291481482</v>
      </c>
      <c r="R49" s="31">
        <v>971</v>
      </c>
      <c r="S49" s="31">
        <v>1</v>
      </c>
      <c r="T49" s="31">
        <v>1.4285714285714285E-2</v>
      </c>
      <c r="U49" s="34">
        <v>2.8169014084507043E-2</v>
      </c>
    </row>
    <row r="50" spans="1:21" x14ac:dyDescent="0.25">
      <c r="A50" s="23" t="s">
        <v>323</v>
      </c>
      <c r="B50" s="24" t="s">
        <v>22</v>
      </c>
      <c r="C50" s="24" t="s">
        <v>292</v>
      </c>
      <c r="D50" s="25">
        <v>7</v>
      </c>
      <c r="E50" s="25">
        <v>0.85</v>
      </c>
      <c r="F50" s="25">
        <v>10</v>
      </c>
      <c r="G50" s="25">
        <v>1</v>
      </c>
      <c r="H50" s="25">
        <v>0.4098360655737705</v>
      </c>
      <c r="I50" s="25">
        <v>0.58139534883720934</v>
      </c>
      <c r="J50" s="25">
        <v>0.97222222222222221</v>
      </c>
      <c r="K50" s="25">
        <v>0.50724637681159424</v>
      </c>
      <c r="L50" s="25">
        <v>0.66666666666666663</v>
      </c>
      <c r="M50" s="25">
        <v>2424</v>
      </c>
      <c r="N50" s="26">
        <v>2.3966435185185184E-2</v>
      </c>
      <c r="O50" s="24" t="s">
        <v>294</v>
      </c>
      <c r="P50" s="25">
        <v>-12144415</v>
      </c>
      <c r="Q50" s="27">
        <v>44889.863009641202</v>
      </c>
      <c r="R50" s="25">
        <v>1605</v>
      </c>
      <c r="S50" s="25">
        <v>0.9642857142857143</v>
      </c>
      <c r="T50" s="25">
        <v>0.39130434782608697</v>
      </c>
      <c r="U50" s="28">
        <v>0.55670103092783507</v>
      </c>
    </row>
    <row r="51" spans="1:21" x14ac:dyDescent="0.25">
      <c r="A51" s="29" t="s">
        <v>88</v>
      </c>
      <c r="B51" s="30" t="s">
        <v>22</v>
      </c>
      <c r="C51" s="30" t="s">
        <v>82</v>
      </c>
      <c r="D51" s="31">
        <v>7</v>
      </c>
      <c r="E51" s="31">
        <v>0.85</v>
      </c>
      <c r="F51" s="31">
        <v>10</v>
      </c>
      <c r="G51" s="31">
        <v>0.98936170212765961</v>
      </c>
      <c r="H51" s="31">
        <v>0.46039603960396042</v>
      </c>
      <c r="I51" s="31">
        <v>0.6283783783783784</v>
      </c>
      <c r="J51" s="31">
        <v>0.92592592592592593</v>
      </c>
      <c r="K51" s="31">
        <v>0.81967213114754101</v>
      </c>
      <c r="L51" s="31">
        <v>0.86956521739130432</v>
      </c>
      <c r="M51" s="31">
        <v>4332</v>
      </c>
      <c r="N51" s="32">
        <v>3.5625266203703702E-2</v>
      </c>
      <c r="O51" s="30" t="s">
        <v>83</v>
      </c>
      <c r="P51" s="31">
        <v>284531</v>
      </c>
      <c r="Q51" s="33">
        <v>44887.570245069444</v>
      </c>
      <c r="R51" s="31">
        <v>2548</v>
      </c>
      <c r="S51" s="31">
        <v>0.97142857142857142</v>
      </c>
      <c r="T51" s="31">
        <v>0.55737704918032782</v>
      </c>
      <c r="U51" s="34">
        <v>0.70833333333333326</v>
      </c>
    </row>
    <row r="52" spans="1:21" x14ac:dyDescent="0.25">
      <c r="A52" s="23" t="s">
        <v>618</v>
      </c>
      <c r="B52" s="24" t="s">
        <v>147</v>
      </c>
      <c r="C52" s="24" t="s">
        <v>292</v>
      </c>
      <c r="D52" s="25">
        <v>7</v>
      </c>
      <c r="E52" s="25">
        <v>0.8</v>
      </c>
      <c r="F52" s="25">
        <v>10</v>
      </c>
      <c r="G52" s="25">
        <v>0.97674418604651159</v>
      </c>
      <c r="H52" s="25">
        <v>0.39069767441860465</v>
      </c>
      <c r="I52" s="25">
        <v>0.55813953488372092</v>
      </c>
      <c r="J52" s="25">
        <v>0.89795918367346939</v>
      </c>
      <c r="K52" s="25">
        <v>0.62857142857142856</v>
      </c>
      <c r="L52" s="25">
        <v>0.73949579831932755</v>
      </c>
      <c r="M52" s="25">
        <v>2139</v>
      </c>
      <c r="N52" s="26">
        <v>8.6884606481481483E-3</v>
      </c>
      <c r="O52" s="24" t="s">
        <v>350</v>
      </c>
      <c r="P52" s="25">
        <v>6316297</v>
      </c>
      <c r="Q52" s="27">
        <v>44893.860528124998</v>
      </c>
      <c r="R52" s="25">
        <v>1257</v>
      </c>
      <c r="S52" s="25">
        <v>1</v>
      </c>
      <c r="T52" s="25">
        <v>0.35714285714285715</v>
      </c>
      <c r="U52" s="28">
        <v>0.52631578947368418</v>
      </c>
    </row>
    <row r="53" spans="1:21" x14ac:dyDescent="0.25">
      <c r="A53" s="29" t="s">
        <v>352</v>
      </c>
      <c r="B53" s="30" t="s">
        <v>22</v>
      </c>
      <c r="C53" s="30" t="s">
        <v>292</v>
      </c>
      <c r="D53" s="31">
        <v>7</v>
      </c>
      <c r="E53" s="31">
        <v>0.8</v>
      </c>
      <c r="F53" s="31">
        <v>10</v>
      </c>
      <c r="G53" s="31">
        <v>0.99</v>
      </c>
      <c r="H53" s="31">
        <v>0.54098360655737709</v>
      </c>
      <c r="I53" s="31">
        <v>0.69964664310954061</v>
      </c>
      <c r="J53" s="31">
        <v>0.96296296296296291</v>
      </c>
      <c r="K53" s="31">
        <v>0.75362318840579712</v>
      </c>
      <c r="L53" s="31">
        <v>0.84552845528455278</v>
      </c>
      <c r="M53" s="31">
        <v>3045</v>
      </c>
      <c r="N53" s="32">
        <v>2.013726851851852E-2</v>
      </c>
      <c r="O53" s="30" t="s">
        <v>294</v>
      </c>
      <c r="P53" s="31">
        <v>-12144415</v>
      </c>
      <c r="Q53" s="33">
        <v>44890.640904340275</v>
      </c>
      <c r="R53" s="31">
        <v>1954</v>
      </c>
      <c r="S53" s="31">
        <v>0.95121951219512191</v>
      </c>
      <c r="T53" s="31">
        <v>0.56521739130434778</v>
      </c>
      <c r="U53" s="34">
        <v>0.70909090909090911</v>
      </c>
    </row>
    <row r="54" spans="1:21" x14ac:dyDescent="0.25">
      <c r="A54" s="23" t="s">
        <v>363</v>
      </c>
      <c r="B54" s="24" t="s">
        <v>147</v>
      </c>
      <c r="C54" s="24" t="s">
        <v>292</v>
      </c>
      <c r="D54" s="25">
        <v>6</v>
      </c>
      <c r="E54" s="25">
        <v>0.9</v>
      </c>
      <c r="F54" s="25">
        <v>10</v>
      </c>
      <c r="G54" s="25">
        <v>0.95833333333333337</v>
      </c>
      <c r="H54" s="25">
        <v>0.10697674418604651</v>
      </c>
      <c r="I54" s="25">
        <v>0.19246861924686195</v>
      </c>
      <c r="J54" s="25">
        <v>0.90909090909090906</v>
      </c>
      <c r="K54" s="25">
        <v>0.14285714285714285</v>
      </c>
      <c r="L54" s="25">
        <v>0.24691358024691357</v>
      </c>
      <c r="M54" s="25">
        <v>1644</v>
      </c>
      <c r="N54" s="26">
        <v>2.8727083333333335E-3</v>
      </c>
      <c r="O54" s="24" t="s">
        <v>350</v>
      </c>
      <c r="P54" s="25">
        <v>6316297</v>
      </c>
      <c r="Q54" s="27">
        <v>44893.823063784723</v>
      </c>
      <c r="R54" s="25">
        <v>1032</v>
      </c>
      <c r="S54" s="25">
        <v>1</v>
      </c>
      <c r="T54" s="25">
        <v>0.11428571428571428</v>
      </c>
      <c r="U54" s="28">
        <v>0.20512820512820512</v>
      </c>
    </row>
    <row r="55" spans="1:21" x14ac:dyDescent="0.25">
      <c r="A55" s="29" t="s">
        <v>398</v>
      </c>
      <c r="B55" s="30" t="s">
        <v>23</v>
      </c>
      <c r="C55" s="30" t="s">
        <v>292</v>
      </c>
      <c r="D55" s="31">
        <v>6</v>
      </c>
      <c r="E55" s="31">
        <v>0.9</v>
      </c>
      <c r="F55" s="31">
        <v>10</v>
      </c>
      <c r="G55" s="31">
        <v>1</v>
      </c>
      <c r="H55" s="31">
        <v>7.179487179487179E-2</v>
      </c>
      <c r="I55" s="31">
        <v>0.13397129186602871</v>
      </c>
      <c r="J55" s="31">
        <v>1</v>
      </c>
      <c r="K55" s="31">
        <v>0.11594202898550725</v>
      </c>
      <c r="L55" s="31">
        <v>0.20779220779220778</v>
      </c>
      <c r="M55" s="31">
        <v>1569</v>
      </c>
      <c r="N55" s="32">
        <v>2.4158333333333332E-3</v>
      </c>
      <c r="O55" s="30" t="s">
        <v>351</v>
      </c>
      <c r="P55" s="31">
        <v>5622217</v>
      </c>
      <c r="Q55" s="33">
        <v>44890.847964004628</v>
      </c>
      <c r="R55" s="31">
        <v>973</v>
      </c>
      <c r="S55" s="31">
        <v>1</v>
      </c>
      <c r="T55" s="31">
        <v>5.7971014492753624E-2</v>
      </c>
      <c r="U55" s="34">
        <v>0.1095890410958904</v>
      </c>
    </row>
    <row r="56" spans="1:21" x14ac:dyDescent="0.25">
      <c r="A56" s="23" t="s">
        <v>322</v>
      </c>
      <c r="B56" s="24" t="s">
        <v>22</v>
      </c>
      <c r="C56" s="24" t="s">
        <v>292</v>
      </c>
      <c r="D56" s="25">
        <v>6</v>
      </c>
      <c r="E56" s="25">
        <v>0.9</v>
      </c>
      <c r="F56" s="25">
        <v>10</v>
      </c>
      <c r="G56" s="25">
        <v>1</v>
      </c>
      <c r="H56" s="25">
        <v>0.38797814207650272</v>
      </c>
      <c r="I56" s="25">
        <v>0.55905511811023623</v>
      </c>
      <c r="J56" s="25">
        <v>0.96969696969696972</v>
      </c>
      <c r="K56" s="25">
        <v>0.46376811594202899</v>
      </c>
      <c r="L56" s="25">
        <v>0.62745098039215685</v>
      </c>
      <c r="M56" s="25">
        <v>2420</v>
      </c>
      <c r="N56" s="26">
        <v>7.4237499999999998E-3</v>
      </c>
      <c r="O56" s="24" t="s">
        <v>294</v>
      </c>
      <c r="P56" s="25">
        <v>-12144415</v>
      </c>
      <c r="Q56" s="27">
        <v>44889.855558333336</v>
      </c>
      <c r="R56" s="25">
        <v>1604</v>
      </c>
      <c r="S56" s="25">
        <v>0.96</v>
      </c>
      <c r="T56" s="25">
        <v>0.34782608695652173</v>
      </c>
      <c r="U56" s="28">
        <v>0.51063829787234039</v>
      </c>
    </row>
    <row r="57" spans="1:21" x14ac:dyDescent="0.25">
      <c r="A57" s="29" t="s">
        <v>362</v>
      </c>
      <c r="B57" s="30" t="s">
        <v>147</v>
      </c>
      <c r="C57" s="30" t="s">
        <v>292</v>
      </c>
      <c r="D57" s="31">
        <v>6</v>
      </c>
      <c r="E57" s="31">
        <v>0.875</v>
      </c>
      <c r="F57" s="31">
        <v>10</v>
      </c>
      <c r="G57" s="31">
        <v>0.984375</v>
      </c>
      <c r="H57" s="31">
        <v>0.2930232558139535</v>
      </c>
      <c r="I57" s="31">
        <v>0.45161290322580649</v>
      </c>
      <c r="J57" s="31">
        <v>0.94117647058823528</v>
      </c>
      <c r="K57" s="31">
        <v>0.45714285714285713</v>
      </c>
      <c r="L57" s="31">
        <v>0.61538461538461542</v>
      </c>
      <c r="M57" s="31">
        <v>1967</v>
      </c>
      <c r="N57" s="32">
        <v>2.8727083333333335E-3</v>
      </c>
      <c r="O57" s="30" t="s">
        <v>350</v>
      </c>
      <c r="P57" s="31">
        <v>6316297</v>
      </c>
      <c r="Q57" s="33">
        <v>44893.823063784723</v>
      </c>
      <c r="R57" s="31">
        <v>1194</v>
      </c>
      <c r="S57" s="31">
        <v>1</v>
      </c>
      <c r="T57" s="31">
        <v>0.27142857142857141</v>
      </c>
      <c r="U57" s="34">
        <v>0.42696629213483145</v>
      </c>
    </row>
    <row r="58" spans="1:21" x14ac:dyDescent="0.25">
      <c r="A58" s="23" t="s">
        <v>397</v>
      </c>
      <c r="B58" s="24" t="s">
        <v>23</v>
      </c>
      <c r="C58" s="24" t="s">
        <v>292</v>
      </c>
      <c r="D58" s="25">
        <v>6</v>
      </c>
      <c r="E58" s="25">
        <v>0.875</v>
      </c>
      <c r="F58" s="25">
        <v>10</v>
      </c>
      <c r="G58" s="25">
        <v>1</v>
      </c>
      <c r="H58" s="25">
        <v>0.26666666666666666</v>
      </c>
      <c r="I58" s="25">
        <v>0.4210526315789474</v>
      </c>
      <c r="J58" s="25">
        <v>1</v>
      </c>
      <c r="K58" s="25">
        <v>0.40579710144927539</v>
      </c>
      <c r="L58" s="25">
        <v>0.57731958762886604</v>
      </c>
      <c r="M58" s="25">
        <v>1856</v>
      </c>
      <c r="N58" s="26">
        <v>2.4158333333333332E-3</v>
      </c>
      <c r="O58" s="24" t="s">
        <v>351</v>
      </c>
      <c r="P58" s="25">
        <v>5622217</v>
      </c>
      <c r="Q58" s="27">
        <v>44890.847964004628</v>
      </c>
      <c r="R58" s="25">
        <v>1121</v>
      </c>
      <c r="S58" s="25">
        <v>1</v>
      </c>
      <c r="T58" s="25">
        <v>0.17391304347826086</v>
      </c>
      <c r="U58" s="28">
        <v>0.29629629629629634</v>
      </c>
    </row>
    <row r="59" spans="1:21" x14ac:dyDescent="0.25">
      <c r="A59" s="29" t="s">
        <v>321</v>
      </c>
      <c r="B59" s="30" t="s">
        <v>22</v>
      </c>
      <c r="C59" s="30" t="s">
        <v>292</v>
      </c>
      <c r="D59" s="31">
        <v>6</v>
      </c>
      <c r="E59" s="31">
        <v>0.875</v>
      </c>
      <c r="F59" s="31">
        <v>10</v>
      </c>
      <c r="G59" s="31">
        <v>1</v>
      </c>
      <c r="H59" s="31">
        <v>0.49180327868852458</v>
      </c>
      <c r="I59" s="31">
        <v>0.65934065934065933</v>
      </c>
      <c r="J59" s="31">
        <v>0.95918367346938771</v>
      </c>
      <c r="K59" s="31">
        <v>0.6811594202898551</v>
      </c>
      <c r="L59" s="31">
        <v>0.79661016949152552</v>
      </c>
      <c r="M59" s="31">
        <v>2991</v>
      </c>
      <c r="N59" s="32">
        <v>7.4237499999999998E-3</v>
      </c>
      <c r="O59" s="30" t="s">
        <v>294</v>
      </c>
      <c r="P59" s="31">
        <v>-12144415</v>
      </c>
      <c r="Q59" s="33">
        <v>44889.855558333336</v>
      </c>
      <c r="R59" s="31">
        <v>1929</v>
      </c>
      <c r="S59" s="31">
        <v>0.94736842105263153</v>
      </c>
      <c r="T59" s="31">
        <v>0.52173913043478259</v>
      </c>
      <c r="U59" s="34">
        <v>0.67289719626168221</v>
      </c>
    </row>
    <row r="60" spans="1:21" x14ac:dyDescent="0.25">
      <c r="A60" s="23" t="s">
        <v>361</v>
      </c>
      <c r="B60" s="24" t="s">
        <v>147</v>
      </c>
      <c r="C60" s="24" t="s">
        <v>292</v>
      </c>
      <c r="D60" s="25">
        <v>6</v>
      </c>
      <c r="E60" s="25">
        <v>0.85</v>
      </c>
      <c r="F60" s="25">
        <v>10</v>
      </c>
      <c r="G60" s="25">
        <v>0.9882352941176471</v>
      </c>
      <c r="H60" s="25">
        <v>0.39069767441860465</v>
      </c>
      <c r="I60" s="25">
        <v>0.56000000000000005</v>
      </c>
      <c r="J60" s="25">
        <v>0.91111111111111109</v>
      </c>
      <c r="K60" s="25">
        <v>0.58571428571428574</v>
      </c>
      <c r="L60" s="25">
        <v>0.71304347826086967</v>
      </c>
      <c r="M60" s="25">
        <v>2030</v>
      </c>
      <c r="N60" s="26">
        <v>2.8727083333333335E-3</v>
      </c>
      <c r="O60" s="24" t="s">
        <v>350</v>
      </c>
      <c r="P60" s="25">
        <v>6316297</v>
      </c>
      <c r="Q60" s="27">
        <v>44893.823063784723</v>
      </c>
      <c r="R60" s="25">
        <v>1234</v>
      </c>
      <c r="S60" s="25">
        <v>1</v>
      </c>
      <c r="T60" s="25">
        <v>0.35714285714285715</v>
      </c>
      <c r="U60" s="28">
        <v>0.52631578947368418</v>
      </c>
    </row>
    <row r="61" spans="1:21" x14ac:dyDescent="0.25">
      <c r="A61" s="29" t="s">
        <v>396</v>
      </c>
      <c r="B61" s="30" t="s">
        <v>23</v>
      </c>
      <c r="C61" s="30" t="s">
        <v>292</v>
      </c>
      <c r="D61" s="31">
        <v>6</v>
      </c>
      <c r="E61" s="31">
        <v>0.85</v>
      </c>
      <c r="F61" s="31">
        <v>10</v>
      </c>
      <c r="G61" s="31">
        <v>1</v>
      </c>
      <c r="H61" s="31">
        <v>0.3282051282051282</v>
      </c>
      <c r="I61" s="31">
        <v>0.49420849420849422</v>
      </c>
      <c r="J61" s="31">
        <v>1</v>
      </c>
      <c r="K61" s="31">
        <v>0.49275362318840582</v>
      </c>
      <c r="L61" s="31">
        <v>0.66019417475728159</v>
      </c>
      <c r="M61" s="31">
        <v>1908</v>
      </c>
      <c r="N61" s="32">
        <v>2.4158333333333332E-3</v>
      </c>
      <c r="O61" s="30" t="s">
        <v>351</v>
      </c>
      <c r="P61" s="31">
        <v>5622217</v>
      </c>
      <c r="Q61" s="33">
        <v>44890.847964004628</v>
      </c>
      <c r="R61" s="31">
        <v>1159</v>
      </c>
      <c r="S61" s="31">
        <v>1</v>
      </c>
      <c r="T61" s="31">
        <v>0.24637681159420291</v>
      </c>
      <c r="U61" s="34">
        <v>0.39534883720930236</v>
      </c>
    </row>
    <row r="62" spans="1:21" x14ac:dyDescent="0.25">
      <c r="A62" s="23" t="s">
        <v>320</v>
      </c>
      <c r="B62" s="24" t="s">
        <v>22</v>
      </c>
      <c r="C62" s="24" t="s">
        <v>292</v>
      </c>
      <c r="D62" s="25">
        <v>6</v>
      </c>
      <c r="E62" s="25">
        <v>0.85</v>
      </c>
      <c r="F62" s="25">
        <v>10</v>
      </c>
      <c r="G62" s="25">
        <v>1</v>
      </c>
      <c r="H62" s="25">
        <v>0.5300546448087432</v>
      </c>
      <c r="I62" s="25">
        <v>0.69285714285714295</v>
      </c>
      <c r="J62" s="25">
        <v>0.96296296296296291</v>
      </c>
      <c r="K62" s="25">
        <v>0.75362318840579712</v>
      </c>
      <c r="L62" s="25">
        <v>0.84552845528455278</v>
      </c>
      <c r="M62" s="25">
        <v>3045</v>
      </c>
      <c r="N62" s="26">
        <v>7.4237499999999998E-3</v>
      </c>
      <c r="O62" s="24" t="s">
        <v>294</v>
      </c>
      <c r="P62" s="25">
        <v>-12144415</v>
      </c>
      <c r="Q62" s="27">
        <v>44889.855558333336</v>
      </c>
      <c r="R62" s="25">
        <v>1955</v>
      </c>
      <c r="S62" s="25">
        <v>0.95121951219512191</v>
      </c>
      <c r="T62" s="25">
        <v>0.56521739130434778</v>
      </c>
      <c r="U62" s="28">
        <v>0.70909090909090911</v>
      </c>
    </row>
    <row r="63" spans="1:21" x14ac:dyDescent="0.25">
      <c r="A63" s="29" t="s">
        <v>360</v>
      </c>
      <c r="B63" s="30" t="s">
        <v>147</v>
      </c>
      <c r="C63" s="30" t="s">
        <v>292</v>
      </c>
      <c r="D63" s="31">
        <v>6</v>
      </c>
      <c r="E63" s="31">
        <v>0.8</v>
      </c>
      <c r="F63" s="31">
        <v>10</v>
      </c>
      <c r="G63" s="31">
        <v>0.98148148148148151</v>
      </c>
      <c r="H63" s="31">
        <v>0.49302325581395351</v>
      </c>
      <c r="I63" s="31">
        <v>0.65634674922600622</v>
      </c>
      <c r="J63" s="31">
        <v>0.88524590163934425</v>
      </c>
      <c r="K63" s="31">
        <v>0.77142857142857146</v>
      </c>
      <c r="L63" s="31">
        <v>0.82442748091603058</v>
      </c>
      <c r="M63" s="31">
        <v>3293</v>
      </c>
      <c r="N63" s="32">
        <v>2.8727083333333335E-3</v>
      </c>
      <c r="O63" s="30" t="s">
        <v>350</v>
      </c>
      <c r="P63" s="31">
        <v>6316297</v>
      </c>
      <c r="Q63" s="33">
        <v>44893.823063784723</v>
      </c>
      <c r="R63" s="31">
        <v>1476</v>
      </c>
      <c r="S63" s="31">
        <v>0.96666666666666667</v>
      </c>
      <c r="T63" s="31">
        <v>0.41428571428571431</v>
      </c>
      <c r="U63" s="34">
        <v>0.58000000000000007</v>
      </c>
    </row>
    <row r="64" spans="1:21" x14ac:dyDescent="0.25">
      <c r="A64" s="23" t="s">
        <v>395</v>
      </c>
      <c r="B64" s="24" t="s">
        <v>23</v>
      </c>
      <c r="C64" s="24" t="s">
        <v>292</v>
      </c>
      <c r="D64" s="25">
        <v>6</v>
      </c>
      <c r="E64" s="25">
        <v>0.8</v>
      </c>
      <c r="F64" s="25">
        <v>10</v>
      </c>
      <c r="G64" s="25">
        <v>0.9550561797752809</v>
      </c>
      <c r="H64" s="25">
        <v>0.4358974358974359</v>
      </c>
      <c r="I64" s="25">
        <v>0.59859154929577463</v>
      </c>
      <c r="J64" s="25">
        <v>0.8545454545454545</v>
      </c>
      <c r="K64" s="25">
        <v>0.6811594202898551</v>
      </c>
      <c r="L64" s="25">
        <v>0.75806451612903236</v>
      </c>
      <c r="M64" s="25">
        <v>3091</v>
      </c>
      <c r="N64" s="26">
        <v>2.4158333333333332E-3</v>
      </c>
      <c r="O64" s="24" t="s">
        <v>351</v>
      </c>
      <c r="P64" s="25">
        <v>5622217</v>
      </c>
      <c r="Q64" s="27">
        <v>44890.847964004628</v>
      </c>
      <c r="R64" s="25">
        <v>1398</v>
      </c>
      <c r="S64" s="25">
        <v>1</v>
      </c>
      <c r="T64" s="25">
        <v>0.28985507246376813</v>
      </c>
      <c r="U64" s="28">
        <v>0.44943820224719105</v>
      </c>
    </row>
    <row r="65" spans="1:21" x14ac:dyDescent="0.25">
      <c r="A65" s="29" t="s">
        <v>319</v>
      </c>
      <c r="B65" s="30" t="s">
        <v>22</v>
      </c>
      <c r="C65" s="30" t="s">
        <v>292</v>
      </c>
      <c r="D65" s="31">
        <v>6</v>
      </c>
      <c r="E65" s="31">
        <v>0.8</v>
      </c>
      <c r="F65" s="31">
        <v>10</v>
      </c>
      <c r="G65" s="31">
        <v>0.98113207547169812</v>
      </c>
      <c r="H65" s="31">
        <v>0.56830601092896171</v>
      </c>
      <c r="I65" s="31">
        <v>0.71972318339100338</v>
      </c>
      <c r="J65" s="31">
        <v>0.96666666666666667</v>
      </c>
      <c r="K65" s="31">
        <v>0.84057971014492749</v>
      </c>
      <c r="L65" s="31">
        <v>0.89922480620155032</v>
      </c>
      <c r="M65" s="31">
        <v>5085</v>
      </c>
      <c r="N65" s="32">
        <v>7.4237499999999998E-3</v>
      </c>
      <c r="O65" s="30" t="s">
        <v>294</v>
      </c>
      <c r="P65" s="31">
        <v>-12144415</v>
      </c>
      <c r="Q65" s="33">
        <v>44889.855558333336</v>
      </c>
      <c r="R65" s="31">
        <v>2462</v>
      </c>
      <c r="S65" s="31">
        <v>0.97727272727272729</v>
      </c>
      <c r="T65" s="31">
        <v>0.62318840579710144</v>
      </c>
      <c r="U65" s="34">
        <v>0.76106194690265494</v>
      </c>
    </row>
    <row r="66" spans="1:21" x14ac:dyDescent="0.25">
      <c r="A66" s="23" t="s">
        <v>359</v>
      </c>
      <c r="B66" s="24" t="s">
        <v>147</v>
      </c>
      <c r="C66" s="24" t="s">
        <v>292</v>
      </c>
      <c r="D66" s="25">
        <v>6</v>
      </c>
      <c r="E66" s="25">
        <v>0.7</v>
      </c>
      <c r="F66" s="25">
        <v>10</v>
      </c>
      <c r="G66" s="25">
        <v>0.97297297297297303</v>
      </c>
      <c r="H66" s="25">
        <v>0.50232558139534889</v>
      </c>
      <c r="I66" s="25">
        <v>0.66257668711656448</v>
      </c>
      <c r="J66" s="25">
        <v>0.58715596330275233</v>
      </c>
      <c r="K66" s="25">
        <v>0.91428571428571426</v>
      </c>
      <c r="L66" s="25">
        <v>0.71508379888268159</v>
      </c>
      <c r="M66" s="25">
        <v>6051</v>
      </c>
      <c r="N66" s="26">
        <v>2.8727083333333335E-3</v>
      </c>
      <c r="O66" s="24" t="s">
        <v>350</v>
      </c>
      <c r="P66" s="25">
        <v>6316297</v>
      </c>
      <c r="Q66" s="27">
        <v>44893.823063784723</v>
      </c>
      <c r="R66" s="25">
        <v>1635</v>
      </c>
      <c r="S66" s="25">
        <v>0.96875</v>
      </c>
      <c r="T66" s="25">
        <v>0.44285714285714284</v>
      </c>
      <c r="U66" s="28">
        <v>0.60784313725490191</v>
      </c>
    </row>
    <row r="67" spans="1:21" x14ac:dyDescent="0.25">
      <c r="A67" s="29" t="s">
        <v>394</v>
      </c>
      <c r="B67" s="30" t="s">
        <v>23</v>
      </c>
      <c r="C67" s="30" t="s">
        <v>292</v>
      </c>
      <c r="D67" s="31">
        <v>6</v>
      </c>
      <c r="E67" s="31">
        <v>0.7</v>
      </c>
      <c r="F67" s="31">
        <v>10</v>
      </c>
      <c r="G67" s="31">
        <v>0.93877551020408168</v>
      </c>
      <c r="H67" s="31">
        <v>0.47179487179487178</v>
      </c>
      <c r="I67" s="31">
        <v>0.62798634812286691</v>
      </c>
      <c r="J67" s="31">
        <v>0.79487179487179482</v>
      </c>
      <c r="K67" s="31">
        <v>0.89855072463768115</v>
      </c>
      <c r="L67" s="31">
        <v>0.84353741496598644</v>
      </c>
      <c r="M67" s="31">
        <v>5726</v>
      </c>
      <c r="N67" s="32">
        <v>2.4158333333333332E-3</v>
      </c>
      <c r="O67" s="30" t="s">
        <v>351</v>
      </c>
      <c r="P67" s="31">
        <v>5622217</v>
      </c>
      <c r="Q67" s="33">
        <v>44890.847964004628</v>
      </c>
      <c r="R67" s="31">
        <v>1574</v>
      </c>
      <c r="S67" s="31">
        <v>0.96296296296296291</v>
      </c>
      <c r="T67" s="31">
        <v>0.37681159420289856</v>
      </c>
      <c r="U67" s="34">
        <v>0.54166666666666674</v>
      </c>
    </row>
    <row r="68" spans="1:21" x14ac:dyDescent="0.25">
      <c r="A68" s="23" t="s">
        <v>318</v>
      </c>
      <c r="B68" s="24" t="s">
        <v>22</v>
      </c>
      <c r="C68" s="24" t="s">
        <v>292</v>
      </c>
      <c r="D68" s="25">
        <v>6</v>
      </c>
      <c r="E68" s="25">
        <v>0.7</v>
      </c>
      <c r="F68" s="25">
        <v>10</v>
      </c>
      <c r="G68" s="25">
        <v>0.94827586206896552</v>
      </c>
      <c r="H68" s="25">
        <v>0.60109289617486339</v>
      </c>
      <c r="I68" s="25">
        <v>0.73578595317725748</v>
      </c>
      <c r="J68" s="25">
        <v>0.86842105263157898</v>
      </c>
      <c r="K68" s="25">
        <v>0.95652173913043481</v>
      </c>
      <c r="L68" s="25">
        <v>0.91034482758620694</v>
      </c>
      <c r="M68" s="25">
        <v>9445</v>
      </c>
      <c r="N68" s="26">
        <v>7.4237499999999998E-3</v>
      </c>
      <c r="O68" s="24" t="s">
        <v>294</v>
      </c>
      <c r="P68" s="25">
        <v>-12144415</v>
      </c>
      <c r="Q68" s="27">
        <v>44889.855558333336</v>
      </c>
      <c r="R68" s="25">
        <v>2908</v>
      </c>
      <c r="S68" s="25">
        <v>0.95918367346938771</v>
      </c>
      <c r="T68" s="25">
        <v>0.6811594202898551</v>
      </c>
      <c r="U68" s="28">
        <v>0.79661016949152552</v>
      </c>
    </row>
    <row r="69" spans="1:21" x14ac:dyDescent="0.25">
      <c r="A69" s="29" t="s">
        <v>358</v>
      </c>
      <c r="B69" s="30" t="s">
        <v>147</v>
      </c>
      <c r="C69" s="30" t="s">
        <v>292</v>
      </c>
      <c r="D69" s="31">
        <v>5</v>
      </c>
      <c r="E69" s="31">
        <v>0.9</v>
      </c>
      <c r="F69" s="31">
        <v>10</v>
      </c>
      <c r="G69" s="31">
        <v>0.9719626168224299</v>
      </c>
      <c r="H69" s="31">
        <v>0.48372093023255813</v>
      </c>
      <c r="I69" s="31">
        <v>0.64596273291925466</v>
      </c>
      <c r="J69" s="31">
        <v>0.6262626262626263</v>
      </c>
      <c r="K69" s="31">
        <v>0.88571428571428568</v>
      </c>
      <c r="L69" s="31">
        <v>0.73372781065088755</v>
      </c>
      <c r="M69" s="31">
        <v>5569</v>
      </c>
      <c r="N69" s="32">
        <v>2.7547685185185184E-3</v>
      </c>
      <c r="O69" s="30" t="s">
        <v>350</v>
      </c>
      <c r="P69" s="31">
        <v>6316297</v>
      </c>
      <c r="Q69" s="33">
        <v>44893.819780868056</v>
      </c>
      <c r="R69" s="31">
        <v>1574</v>
      </c>
      <c r="S69" s="31">
        <v>0.9375</v>
      </c>
      <c r="T69" s="31">
        <v>0.42857142857142855</v>
      </c>
      <c r="U69" s="34">
        <v>0.58823529411764697</v>
      </c>
    </row>
    <row r="70" spans="1:21" x14ac:dyDescent="0.25">
      <c r="A70" s="23" t="s">
        <v>393</v>
      </c>
      <c r="B70" s="24" t="s">
        <v>23</v>
      </c>
      <c r="C70" s="24" t="s">
        <v>292</v>
      </c>
      <c r="D70" s="25">
        <v>5</v>
      </c>
      <c r="E70" s="25">
        <v>0.9</v>
      </c>
      <c r="F70" s="25">
        <v>10</v>
      </c>
      <c r="G70" s="25">
        <v>0.95604395604395609</v>
      </c>
      <c r="H70" s="25">
        <v>0.44615384615384618</v>
      </c>
      <c r="I70" s="25">
        <v>0.60839160839160833</v>
      </c>
      <c r="J70" s="25">
        <v>0.828125</v>
      </c>
      <c r="K70" s="25">
        <v>0.76811594202898548</v>
      </c>
      <c r="L70" s="25">
        <v>0.79699248120300747</v>
      </c>
      <c r="M70" s="25">
        <v>5193</v>
      </c>
      <c r="N70" s="26">
        <v>2.3149768518518519E-3</v>
      </c>
      <c r="O70" s="24" t="s">
        <v>351</v>
      </c>
      <c r="P70" s="25">
        <v>5622217</v>
      </c>
      <c r="Q70" s="27">
        <v>44890.845429791669</v>
      </c>
      <c r="R70" s="25">
        <v>1501</v>
      </c>
      <c r="S70" s="25">
        <v>0.94736842105263153</v>
      </c>
      <c r="T70" s="25">
        <v>0.2608695652173913</v>
      </c>
      <c r="U70" s="28">
        <v>0.40909090909090912</v>
      </c>
    </row>
    <row r="71" spans="1:21" x14ac:dyDescent="0.25">
      <c r="A71" s="29" t="s">
        <v>317</v>
      </c>
      <c r="B71" s="30" t="s">
        <v>22</v>
      </c>
      <c r="C71" s="30" t="s">
        <v>292</v>
      </c>
      <c r="D71" s="31">
        <v>5</v>
      </c>
      <c r="E71" s="31">
        <v>0.9</v>
      </c>
      <c r="F71" s="31">
        <v>10</v>
      </c>
      <c r="G71" s="31">
        <v>0.98058252427184467</v>
      </c>
      <c r="H71" s="31">
        <v>0.55191256830601088</v>
      </c>
      <c r="I71" s="31">
        <v>0.70629370629370625</v>
      </c>
      <c r="J71" s="31">
        <v>0.9375</v>
      </c>
      <c r="K71" s="31">
        <v>0.86956521739130432</v>
      </c>
      <c r="L71" s="31">
        <v>0.90225563909774442</v>
      </c>
      <c r="M71" s="31">
        <v>8999</v>
      </c>
      <c r="N71" s="32">
        <v>6.9135763888888892E-3</v>
      </c>
      <c r="O71" s="30" t="s">
        <v>294</v>
      </c>
      <c r="P71" s="31">
        <v>-12144415</v>
      </c>
      <c r="Q71" s="33">
        <v>44889.848376134258</v>
      </c>
      <c r="R71" s="31">
        <v>2747</v>
      </c>
      <c r="S71" s="31">
        <v>0.97560975609756095</v>
      </c>
      <c r="T71" s="31">
        <v>0.57971014492753625</v>
      </c>
      <c r="U71" s="34">
        <v>0.7272727272727274</v>
      </c>
    </row>
    <row r="72" spans="1:21" x14ac:dyDescent="0.25">
      <c r="A72" s="23" t="s">
        <v>357</v>
      </c>
      <c r="B72" s="24" t="s">
        <v>147</v>
      </c>
      <c r="C72" s="24" t="s">
        <v>292</v>
      </c>
      <c r="D72" s="25">
        <v>5</v>
      </c>
      <c r="E72" s="25">
        <v>0.875</v>
      </c>
      <c r="F72" s="25">
        <v>10</v>
      </c>
      <c r="G72" s="25">
        <v>0.96330275229357798</v>
      </c>
      <c r="H72" s="25">
        <v>0.48837209302325579</v>
      </c>
      <c r="I72" s="25">
        <v>0.64814814814814814</v>
      </c>
      <c r="J72" s="25">
        <v>0.61904761904761907</v>
      </c>
      <c r="K72" s="25">
        <v>0.9285714285714286</v>
      </c>
      <c r="L72" s="25">
        <v>0.74285714285714299</v>
      </c>
      <c r="M72" s="25">
        <v>6119</v>
      </c>
      <c r="N72" s="26">
        <v>2.7547685185185184E-3</v>
      </c>
      <c r="O72" s="24" t="s">
        <v>350</v>
      </c>
      <c r="P72" s="25">
        <v>6316297</v>
      </c>
      <c r="Q72" s="27">
        <v>44893.819780868056</v>
      </c>
      <c r="R72" s="25">
        <v>1598</v>
      </c>
      <c r="S72" s="25">
        <v>0.93939393939393945</v>
      </c>
      <c r="T72" s="25">
        <v>0.44285714285714284</v>
      </c>
      <c r="U72" s="28">
        <v>0.60194174757281549</v>
      </c>
    </row>
    <row r="73" spans="1:21" x14ac:dyDescent="0.25">
      <c r="A73" s="29" t="s">
        <v>392</v>
      </c>
      <c r="B73" s="30" t="s">
        <v>23</v>
      </c>
      <c r="C73" s="30" t="s">
        <v>292</v>
      </c>
      <c r="D73" s="31">
        <v>5</v>
      </c>
      <c r="E73" s="31">
        <v>0.875</v>
      </c>
      <c r="F73" s="31">
        <v>10</v>
      </c>
      <c r="G73" s="31">
        <v>0.94680851063829785</v>
      </c>
      <c r="H73" s="31">
        <v>0.4564102564102564</v>
      </c>
      <c r="I73" s="31">
        <v>0.61591695501730104</v>
      </c>
      <c r="J73" s="31">
        <v>0.81159420289855078</v>
      </c>
      <c r="K73" s="31">
        <v>0.81159420289855078</v>
      </c>
      <c r="L73" s="31">
        <v>0.81159420289855078</v>
      </c>
      <c r="M73" s="31">
        <v>5711</v>
      </c>
      <c r="N73" s="32">
        <v>2.3149768518518519E-3</v>
      </c>
      <c r="O73" s="30" t="s">
        <v>351</v>
      </c>
      <c r="P73" s="31">
        <v>5622217</v>
      </c>
      <c r="Q73" s="33">
        <v>44890.845429791669</v>
      </c>
      <c r="R73" s="31">
        <v>1524</v>
      </c>
      <c r="S73" s="31">
        <v>0.95454545454545459</v>
      </c>
      <c r="T73" s="31">
        <v>0.30434782608695654</v>
      </c>
      <c r="U73" s="34">
        <v>0.46153846153846156</v>
      </c>
    </row>
    <row r="74" spans="1:21" x14ac:dyDescent="0.25">
      <c r="A74" s="23" t="s">
        <v>316</v>
      </c>
      <c r="B74" s="24" t="s">
        <v>22</v>
      </c>
      <c r="C74" s="24" t="s">
        <v>292</v>
      </c>
      <c r="D74" s="25">
        <v>5</v>
      </c>
      <c r="E74" s="25">
        <v>0.875</v>
      </c>
      <c r="F74" s="25">
        <v>10</v>
      </c>
      <c r="G74" s="25">
        <v>0.96226415094339623</v>
      </c>
      <c r="H74" s="25">
        <v>0.55737704918032782</v>
      </c>
      <c r="I74" s="25">
        <v>0.70588235294117641</v>
      </c>
      <c r="J74" s="25">
        <v>0.90140845070422537</v>
      </c>
      <c r="K74" s="25">
        <v>0.92753623188405798</v>
      </c>
      <c r="L74" s="25">
        <v>0.91428571428571437</v>
      </c>
      <c r="M74" s="25">
        <v>10114</v>
      </c>
      <c r="N74" s="26">
        <v>6.9135763888888892E-3</v>
      </c>
      <c r="O74" s="24" t="s">
        <v>294</v>
      </c>
      <c r="P74" s="25">
        <v>-12144415</v>
      </c>
      <c r="Q74" s="27">
        <v>44889.848376134258</v>
      </c>
      <c r="R74" s="25">
        <v>2831</v>
      </c>
      <c r="S74" s="25">
        <v>0.97727272727272729</v>
      </c>
      <c r="T74" s="25">
        <v>0.62318840579710144</v>
      </c>
      <c r="U74" s="28">
        <v>0.76106194690265494</v>
      </c>
    </row>
    <row r="75" spans="1:21" x14ac:dyDescent="0.25">
      <c r="A75" s="29" t="s">
        <v>356</v>
      </c>
      <c r="B75" s="30" t="s">
        <v>147</v>
      </c>
      <c r="C75" s="30" t="s">
        <v>292</v>
      </c>
      <c r="D75" s="31">
        <v>5</v>
      </c>
      <c r="E75" s="31">
        <v>0.85</v>
      </c>
      <c r="F75" s="31">
        <v>10</v>
      </c>
      <c r="G75" s="31">
        <v>0.96330275229357798</v>
      </c>
      <c r="H75" s="31">
        <v>0.48837209302325579</v>
      </c>
      <c r="I75" s="31">
        <v>0.64814814814814814</v>
      </c>
      <c r="J75" s="31">
        <v>0.60909090909090913</v>
      </c>
      <c r="K75" s="31">
        <v>0.95714285714285718</v>
      </c>
      <c r="L75" s="31">
        <v>0.74444444444444458</v>
      </c>
      <c r="M75" s="31">
        <v>6736</v>
      </c>
      <c r="N75" s="32">
        <v>2.7547685185185184E-3</v>
      </c>
      <c r="O75" s="30" t="s">
        <v>350</v>
      </c>
      <c r="P75" s="31">
        <v>6316297</v>
      </c>
      <c r="Q75" s="33">
        <v>44893.819780868056</v>
      </c>
      <c r="R75" s="31">
        <v>1624</v>
      </c>
      <c r="S75" s="31">
        <v>0.93939393939393945</v>
      </c>
      <c r="T75" s="31">
        <v>0.44285714285714284</v>
      </c>
      <c r="U75" s="34">
        <v>0.60194174757281549</v>
      </c>
    </row>
    <row r="76" spans="1:21" x14ac:dyDescent="0.25">
      <c r="A76" s="23" t="s">
        <v>391</v>
      </c>
      <c r="B76" s="24" t="s">
        <v>23</v>
      </c>
      <c r="C76" s="24" t="s">
        <v>292</v>
      </c>
      <c r="D76" s="25">
        <v>5</v>
      </c>
      <c r="E76" s="25">
        <v>0.85</v>
      </c>
      <c r="F76" s="25">
        <v>10</v>
      </c>
      <c r="G76" s="25">
        <v>0.94791666666666663</v>
      </c>
      <c r="H76" s="25">
        <v>0.46666666666666667</v>
      </c>
      <c r="I76" s="25">
        <v>0.62542955326460481</v>
      </c>
      <c r="J76" s="25">
        <v>0.81690140845070425</v>
      </c>
      <c r="K76" s="25">
        <v>0.84057971014492749</v>
      </c>
      <c r="L76" s="25">
        <v>0.82857142857142863</v>
      </c>
      <c r="M76" s="25">
        <v>6271</v>
      </c>
      <c r="N76" s="26">
        <v>2.3149768518518519E-3</v>
      </c>
      <c r="O76" s="24" t="s">
        <v>351</v>
      </c>
      <c r="P76" s="25">
        <v>5622217</v>
      </c>
      <c r="Q76" s="27">
        <v>44890.845429791669</v>
      </c>
      <c r="R76" s="25">
        <v>1552</v>
      </c>
      <c r="S76" s="25">
        <v>0.95454545454545459</v>
      </c>
      <c r="T76" s="25">
        <v>0.30434782608695654</v>
      </c>
      <c r="U76" s="28">
        <v>0.46153846153846156</v>
      </c>
    </row>
    <row r="77" spans="1:21" x14ac:dyDescent="0.25">
      <c r="A77" s="29" t="s">
        <v>315</v>
      </c>
      <c r="B77" s="30" t="s">
        <v>22</v>
      </c>
      <c r="C77" s="30" t="s">
        <v>292</v>
      </c>
      <c r="D77" s="31">
        <v>5</v>
      </c>
      <c r="E77" s="31">
        <v>0.85</v>
      </c>
      <c r="F77" s="31">
        <v>10</v>
      </c>
      <c r="G77" s="31">
        <v>0.9285714285714286</v>
      </c>
      <c r="H77" s="31">
        <v>0.56830601092896171</v>
      </c>
      <c r="I77" s="31">
        <v>0.70508474576271196</v>
      </c>
      <c r="J77" s="31">
        <v>0.85526315789473684</v>
      </c>
      <c r="K77" s="31">
        <v>0.94202898550724634</v>
      </c>
      <c r="L77" s="31">
        <v>0.89655172413793094</v>
      </c>
      <c r="M77" s="31">
        <v>11135</v>
      </c>
      <c r="N77" s="32">
        <v>6.9135763888888892E-3</v>
      </c>
      <c r="O77" s="30" t="s">
        <v>294</v>
      </c>
      <c r="P77" s="31">
        <v>-12144415</v>
      </c>
      <c r="Q77" s="33">
        <v>44889.848376134258</v>
      </c>
      <c r="R77" s="31">
        <v>2905</v>
      </c>
      <c r="S77" s="31">
        <v>0.97777777777777775</v>
      </c>
      <c r="T77" s="31">
        <v>0.6376811594202898</v>
      </c>
      <c r="U77" s="34">
        <v>0.77192982456140358</v>
      </c>
    </row>
    <row r="78" spans="1:21" x14ac:dyDescent="0.25">
      <c r="A78" s="23" t="s">
        <v>355</v>
      </c>
      <c r="B78" s="24" t="s">
        <v>147</v>
      </c>
      <c r="C78" s="24" t="s">
        <v>292</v>
      </c>
      <c r="D78" s="25">
        <v>5</v>
      </c>
      <c r="E78" s="25">
        <v>0.8</v>
      </c>
      <c r="F78" s="25">
        <v>10</v>
      </c>
      <c r="G78" s="25">
        <v>0.9464285714285714</v>
      </c>
      <c r="H78" s="25">
        <v>0.49302325581395351</v>
      </c>
      <c r="I78" s="25">
        <v>0.64831804281345562</v>
      </c>
      <c r="J78" s="25">
        <v>0.55284552845528456</v>
      </c>
      <c r="K78" s="25">
        <v>0.97142857142857142</v>
      </c>
      <c r="L78" s="25">
        <v>0.70466321243523322</v>
      </c>
      <c r="M78" s="25">
        <v>10975</v>
      </c>
      <c r="N78" s="26">
        <v>2.7547685185185184E-3</v>
      </c>
      <c r="O78" s="24" t="s">
        <v>350</v>
      </c>
      <c r="P78" s="25">
        <v>6316297</v>
      </c>
      <c r="Q78" s="27">
        <v>44893.819780868056</v>
      </c>
      <c r="R78" s="25">
        <v>1700</v>
      </c>
      <c r="S78" s="25">
        <v>0.91176470588235292</v>
      </c>
      <c r="T78" s="25">
        <v>0.44285714285714284</v>
      </c>
      <c r="U78" s="28">
        <v>0.59615384615384603</v>
      </c>
    </row>
    <row r="79" spans="1:21" x14ac:dyDescent="0.25">
      <c r="A79" s="29" t="s">
        <v>390</v>
      </c>
      <c r="B79" s="30" t="s">
        <v>23</v>
      </c>
      <c r="C79" s="30" t="s">
        <v>292</v>
      </c>
      <c r="D79" s="31">
        <v>5</v>
      </c>
      <c r="E79" s="31">
        <v>0.8</v>
      </c>
      <c r="F79" s="31">
        <v>10</v>
      </c>
      <c r="G79" s="31">
        <v>0.93877551020408168</v>
      </c>
      <c r="H79" s="31">
        <v>0.47179487179487178</v>
      </c>
      <c r="I79" s="31">
        <v>0.62798634812286691</v>
      </c>
      <c r="J79" s="31">
        <v>0.79746835443037978</v>
      </c>
      <c r="K79" s="31">
        <v>0.91304347826086951</v>
      </c>
      <c r="L79" s="31">
        <v>0.85135135135135143</v>
      </c>
      <c r="M79" s="31">
        <v>10182</v>
      </c>
      <c r="N79" s="32">
        <v>2.3149768518518519E-3</v>
      </c>
      <c r="O79" s="30" t="s">
        <v>351</v>
      </c>
      <c r="P79" s="31">
        <v>5622217</v>
      </c>
      <c r="Q79" s="33">
        <v>44890.845429791669</v>
      </c>
      <c r="R79" s="31">
        <v>1635</v>
      </c>
      <c r="S79" s="31">
        <v>0.95454545454545459</v>
      </c>
      <c r="T79" s="31">
        <v>0.30434782608695654</v>
      </c>
      <c r="U79" s="34">
        <v>0.46153846153846156</v>
      </c>
    </row>
    <row r="80" spans="1:21" x14ac:dyDescent="0.25">
      <c r="A80" s="23" t="s">
        <v>314</v>
      </c>
      <c r="B80" s="24" t="s">
        <v>22</v>
      </c>
      <c r="C80" s="24" t="s">
        <v>292</v>
      </c>
      <c r="D80" s="25">
        <v>5</v>
      </c>
      <c r="E80" s="25">
        <v>0.8</v>
      </c>
      <c r="F80" s="25">
        <v>10</v>
      </c>
      <c r="G80" s="25">
        <v>0.92173913043478262</v>
      </c>
      <c r="H80" s="25">
        <v>0.57923497267759561</v>
      </c>
      <c r="I80" s="25">
        <v>0.71140939597315433</v>
      </c>
      <c r="J80" s="25">
        <v>0.71739130434782605</v>
      </c>
      <c r="K80" s="25">
        <v>0.95652173913043481</v>
      </c>
      <c r="L80" s="25">
        <v>0.81987577639751563</v>
      </c>
      <c r="M80" s="25">
        <v>18761</v>
      </c>
      <c r="N80" s="26">
        <v>6.9135763888888892E-3</v>
      </c>
      <c r="O80" s="24" t="s">
        <v>294</v>
      </c>
      <c r="P80" s="25">
        <v>-12144415</v>
      </c>
      <c r="Q80" s="27">
        <v>44889.848376134258</v>
      </c>
      <c r="R80" s="25">
        <v>3248</v>
      </c>
      <c r="S80" s="25">
        <v>0.9555555555555556</v>
      </c>
      <c r="T80" s="25">
        <v>0.62318840579710144</v>
      </c>
      <c r="U80" s="28">
        <v>0.75438596491228072</v>
      </c>
    </row>
    <row r="81" spans="1:21" x14ac:dyDescent="0.25">
      <c r="A81" s="29" t="s">
        <v>354</v>
      </c>
      <c r="B81" s="30" t="s">
        <v>147</v>
      </c>
      <c r="C81" s="30" t="s">
        <v>292</v>
      </c>
      <c r="D81" s="31">
        <v>5</v>
      </c>
      <c r="E81" s="31">
        <v>0.7</v>
      </c>
      <c r="F81" s="31">
        <v>10</v>
      </c>
      <c r="G81" s="31">
        <v>0.93805309734513276</v>
      </c>
      <c r="H81" s="31">
        <v>0.49302325581395351</v>
      </c>
      <c r="I81" s="31">
        <v>0.64634146341463428</v>
      </c>
      <c r="J81" s="31">
        <v>0.51094890510948909</v>
      </c>
      <c r="K81" s="31">
        <v>1</v>
      </c>
      <c r="L81" s="31">
        <v>0.67632850241545894</v>
      </c>
      <c r="M81" s="31">
        <v>58935</v>
      </c>
      <c r="N81" s="32">
        <v>2.7547685185185184E-3</v>
      </c>
      <c r="O81" s="30" t="s">
        <v>350</v>
      </c>
      <c r="P81" s="31">
        <v>6316297</v>
      </c>
      <c r="Q81" s="33">
        <v>44893.819780868056</v>
      </c>
      <c r="R81" s="31">
        <v>1914</v>
      </c>
      <c r="S81" s="31">
        <v>0.90909090909090906</v>
      </c>
      <c r="T81" s="31">
        <v>0.42857142857142855</v>
      </c>
      <c r="U81" s="34">
        <v>0.58252427184466016</v>
      </c>
    </row>
    <row r="82" spans="1:21" x14ac:dyDescent="0.25">
      <c r="A82" s="23" t="s">
        <v>389</v>
      </c>
      <c r="B82" s="24" t="s">
        <v>23</v>
      </c>
      <c r="C82" s="24" t="s">
        <v>292</v>
      </c>
      <c r="D82" s="25">
        <v>5</v>
      </c>
      <c r="E82" s="25">
        <v>0.7</v>
      </c>
      <c r="F82" s="25">
        <v>10</v>
      </c>
      <c r="G82" s="25">
        <v>0.93814432989690721</v>
      </c>
      <c r="H82" s="25">
        <v>0.46666666666666667</v>
      </c>
      <c r="I82" s="25">
        <v>0.62328767123287676</v>
      </c>
      <c r="J82" s="25">
        <v>0.66019417475728159</v>
      </c>
      <c r="K82" s="25">
        <v>0.98550724637681164</v>
      </c>
      <c r="L82" s="25">
        <v>0.79069767441860472</v>
      </c>
      <c r="M82" s="25">
        <v>52621</v>
      </c>
      <c r="N82" s="26">
        <v>2.3149768518518519E-3</v>
      </c>
      <c r="O82" s="24" t="s">
        <v>351</v>
      </c>
      <c r="P82" s="25">
        <v>5622217</v>
      </c>
      <c r="Q82" s="27">
        <v>44890.845429791669</v>
      </c>
      <c r="R82" s="25">
        <v>1839</v>
      </c>
      <c r="S82" s="25">
        <v>0.95454545454545459</v>
      </c>
      <c r="T82" s="25">
        <v>0.30434782608695654</v>
      </c>
      <c r="U82" s="28">
        <v>0.46153846153846156</v>
      </c>
    </row>
    <row r="83" spans="1:21" x14ac:dyDescent="0.25">
      <c r="A83" s="29" t="s">
        <v>313</v>
      </c>
      <c r="B83" s="30" t="s">
        <v>22</v>
      </c>
      <c r="C83" s="30" t="s">
        <v>292</v>
      </c>
      <c r="D83" s="31">
        <v>5</v>
      </c>
      <c r="E83" s="31">
        <v>0.7</v>
      </c>
      <c r="F83" s="31">
        <v>10</v>
      </c>
      <c r="G83" s="31">
        <v>0.89166666666666672</v>
      </c>
      <c r="H83" s="31">
        <v>0.58469945355191255</v>
      </c>
      <c r="I83" s="31">
        <v>0.70627062706270638</v>
      </c>
      <c r="J83" s="31">
        <v>0.57024793388429751</v>
      </c>
      <c r="K83" s="31">
        <v>1</v>
      </c>
      <c r="L83" s="31">
        <v>0.72631578947368414</v>
      </c>
      <c r="M83" s="31">
        <v>113998</v>
      </c>
      <c r="N83" s="32">
        <v>6.9135763888888892E-3</v>
      </c>
      <c r="O83" s="30" t="s">
        <v>294</v>
      </c>
      <c r="P83" s="31">
        <v>-12144415</v>
      </c>
      <c r="Q83" s="33">
        <v>44889.848376134258</v>
      </c>
      <c r="R83" s="31">
        <v>4272</v>
      </c>
      <c r="S83" s="31">
        <v>0.9375</v>
      </c>
      <c r="T83" s="31">
        <v>0.65217391304347827</v>
      </c>
      <c r="U83" s="34">
        <v>0.76923076923076927</v>
      </c>
    </row>
    <row r="84" spans="1:21" x14ac:dyDescent="0.25">
      <c r="A84" s="23" t="s">
        <v>456</v>
      </c>
      <c r="B84" s="24" t="s">
        <v>22</v>
      </c>
      <c r="C84" s="24" t="s">
        <v>292</v>
      </c>
      <c r="D84" s="25">
        <v>28</v>
      </c>
      <c r="E84" s="25">
        <v>0.9</v>
      </c>
      <c r="F84" s="25">
        <v>10</v>
      </c>
      <c r="G84" s="25">
        <v>0.95238095238095233</v>
      </c>
      <c r="H84" s="25">
        <v>0.10928961748633879</v>
      </c>
      <c r="I84" s="25">
        <v>0.19607843137254902</v>
      </c>
      <c r="J84" s="25">
        <v>1</v>
      </c>
      <c r="K84" s="25">
        <v>0.17391304347826086</v>
      </c>
      <c r="L84" s="25">
        <v>0.29629629629629634</v>
      </c>
      <c r="M84" s="25">
        <v>1178</v>
      </c>
      <c r="N84" s="26">
        <v>8.528391203703703E-3</v>
      </c>
      <c r="O84" s="24" t="s">
        <v>294</v>
      </c>
      <c r="P84" s="25">
        <v>-12144415</v>
      </c>
      <c r="Q84" s="27">
        <v>44891.553113333335</v>
      </c>
      <c r="R84" s="25">
        <v>706</v>
      </c>
      <c r="S84" s="25">
        <v>1</v>
      </c>
      <c r="T84" s="25">
        <v>0.10144927536231885</v>
      </c>
      <c r="U84" s="28">
        <v>0.18421052631578949</v>
      </c>
    </row>
    <row r="85" spans="1:21" x14ac:dyDescent="0.25">
      <c r="A85" s="29" t="s">
        <v>456</v>
      </c>
      <c r="B85" s="30" t="s">
        <v>22</v>
      </c>
      <c r="C85" s="30" t="s">
        <v>292</v>
      </c>
      <c r="D85" s="31">
        <v>28</v>
      </c>
      <c r="E85" s="31">
        <v>0.9</v>
      </c>
      <c r="F85" s="31">
        <v>10</v>
      </c>
      <c r="G85" s="31">
        <v>0.95238095238095233</v>
      </c>
      <c r="H85" s="31">
        <v>0.10928961748633879</v>
      </c>
      <c r="I85" s="31">
        <v>0.19607843137254902</v>
      </c>
      <c r="J85" s="31">
        <v>1</v>
      </c>
      <c r="K85" s="31">
        <v>0.17391304347826086</v>
      </c>
      <c r="L85" s="31">
        <v>0.29629629629629634</v>
      </c>
      <c r="M85" s="31">
        <v>1178</v>
      </c>
      <c r="N85" s="32">
        <v>8.5395254629629623E-3</v>
      </c>
      <c r="O85" s="30" t="s">
        <v>294</v>
      </c>
      <c r="P85" s="31">
        <v>-12144415</v>
      </c>
      <c r="Q85" s="33">
        <v>44891.569198159719</v>
      </c>
      <c r="R85" s="31">
        <v>706</v>
      </c>
      <c r="S85" s="31">
        <v>1</v>
      </c>
      <c r="T85" s="31">
        <v>0.10144927536231885</v>
      </c>
      <c r="U85" s="34">
        <v>0.18421052631578949</v>
      </c>
    </row>
    <row r="86" spans="1:21" x14ac:dyDescent="0.25">
      <c r="A86" s="23" t="s">
        <v>455</v>
      </c>
      <c r="B86" s="24" t="s">
        <v>22</v>
      </c>
      <c r="C86" s="24" t="s">
        <v>292</v>
      </c>
      <c r="D86" s="25">
        <v>28</v>
      </c>
      <c r="E86" s="25">
        <v>0.875</v>
      </c>
      <c r="F86" s="25">
        <v>10</v>
      </c>
      <c r="G86" s="25">
        <v>0.98275862068965514</v>
      </c>
      <c r="H86" s="25">
        <v>0.31147540983606559</v>
      </c>
      <c r="I86" s="25">
        <v>0.47302904564315351</v>
      </c>
      <c r="J86" s="25">
        <v>1</v>
      </c>
      <c r="K86" s="25">
        <v>0.43478260869565216</v>
      </c>
      <c r="L86" s="25">
        <v>0.60606060606060608</v>
      </c>
      <c r="M86" s="25">
        <v>3082</v>
      </c>
      <c r="N86" s="26">
        <v>8.528391203703703E-3</v>
      </c>
      <c r="O86" s="24" t="s">
        <v>294</v>
      </c>
      <c r="P86" s="25">
        <v>-12144415</v>
      </c>
      <c r="Q86" s="27">
        <v>44891.553113333335</v>
      </c>
      <c r="R86" s="25">
        <v>1816</v>
      </c>
      <c r="S86" s="25">
        <v>1</v>
      </c>
      <c r="T86" s="25">
        <v>0.27536231884057971</v>
      </c>
      <c r="U86" s="28">
        <v>0.43181818181818188</v>
      </c>
    </row>
    <row r="87" spans="1:21" x14ac:dyDescent="0.25">
      <c r="A87" s="29" t="s">
        <v>455</v>
      </c>
      <c r="B87" s="30" t="s">
        <v>22</v>
      </c>
      <c r="C87" s="30" t="s">
        <v>292</v>
      </c>
      <c r="D87" s="31">
        <v>28</v>
      </c>
      <c r="E87" s="31">
        <v>0.875</v>
      </c>
      <c r="F87" s="31">
        <v>10</v>
      </c>
      <c r="G87" s="31">
        <v>0.98275862068965514</v>
      </c>
      <c r="H87" s="31">
        <v>0.31147540983606559</v>
      </c>
      <c r="I87" s="31">
        <v>0.47302904564315351</v>
      </c>
      <c r="J87" s="31">
        <v>1</v>
      </c>
      <c r="K87" s="31">
        <v>0.43478260869565216</v>
      </c>
      <c r="L87" s="31">
        <v>0.60606060606060608</v>
      </c>
      <c r="M87" s="31">
        <v>3082</v>
      </c>
      <c r="N87" s="32">
        <v>8.5395254629629623E-3</v>
      </c>
      <c r="O87" s="30" t="s">
        <v>294</v>
      </c>
      <c r="P87" s="31">
        <v>-12144415</v>
      </c>
      <c r="Q87" s="33">
        <v>44891.569198159719</v>
      </c>
      <c r="R87" s="31">
        <v>1816</v>
      </c>
      <c r="S87" s="31">
        <v>1</v>
      </c>
      <c r="T87" s="31">
        <v>0.27536231884057971</v>
      </c>
      <c r="U87" s="34">
        <v>0.43181818181818188</v>
      </c>
    </row>
    <row r="88" spans="1:21" x14ac:dyDescent="0.25">
      <c r="A88" s="23" t="s">
        <v>454</v>
      </c>
      <c r="B88" s="24" t="s">
        <v>22</v>
      </c>
      <c r="C88" s="24" t="s">
        <v>292</v>
      </c>
      <c r="D88" s="25">
        <v>28</v>
      </c>
      <c r="E88" s="25">
        <v>0.85</v>
      </c>
      <c r="F88" s="25">
        <v>10</v>
      </c>
      <c r="G88" s="25">
        <v>0.98750000000000004</v>
      </c>
      <c r="H88" s="25">
        <v>0.43169398907103823</v>
      </c>
      <c r="I88" s="25">
        <v>0.60076045627376429</v>
      </c>
      <c r="J88" s="25">
        <v>0.95833333333333337</v>
      </c>
      <c r="K88" s="25">
        <v>0.66666666666666663</v>
      </c>
      <c r="L88" s="25">
        <v>0.78632478632478631</v>
      </c>
      <c r="M88" s="25">
        <v>3763</v>
      </c>
      <c r="N88" s="26">
        <v>8.528391203703703E-3</v>
      </c>
      <c r="O88" s="24" t="s">
        <v>294</v>
      </c>
      <c r="P88" s="25">
        <v>-12144415</v>
      </c>
      <c r="Q88" s="27">
        <v>44891.553113333335</v>
      </c>
      <c r="R88" s="25">
        <v>2095</v>
      </c>
      <c r="S88" s="25">
        <v>1</v>
      </c>
      <c r="T88" s="25">
        <v>0.44927536231884058</v>
      </c>
      <c r="U88" s="28">
        <v>0.62</v>
      </c>
    </row>
    <row r="89" spans="1:21" x14ac:dyDescent="0.25">
      <c r="A89" s="29" t="s">
        <v>454</v>
      </c>
      <c r="B89" s="30" t="s">
        <v>22</v>
      </c>
      <c r="C89" s="30" t="s">
        <v>292</v>
      </c>
      <c r="D89" s="31">
        <v>28</v>
      </c>
      <c r="E89" s="31">
        <v>0.85</v>
      </c>
      <c r="F89" s="31">
        <v>10</v>
      </c>
      <c r="G89" s="31">
        <v>0.98750000000000004</v>
      </c>
      <c r="H89" s="31">
        <v>0.43169398907103823</v>
      </c>
      <c r="I89" s="31">
        <v>0.60076045627376429</v>
      </c>
      <c r="J89" s="31">
        <v>0.95833333333333337</v>
      </c>
      <c r="K89" s="31">
        <v>0.66666666666666663</v>
      </c>
      <c r="L89" s="31">
        <v>0.78632478632478631</v>
      </c>
      <c r="M89" s="31">
        <v>3763</v>
      </c>
      <c r="N89" s="32">
        <v>8.5395254629629623E-3</v>
      </c>
      <c r="O89" s="30" t="s">
        <v>294</v>
      </c>
      <c r="P89" s="31">
        <v>-12144415</v>
      </c>
      <c r="Q89" s="33">
        <v>44891.569198159719</v>
      </c>
      <c r="R89" s="31">
        <v>2095</v>
      </c>
      <c r="S89" s="31">
        <v>1</v>
      </c>
      <c r="T89" s="31">
        <v>0.44927536231884058</v>
      </c>
      <c r="U89" s="34">
        <v>0.62</v>
      </c>
    </row>
    <row r="90" spans="1:21" x14ac:dyDescent="0.25">
      <c r="A90" s="23" t="s">
        <v>453</v>
      </c>
      <c r="B90" s="24" t="s">
        <v>22</v>
      </c>
      <c r="C90" s="24" t="s">
        <v>292</v>
      </c>
      <c r="D90" s="25">
        <v>28</v>
      </c>
      <c r="E90" s="25">
        <v>0.8</v>
      </c>
      <c r="F90" s="25">
        <v>10</v>
      </c>
      <c r="G90" s="25">
        <v>0.96842105263157896</v>
      </c>
      <c r="H90" s="25">
        <v>0.50273224043715847</v>
      </c>
      <c r="I90" s="25">
        <v>0.66187050359712229</v>
      </c>
      <c r="J90" s="25">
        <v>0.94736842105263153</v>
      </c>
      <c r="K90" s="25">
        <v>0.78260869565217395</v>
      </c>
      <c r="L90" s="25">
        <v>0.8571428571428571</v>
      </c>
      <c r="M90" s="25">
        <v>5405</v>
      </c>
      <c r="N90" s="26">
        <v>8.528391203703703E-3</v>
      </c>
      <c r="O90" s="24" t="s">
        <v>294</v>
      </c>
      <c r="P90" s="25">
        <v>-12144415</v>
      </c>
      <c r="Q90" s="27">
        <v>44891.553113333335</v>
      </c>
      <c r="R90" s="25">
        <v>2455</v>
      </c>
      <c r="S90" s="25">
        <v>1</v>
      </c>
      <c r="T90" s="25">
        <v>0.56521739130434778</v>
      </c>
      <c r="U90" s="28">
        <v>0.72222222222222221</v>
      </c>
    </row>
    <row r="91" spans="1:21" x14ac:dyDescent="0.25">
      <c r="A91" s="29" t="s">
        <v>453</v>
      </c>
      <c r="B91" s="30" t="s">
        <v>22</v>
      </c>
      <c r="C91" s="30" t="s">
        <v>292</v>
      </c>
      <c r="D91" s="31">
        <v>28</v>
      </c>
      <c r="E91" s="31">
        <v>0.8</v>
      </c>
      <c r="F91" s="31">
        <v>10</v>
      </c>
      <c r="G91" s="31">
        <v>0.96842105263157896</v>
      </c>
      <c r="H91" s="31">
        <v>0.50273224043715847</v>
      </c>
      <c r="I91" s="31">
        <v>0.66187050359712229</v>
      </c>
      <c r="J91" s="31">
        <v>0.94736842105263153</v>
      </c>
      <c r="K91" s="31">
        <v>0.78260869565217395</v>
      </c>
      <c r="L91" s="31">
        <v>0.8571428571428571</v>
      </c>
      <c r="M91" s="31">
        <v>5405</v>
      </c>
      <c r="N91" s="32">
        <v>8.5395254629629623E-3</v>
      </c>
      <c r="O91" s="30" t="s">
        <v>294</v>
      </c>
      <c r="P91" s="31">
        <v>-12144415</v>
      </c>
      <c r="Q91" s="33">
        <v>44891.569198159719</v>
      </c>
      <c r="R91" s="31">
        <v>2455</v>
      </c>
      <c r="S91" s="31">
        <v>1</v>
      </c>
      <c r="T91" s="31">
        <v>0.56521739130434778</v>
      </c>
      <c r="U91" s="34">
        <v>0.72222222222222221</v>
      </c>
    </row>
    <row r="92" spans="1:21" x14ac:dyDescent="0.25">
      <c r="A92" s="23" t="s">
        <v>452</v>
      </c>
      <c r="B92" s="24" t="s">
        <v>22</v>
      </c>
      <c r="C92" s="24" t="s">
        <v>292</v>
      </c>
      <c r="D92" s="25">
        <v>28</v>
      </c>
      <c r="E92" s="25">
        <v>0.7</v>
      </c>
      <c r="F92" s="25">
        <v>10</v>
      </c>
      <c r="G92" s="25">
        <v>0.96296296296296291</v>
      </c>
      <c r="H92" s="25">
        <v>0.56830601092896171</v>
      </c>
      <c r="I92" s="25">
        <v>0.7147766323024054</v>
      </c>
      <c r="J92" s="25">
        <v>0.88888888888888884</v>
      </c>
      <c r="K92" s="25">
        <v>0.92753623188405798</v>
      </c>
      <c r="L92" s="25">
        <v>0.90780141843971629</v>
      </c>
      <c r="M92" s="25">
        <v>9660</v>
      </c>
      <c r="N92" s="26">
        <v>8.528391203703703E-3</v>
      </c>
      <c r="O92" s="24" t="s">
        <v>294</v>
      </c>
      <c r="P92" s="25">
        <v>-12144415</v>
      </c>
      <c r="Q92" s="27">
        <v>44891.553113333335</v>
      </c>
      <c r="R92" s="25">
        <v>2990</v>
      </c>
      <c r="S92" s="25">
        <v>0.97777777777777775</v>
      </c>
      <c r="T92" s="25">
        <v>0.6376811594202898</v>
      </c>
      <c r="U92" s="28">
        <v>0.77192982456140358</v>
      </c>
    </row>
    <row r="93" spans="1:21" x14ac:dyDescent="0.25">
      <c r="A93" s="29" t="s">
        <v>452</v>
      </c>
      <c r="B93" s="30" t="s">
        <v>22</v>
      </c>
      <c r="C93" s="30" t="s">
        <v>292</v>
      </c>
      <c r="D93" s="31">
        <v>28</v>
      </c>
      <c r="E93" s="31">
        <v>0.7</v>
      </c>
      <c r="F93" s="31">
        <v>10</v>
      </c>
      <c r="G93" s="31">
        <v>0.96296296296296291</v>
      </c>
      <c r="H93" s="31">
        <v>0.56830601092896171</v>
      </c>
      <c r="I93" s="31">
        <v>0.7147766323024054</v>
      </c>
      <c r="J93" s="31">
        <v>0.88888888888888884</v>
      </c>
      <c r="K93" s="31">
        <v>0.92753623188405798</v>
      </c>
      <c r="L93" s="31">
        <v>0.90780141843971629</v>
      </c>
      <c r="M93" s="31">
        <v>9660</v>
      </c>
      <c r="N93" s="32">
        <v>8.5395254629629623E-3</v>
      </c>
      <c r="O93" s="30" t="s">
        <v>294</v>
      </c>
      <c r="P93" s="31">
        <v>-12144415</v>
      </c>
      <c r="Q93" s="33">
        <v>44891.569198159719</v>
      </c>
      <c r="R93" s="31">
        <v>2990</v>
      </c>
      <c r="S93" s="31">
        <v>0.97777777777777775</v>
      </c>
      <c r="T93" s="31">
        <v>0.6376811594202898</v>
      </c>
      <c r="U93" s="34">
        <v>0.77192982456140358</v>
      </c>
    </row>
    <row r="94" spans="1:21" x14ac:dyDescent="0.25">
      <c r="A94" s="23" t="s">
        <v>209</v>
      </c>
      <c r="B94" s="24" t="s">
        <v>22</v>
      </c>
      <c r="C94" s="24" t="s">
        <v>147</v>
      </c>
      <c r="D94" s="25">
        <v>27</v>
      </c>
      <c r="E94" s="25">
        <v>0.9</v>
      </c>
      <c r="F94" s="25">
        <v>11</v>
      </c>
      <c r="G94" s="25">
        <v>0.94545454545454544</v>
      </c>
      <c r="H94" s="25">
        <v>0.5842696629213483</v>
      </c>
      <c r="I94" s="25">
        <v>0.72222222222222221</v>
      </c>
      <c r="J94" s="25">
        <v>0.88524590163934425</v>
      </c>
      <c r="K94" s="25">
        <v>0.84375</v>
      </c>
      <c r="L94" s="25">
        <v>0.86399999999999999</v>
      </c>
      <c r="M94" s="25">
        <v>730</v>
      </c>
      <c r="N94" s="26">
        <v>1.5922453703703704E-4</v>
      </c>
      <c r="O94" s="24" t="s">
        <v>148</v>
      </c>
      <c r="P94" s="25">
        <v>360154</v>
      </c>
      <c r="Q94" s="27">
        <v>44887.882956666668</v>
      </c>
      <c r="R94" s="25">
        <v>551</v>
      </c>
      <c r="S94" s="25">
        <v>0.9375</v>
      </c>
      <c r="T94" s="25">
        <v>0.703125</v>
      </c>
      <c r="U94" s="28">
        <v>0.8035714285714286</v>
      </c>
    </row>
    <row r="95" spans="1:21" x14ac:dyDescent="0.25">
      <c r="A95" s="29" t="s">
        <v>80</v>
      </c>
      <c r="B95" s="30" t="s">
        <v>22</v>
      </c>
      <c r="C95" s="30" t="s">
        <v>23</v>
      </c>
      <c r="D95" s="31">
        <v>27</v>
      </c>
      <c r="E95" s="31">
        <v>0.9</v>
      </c>
      <c r="F95" s="31">
        <v>11</v>
      </c>
      <c r="G95" s="31">
        <v>0.98378378378378384</v>
      </c>
      <c r="H95" s="31">
        <v>0.62975778546712802</v>
      </c>
      <c r="I95" s="31">
        <v>0.76793248945147685</v>
      </c>
      <c r="J95" s="31">
        <v>0.95238095238095233</v>
      </c>
      <c r="K95" s="31">
        <v>0.79207920792079212</v>
      </c>
      <c r="L95" s="31">
        <v>0.86486486486486491</v>
      </c>
      <c r="M95" s="31">
        <v>685</v>
      </c>
      <c r="N95" s="32">
        <v>3.7501157407407405E-4</v>
      </c>
      <c r="O95" s="30" t="s">
        <v>24</v>
      </c>
      <c r="P95" s="31">
        <v>336055</v>
      </c>
      <c r="Q95" s="33">
        <v>44887.529007094905</v>
      </c>
      <c r="R95" s="31">
        <v>512</v>
      </c>
      <c r="S95" s="31">
        <v>0.98360655737704916</v>
      </c>
      <c r="T95" s="31">
        <v>0.59405940594059403</v>
      </c>
      <c r="U95" s="34">
        <v>0.74074074074074081</v>
      </c>
    </row>
    <row r="96" spans="1:21" x14ac:dyDescent="0.25">
      <c r="A96" s="23" t="s">
        <v>208</v>
      </c>
      <c r="B96" s="24" t="s">
        <v>22</v>
      </c>
      <c r="C96" s="24" t="s">
        <v>147</v>
      </c>
      <c r="D96" s="25">
        <v>27</v>
      </c>
      <c r="E96" s="25">
        <v>0.875</v>
      </c>
      <c r="F96" s="25">
        <v>11</v>
      </c>
      <c r="G96" s="25">
        <v>0.94736842105263153</v>
      </c>
      <c r="H96" s="25">
        <v>0.6067415730337079</v>
      </c>
      <c r="I96" s="25">
        <v>0.73972602739726034</v>
      </c>
      <c r="J96" s="25">
        <v>0.87301587301587302</v>
      </c>
      <c r="K96" s="25">
        <v>0.859375</v>
      </c>
      <c r="L96" s="25">
        <v>0.86614173228346458</v>
      </c>
      <c r="M96" s="25">
        <v>741</v>
      </c>
      <c r="N96" s="26">
        <v>1.5922453703703704E-4</v>
      </c>
      <c r="O96" s="24" t="s">
        <v>148</v>
      </c>
      <c r="P96" s="25">
        <v>360154</v>
      </c>
      <c r="Q96" s="27">
        <v>44887.882956666668</v>
      </c>
      <c r="R96" s="25">
        <v>556</v>
      </c>
      <c r="S96" s="25">
        <v>0.91836734693877553</v>
      </c>
      <c r="T96" s="25">
        <v>0.703125</v>
      </c>
      <c r="U96" s="28">
        <v>0.79646017699115057</v>
      </c>
    </row>
    <row r="97" spans="1:21" x14ac:dyDescent="0.25">
      <c r="A97" s="29" t="s">
        <v>79</v>
      </c>
      <c r="B97" s="30" t="s">
        <v>22</v>
      </c>
      <c r="C97" s="30" t="s">
        <v>23</v>
      </c>
      <c r="D97" s="31">
        <v>27</v>
      </c>
      <c r="E97" s="31">
        <v>0.875</v>
      </c>
      <c r="F97" s="31">
        <v>11</v>
      </c>
      <c r="G97" s="31">
        <v>0.98412698412698407</v>
      </c>
      <c r="H97" s="31">
        <v>0.643598615916955</v>
      </c>
      <c r="I97" s="31">
        <v>0.7782426778242677</v>
      </c>
      <c r="J97" s="31">
        <v>0.9550561797752809</v>
      </c>
      <c r="K97" s="31">
        <v>0.84158415841584155</v>
      </c>
      <c r="L97" s="31">
        <v>0.89473684210526305</v>
      </c>
      <c r="M97" s="31">
        <v>704</v>
      </c>
      <c r="N97" s="32">
        <v>3.7501157407407405E-4</v>
      </c>
      <c r="O97" s="30" t="s">
        <v>24</v>
      </c>
      <c r="P97" s="31">
        <v>336055</v>
      </c>
      <c r="Q97" s="33">
        <v>44887.529007094905</v>
      </c>
      <c r="R97" s="31">
        <v>521</v>
      </c>
      <c r="S97" s="31">
        <v>0.9838709677419355</v>
      </c>
      <c r="T97" s="31">
        <v>0.60396039603960394</v>
      </c>
      <c r="U97" s="34">
        <v>0.74846625766871155</v>
      </c>
    </row>
    <row r="98" spans="1:21" x14ac:dyDescent="0.25">
      <c r="A98" s="23" t="s">
        <v>207</v>
      </c>
      <c r="B98" s="24" t="s">
        <v>22</v>
      </c>
      <c r="C98" s="24" t="s">
        <v>147</v>
      </c>
      <c r="D98" s="25">
        <v>27</v>
      </c>
      <c r="E98" s="25">
        <v>0.85</v>
      </c>
      <c r="F98" s="25">
        <v>11</v>
      </c>
      <c r="G98" s="25">
        <v>0.94117647058823528</v>
      </c>
      <c r="H98" s="25">
        <v>0.6292134831460674</v>
      </c>
      <c r="I98" s="25">
        <v>0.75420875420875411</v>
      </c>
      <c r="J98" s="25">
        <v>0.85507246376811596</v>
      </c>
      <c r="K98" s="25">
        <v>0.921875</v>
      </c>
      <c r="L98" s="25">
        <v>0.88721804511278202</v>
      </c>
      <c r="M98" s="25">
        <v>783</v>
      </c>
      <c r="N98" s="26">
        <v>1.5922453703703704E-4</v>
      </c>
      <c r="O98" s="24" t="s">
        <v>148</v>
      </c>
      <c r="P98" s="25">
        <v>360154</v>
      </c>
      <c r="Q98" s="27">
        <v>44887.882956666668</v>
      </c>
      <c r="R98" s="25">
        <v>569</v>
      </c>
      <c r="S98" s="25">
        <v>0.90384615384615385</v>
      </c>
      <c r="T98" s="25">
        <v>0.734375</v>
      </c>
      <c r="U98" s="28">
        <v>0.81034482758620696</v>
      </c>
    </row>
    <row r="99" spans="1:21" x14ac:dyDescent="0.25">
      <c r="A99" s="29" t="s">
        <v>78</v>
      </c>
      <c r="B99" s="30" t="s">
        <v>22</v>
      </c>
      <c r="C99" s="30" t="s">
        <v>23</v>
      </c>
      <c r="D99" s="31">
        <v>27</v>
      </c>
      <c r="E99" s="31">
        <v>0.85</v>
      </c>
      <c r="F99" s="31">
        <v>11</v>
      </c>
      <c r="G99" s="31">
        <v>0.98469387755102045</v>
      </c>
      <c r="H99" s="31">
        <v>0.66782006920415227</v>
      </c>
      <c r="I99" s="31">
        <v>0.79587628865979376</v>
      </c>
      <c r="J99" s="31">
        <v>0.95744680851063835</v>
      </c>
      <c r="K99" s="31">
        <v>0.8910891089108911</v>
      </c>
      <c r="L99" s="31">
        <v>0.92307692307692313</v>
      </c>
      <c r="M99" s="31">
        <v>743</v>
      </c>
      <c r="N99" s="32">
        <v>3.7501157407407405E-4</v>
      </c>
      <c r="O99" s="30" t="s">
        <v>24</v>
      </c>
      <c r="P99" s="31">
        <v>336055</v>
      </c>
      <c r="Q99" s="33">
        <v>44887.529007094905</v>
      </c>
      <c r="R99" s="31">
        <v>536</v>
      </c>
      <c r="S99" s="31">
        <v>0.984375</v>
      </c>
      <c r="T99" s="31">
        <v>0.62376237623762376</v>
      </c>
      <c r="U99" s="34">
        <v>0.76363636363636367</v>
      </c>
    </row>
    <row r="100" spans="1:21" x14ac:dyDescent="0.25">
      <c r="A100" s="23" t="s">
        <v>206</v>
      </c>
      <c r="B100" s="24" t="s">
        <v>22</v>
      </c>
      <c r="C100" s="24" t="s">
        <v>147</v>
      </c>
      <c r="D100" s="25">
        <v>27</v>
      </c>
      <c r="E100" s="25">
        <v>0.8</v>
      </c>
      <c r="F100" s="25">
        <v>11</v>
      </c>
      <c r="G100" s="25">
        <v>0.9140625</v>
      </c>
      <c r="H100" s="25">
        <v>0.65730337078651691</v>
      </c>
      <c r="I100" s="25">
        <v>0.76470588235294124</v>
      </c>
      <c r="J100" s="25">
        <v>0.82191780821917804</v>
      </c>
      <c r="K100" s="25">
        <v>0.9375</v>
      </c>
      <c r="L100" s="25">
        <v>0.87591240875912413</v>
      </c>
      <c r="M100" s="25">
        <v>862</v>
      </c>
      <c r="N100" s="26">
        <v>1.5922453703703704E-4</v>
      </c>
      <c r="O100" s="24" t="s">
        <v>148</v>
      </c>
      <c r="P100" s="25">
        <v>360154</v>
      </c>
      <c r="Q100" s="27">
        <v>44887.882956666668</v>
      </c>
      <c r="R100" s="25">
        <v>605</v>
      </c>
      <c r="S100" s="25">
        <v>0.87037037037037035</v>
      </c>
      <c r="T100" s="25">
        <v>0.734375</v>
      </c>
      <c r="U100" s="28">
        <v>0.79661016949152541</v>
      </c>
    </row>
    <row r="101" spans="1:21" x14ac:dyDescent="0.25">
      <c r="A101" s="29" t="s">
        <v>77</v>
      </c>
      <c r="B101" s="30" t="s">
        <v>22</v>
      </c>
      <c r="C101" s="30" t="s">
        <v>23</v>
      </c>
      <c r="D101" s="31">
        <v>27</v>
      </c>
      <c r="E101" s="31">
        <v>0.8</v>
      </c>
      <c r="F101" s="31">
        <v>11</v>
      </c>
      <c r="G101" s="31">
        <v>0.97101449275362317</v>
      </c>
      <c r="H101" s="31">
        <v>0.69550173010380623</v>
      </c>
      <c r="I101" s="31">
        <v>0.81048387096774177</v>
      </c>
      <c r="J101" s="31">
        <v>0.93877551020408168</v>
      </c>
      <c r="K101" s="31">
        <v>0.91089108910891092</v>
      </c>
      <c r="L101" s="31">
        <v>0.92462311557788956</v>
      </c>
      <c r="M101" s="31">
        <v>812</v>
      </c>
      <c r="N101" s="32">
        <v>3.7501157407407405E-4</v>
      </c>
      <c r="O101" s="30" t="s">
        <v>24</v>
      </c>
      <c r="P101" s="31">
        <v>336055</v>
      </c>
      <c r="Q101" s="33">
        <v>44887.529007094905</v>
      </c>
      <c r="R101" s="31">
        <v>565</v>
      </c>
      <c r="S101" s="31">
        <v>0.98484848484848486</v>
      </c>
      <c r="T101" s="31">
        <v>0.64356435643564358</v>
      </c>
      <c r="U101" s="34">
        <v>0.77844311377245501</v>
      </c>
    </row>
    <row r="102" spans="1:21" x14ac:dyDescent="0.25">
      <c r="A102" s="23" t="s">
        <v>205</v>
      </c>
      <c r="B102" s="24" t="s">
        <v>22</v>
      </c>
      <c r="C102" s="24" t="s">
        <v>147</v>
      </c>
      <c r="D102" s="25">
        <v>27</v>
      </c>
      <c r="E102" s="25">
        <v>0.7</v>
      </c>
      <c r="F102" s="25">
        <v>11</v>
      </c>
      <c r="G102" s="25">
        <v>0.85925925925925928</v>
      </c>
      <c r="H102" s="25">
        <v>0.651685393258427</v>
      </c>
      <c r="I102" s="25">
        <v>0.7412140575079873</v>
      </c>
      <c r="J102" s="25">
        <v>0.72619047619047616</v>
      </c>
      <c r="K102" s="25">
        <v>0.953125</v>
      </c>
      <c r="L102" s="25">
        <v>0.82432432432432423</v>
      </c>
      <c r="M102" s="25">
        <v>1437</v>
      </c>
      <c r="N102" s="26">
        <v>1.5922453703703704E-4</v>
      </c>
      <c r="O102" s="24" t="s">
        <v>148</v>
      </c>
      <c r="P102" s="25">
        <v>360154</v>
      </c>
      <c r="Q102" s="27">
        <v>44887.882956666668</v>
      </c>
      <c r="R102" s="25">
        <v>711</v>
      </c>
      <c r="S102" s="25">
        <v>0.7931034482758621</v>
      </c>
      <c r="T102" s="25">
        <v>0.71875</v>
      </c>
      <c r="U102" s="28">
        <v>0.75409836065573776</v>
      </c>
    </row>
    <row r="103" spans="1:21" x14ac:dyDescent="0.25">
      <c r="A103" s="29" t="s">
        <v>76</v>
      </c>
      <c r="B103" s="30" t="s">
        <v>22</v>
      </c>
      <c r="C103" s="30" t="s">
        <v>23</v>
      </c>
      <c r="D103" s="31">
        <v>27</v>
      </c>
      <c r="E103" s="31">
        <v>0.7</v>
      </c>
      <c r="F103" s="31">
        <v>11</v>
      </c>
      <c r="G103" s="31">
        <v>0.94835680751173712</v>
      </c>
      <c r="H103" s="31">
        <v>0.69896193771626303</v>
      </c>
      <c r="I103" s="31">
        <v>0.80478087649402408</v>
      </c>
      <c r="J103" s="31">
        <v>0.86486486486486491</v>
      </c>
      <c r="K103" s="31">
        <v>0.95049504950495045</v>
      </c>
      <c r="L103" s="31">
        <v>0.90566037735849059</v>
      </c>
      <c r="M103" s="31">
        <v>1417</v>
      </c>
      <c r="N103" s="32">
        <v>3.7501157407407405E-4</v>
      </c>
      <c r="O103" s="30" t="s">
        <v>24</v>
      </c>
      <c r="P103" s="31">
        <v>336055</v>
      </c>
      <c r="Q103" s="33">
        <v>44887.529007094905</v>
      </c>
      <c r="R103" s="31">
        <v>675</v>
      </c>
      <c r="S103" s="31">
        <v>0.97101449275362317</v>
      </c>
      <c r="T103" s="31">
        <v>0.6633663366336634</v>
      </c>
      <c r="U103" s="34">
        <v>0.78823529411764703</v>
      </c>
    </row>
    <row r="104" spans="1:21" x14ac:dyDescent="0.25">
      <c r="A104" s="23" t="s">
        <v>388</v>
      </c>
      <c r="B104" s="24" t="s">
        <v>147</v>
      </c>
      <c r="C104" s="24" t="s">
        <v>292</v>
      </c>
      <c r="D104" s="25">
        <v>27</v>
      </c>
      <c r="E104" s="25">
        <v>0.9</v>
      </c>
      <c r="F104" s="25">
        <v>10</v>
      </c>
      <c r="G104" s="25">
        <v>0.97247706422018354</v>
      </c>
      <c r="H104" s="25">
        <v>0.49302325581395351</v>
      </c>
      <c r="I104" s="25">
        <v>0.65432098765432101</v>
      </c>
      <c r="J104" s="25">
        <v>0.88059701492537312</v>
      </c>
      <c r="K104" s="25">
        <v>0.84285714285714286</v>
      </c>
      <c r="L104" s="25">
        <v>0.86131386861313874</v>
      </c>
      <c r="M104" s="25">
        <v>3746</v>
      </c>
      <c r="N104" s="26">
        <v>3.7862152777777777E-3</v>
      </c>
      <c r="O104" s="24" t="s">
        <v>350</v>
      </c>
      <c r="P104" s="25">
        <v>6316297</v>
      </c>
      <c r="Q104" s="27">
        <v>44893.852939039352</v>
      </c>
      <c r="R104" s="25">
        <v>1521</v>
      </c>
      <c r="S104" s="25">
        <v>1</v>
      </c>
      <c r="T104" s="25">
        <v>0.41428571428571431</v>
      </c>
      <c r="U104" s="28">
        <v>0.58585858585858586</v>
      </c>
    </row>
    <row r="105" spans="1:21" x14ac:dyDescent="0.25">
      <c r="A105" s="29" t="s">
        <v>423</v>
      </c>
      <c r="B105" s="30" t="s">
        <v>23</v>
      </c>
      <c r="C105" s="30" t="s">
        <v>292</v>
      </c>
      <c r="D105" s="31">
        <v>27</v>
      </c>
      <c r="E105" s="31">
        <v>0.9</v>
      </c>
      <c r="F105" s="31">
        <v>10</v>
      </c>
      <c r="G105" s="31">
        <v>0.95744680851063835</v>
      </c>
      <c r="H105" s="31">
        <v>0.46153846153846156</v>
      </c>
      <c r="I105" s="31">
        <v>0.62283737024221464</v>
      </c>
      <c r="J105" s="31">
        <v>0.78787878787878785</v>
      </c>
      <c r="K105" s="31">
        <v>0.75362318840579712</v>
      </c>
      <c r="L105" s="31">
        <v>0.77037037037037037</v>
      </c>
      <c r="M105" s="31">
        <v>3522</v>
      </c>
      <c r="N105" s="32">
        <v>3.1457407407407406E-3</v>
      </c>
      <c r="O105" s="30" t="s">
        <v>351</v>
      </c>
      <c r="P105" s="31">
        <v>5622217</v>
      </c>
      <c r="Q105" s="33">
        <v>44890.879719780096</v>
      </c>
      <c r="R105" s="31">
        <v>1449</v>
      </c>
      <c r="S105" s="31">
        <v>0.95652173913043481</v>
      </c>
      <c r="T105" s="31">
        <v>0.3188405797101449</v>
      </c>
      <c r="U105" s="34">
        <v>0.47826086956521741</v>
      </c>
    </row>
    <row r="106" spans="1:21" x14ac:dyDescent="0.25">
      <c r="A106" s="23" t="s">
        <v>302</v>
      </c>
      <c r="B106" s="24" t="s">
        <v>22</v>
      </c>
      <c r="C106" s="24" t="s">
        <v>292</v>
      </c>
      <c r="D106" s="25">
        <v>27</v>
      </c>
      <c r="E106" s="25">
        <v>0.9</v>
      </c>
      <c r="F106" s="25">
        <v>10</v>
      </c>
      <c r="G106" s="25">
        <v>0.98113207547169812</v>
      </c>
      <c r="H106" s="25">
        <v>0.56830601092896171</v>
      </c>
      <c r="I106" s="25">
        <v>0.71972318339100338</v>
      </c>
      <c r="J106" s="25">
        <v>0.96666666666666667</v>
      </c>
      <c r="K106" s="25">
        <v>0.84057971014492749</v>
      </c>
      <c r="L106" s="25">
        <v>0.89922480620155032</v>
      </c>
      <c r="M106" s="25">
        <v>5643</v>
      </c>
      <c r="N106" s="26">
        <v>1.1754849537037038E-2</v>
      </c>
      <c r="O106" s="24" t="s">
        <v>294</v>
      </c>
      <c r="P106" s="25">
        <v>-12144415</v>
      </c>
      <c r="Q106" s="27">
        <v>44890.505449872682</v>
      </c>
      <c r="R106" s="25">
        <v>2573</v>
      </c>
      <c r="S106" s="25">
        <v>0.97674418604651159</v>
      </c>
      <c r="T106" s="25">
        <v>0.60869565217391308</v>
      </c>
      <c r="U106" s="28">
        <v>0.75</v>
      </c>
    </row>
    <row r="107" spans="1:21" x14ac:dyDescent="0.25">
      <c r="A107" s="29" t="s">
        <v>145</v>
      </c>
      <c r="B107" s="30" t="s">
        <v>22</v>
      </c>
      <c r="C107" s="30" t="s">
        <v>82</v>
      </c>
      <c r="D107" s="31">
        <v>27</v>
      </c>
      <c r="E107" s="31">
        <v>0.9</v>
      </c>
      <c r="F107" s="31">
        <v>10</v>
      </c>
      <c r="G107" s="31">
        <v>0.9550561797752809</v>
      </c>
      <c r="H107" s="31">
        <v>0.42079207920792078</v>
      </c>
      <c r="I107" s="31">
        <v>0.58419243986254288</v>
      </c>
      <c r="J107" s="31">
        <v>0.87692307692307692</v>
      </c>
      <c r="K107" s="31">
        <v>0.93442622950819676</v>
      </c>
      <c r="L107" s="31">
        <v>0.90476190476190488</v>
      </c>
      <c r="M107" s="31">
        <v>9361</v>
      </c>
      <c r="N107" s="32">
        <v>1.3083101851851853E-2</v>
      </c>
      <c r="O107" s="30" t="s">
        <v>83</v>
      </c>
      <c r="P107" s="31">
        <v>284531</v>
      </c>
      <c r="Q107" s="33">
        <v>44887.78499443287</v>
      </c>
      <c r="R107" s="31">
        <v>3327</v>
      </c>
      <c r="S107" s="31">
        <v>0.95238095238095233</v>
      </c>
      <c r="T107" s="31">
        <v>0.65573770491803274</v>
      </c>
      <c r="U107" s="34">
        <v>0.77669902912621347</v>
      </c>
    </row>
    <row r="108" spans="1:21" x14ac:dyDescent="0.25">
      <c r="A108" s="23" t="s">
        <v>387</v>
      </c>
      <c r="B108" s="24" t="s">
        <v>147</v>
      </c>
      <c r="C108" s="24" t="s">
        <v>292</v>
      </c>
      <c r="D108" s="25">
        <v>27</v>
      </c>
      <c r="E108" s="25">
        <v>0.875</v>
      </c>
      <c r="F108" s="25">
        <v>10</v>
      </c>
      <c r="G108" s="25">
        <v>0.97247706422018354</v>
      </c>
      <c r="H108" s="25">
        <v>0.49302325581395351</v>
      </c>
      <c r="I108" s="25">
        <v>0.65432098765432101</v>
      </c>
      <c r="J108" s="25">
        <v>0.80519480519480524</v>
      </c>
      <c r="K108" s="25">
        <v>0.88571428571428568</v>
      </c>
      <c r="L108" s="25">
        <v>0.84353741496598644</v>
      </c>
      <c r="M108" s="25">
        <v>4156</v>
      </c>
      <c r="N108" s="26">
        <v>3.7862152777777777E-3</v>
      </c>
      <c r="O108" s="24" t="s">
        <v>350</v>
      </c>
      <c r="P108" s="25">
        <v>6316297</v>
      </c>
      <c r="Q108" s="27">
        <v>44893.852939039352</v>
      </c>
      <c r="R108" s="25">
        <v>1556</v>
      </c>
      <c r="S108" s="25">
        <v>1</v>
      </c>
      <c r="T108" s="25">
        <v>0.42857142857142855</v>
      </c>
      <c r="U108" s="28">
        <v>0.6</v>
      </c>
    </row>
    <row r="109" spans="1:21" x14ac:dyDescent="0.25">
      <c r="A109" s="29" t="s">
        <v>422</v>
      </c>
      <c r="B109" s="30" t="s">
        <v>23</v>
      </c>
      <c r="C109" s="30" t="s">
        <v>292</v>
      </c>
      <c r="D109" s="31">
        <v>27</v>
      </c>
      <c r="E109" s="31">
        <v>0.875</v>
      </c>
      <c r="F109" s="31">
        <v>10</v>
      </c>
      <c r="G109" s="31">
        <v>0.95789473684210524</v>
      </c>
      <c r="H109" s="31">
        <v>0.46666666666666667</v>
      </c>
      <c r="I109" s="31">
        <v>0.62758620689655176</v>
      </c>
      <c r="J109" s="31">
        <v>0.8</v>
      </c>
      <c r="K109" s="31">
        <v>0.81159420289855078</v>
      </c>
      <c r="L109" s="31">
        <v>0.80575539568345322</v>
      </c>
      <c r="M109" s="31">
        <v>3900</v>
      </c>
      <c r="N109" s="32">
        <v>3.1457407407407406E-3</v>
      </c>
      <c r="O109" s="30" t="s">
        <v>351</v>
      </c>
      <c r="P109" s="31">
        <v>5622217</v>
      </c>
      <c r="Q109" s="33">
        <v>44890.879719780096</v>
      </c>
      <c r="R109" s="31">
        <v>1482</v>
      </c>
      <c r="S109" s="31">
        <v>0.96153846153846156</v>
      </c>
      <c r="T109" s="31">
        <v>0.36231884057971014</v>
      </c>
      <c r="U109" s="34">
        <v>0.52631578947368429</v>
      </c>
    </row>
    <row r="110" spans="1:21" x14ac:dyDescent="0.25">
      <c r="A110" s="23" t="s">
        <v>301</v>
      </c>
      <c r="B110" s="24" t="s">
        <v>22</v>
      </c>
      <c r="C110" s="24" t="s">
        <v>292</v>
      </c>
      <c r="D110" s="25">
        <v>27</v>
      </c>
      <c r="E110" s="25">
        <v>0.875</v>
      </c>
      <c r="F110" s="25">
        <v>10</v>
      </c>
      <c r="G110" s="25">
        <v>0.9732142857142857</v>
      </c>
      <c r="H110" s="25">
        <v>0.59562841530054644</v>
      </c>
      <c r="I110" s="25">
        <v>0.73898305084745775</v>
      </c>
      <c r="J110" s="25">
        <v>0.94029850746268662</v>
      </c>
      <c r="K110" s="25">
        <v>0.91304347826086951</v>
      </c>
      <c r="L110" s="25">
        <v>0.92647058823529416</v>
      </c>
      <c r="M110" s="25">
        <v>6208</v>
      </c>
      <c r="N110" s="26">
        <v>1.1754849537037038E-2</v>
      </c>
      <c r="O110" s="24" t="s">
        <v>294</v>
      </c>
      <c r="P110" s="25">
        <v>-12144415</v>
      </c>
      <c r="Q110" s="27">
        <v>44890.505449872682</v>
      </c>
      <c r="R110" s="25">
        <v>2666</v>
      </c>
      <c r="S110" s="25">
        <v>0.95744680851063835</v>
      </c>
      <c r="T110" s="25">
        <v>0.65217391304347827</v>
      </c>
      <c r="U110" s="28">
        <v>0.77586206896551735</v>
      </c>
    </row>
    <row r="111" spans="1:21" x14ac:dyDescent="0.25">
      <c r="A111" s="29" t="s">
        <v>144</v>
      </c>
      <c r="B111" s="30" t="s">
        <v>22</v>
      </c>
      <c r="C111" s="30" t="s">
        <v>82</v>
      </c>
      <c r="D111" s="31">
        <v>27</v>
      </c>
      <c r="E111" s="31">
        <v>0.875</v>
      </c>
      <c r="F111" s="31">
        <v>10</v>
      </c>
      <c r="G111" s="31">
        <v>0.9555555555555556</v>
      </c>
      <c r="H111" s="31">
        <v>0.42574257425742573</v>
      </c>
      <c r="I111" s="31">
        <v>0.58904109589041087</v>
      </c>
      <c r="J111" s="31">
        <v>0.87692307692307692</v>
      </c>
      <c r="K111" s="31">
        <v>0.93442622950819676</v>
      </c>
      <c r="L111" s="31">
        <v>0.90476190476190488</v>
      </c>
      <c r="M111" s="31">
        <v>11841</v>
      </c>
      <c r="N111" s="32">
        <v>1.3083101851851853E-2</v>
      </c>
      <c r="O111" s="30" t="s">
        <v>83</v>
      </c>
      <c r="P111" s="31">
        <v>284531</v>
      </c>
      <c r="Q111" s="33">
        <v>44887.78499443287</v>
      </c>
      <c r="R111" s="31">
        <v>3435</v>
      </c>
      <c r="S111" s="31">
        <v>0.95121951219512191</v>
      </c>
      <c r="T111" s="31">
        <v>0.63934426229508201</v>
      </c>
      <c r="U111" s="34">
        <v>0.76470588235294124</v>
      </c>
    </row>
    <row r="112" spans="1:21" x14ac:dyDescent="0.25">
      <c r="A112" s="23" t="s">
        <v>386</v>
      </c>
      <c r="B112" s="24" t="s">
        <v>147</v>
      </c>
      <c r="C112" s="24" t="s">
        <v>292</v>
      </c>
      <c r="D112" s="25">
        <v>27</v>
      </c>
      <c r="E112" s="25">
        <v>0.85</v>
      </c>
      <c r="F112" s="25">
        <v>10</v>
      </c>
      <c r="G112" s="25">
        <v>0.96363636363636362</v>
      </c>
      <c r="H112" s="25">
        <v>0.49302325581395351</v>
      </c>
      <c r="I112" s="25">
        <v>0.65230769230769237</v>
      </c>
      <c r="J112" s="25">
        <v>0.74712643678160917</v>
      </c>
      <c r="K112" s="25">
        <v>0.9285714285714286</v>
      </c>
      <c r="L112" s="25">
        <v>0.82802547770700641</v>
      </c>
      <c r="M112" s="25">
        <v>4852</v>
      </c>
      <c r="N112" s="26">
        <v>3.7862152777777777E-3</v>
      </c>
      <c r="O112" s="24" t="s">
        <v>350</v>
      </c>
      <c r="P112" s="25">
        <v>6316297</v>
      </c>
      <c r="Q112" s="27">
        <v>44893.852939039352</v>
      </c>
      <c r="R112" s="25">
        <v>1599</v>
      </c>
      <c r="S112" s="25">
        <v>1</v>
      </c>
      <c r="T112" s="25">
        <v>0.42857142857142855</v>
      </c>
      <c r="U112" s="28">
        <v>0.6</v>
      </c>
    </row>
    <row r="113" spans="1:21" x14ac:dyDescent="0.25">
      <c r="A113" s="29" t="s">
        <v>421</v>
      </c>
      <c r="B113" s="30" t="s">
        <v>23</v>
      </c>
      <c r="C113" s="30" t="s">
        <v>292</v>
      </c>
      <c r="D113" s="31">
        <v>27</v>
      </c>
      <c r="E113" s="31">
        <v>0.85</v>
      </c>
      <c r="F113" s="31">
        <v>10</v>
      </c>
      <c r="G113" s="31">
        <v>0.94845360824742264</v>
      </c>
      <c r="H113" s="31">
        <v>0.47179487179487178</v>
      </c>
      <c r="I113" s="31">
        <v>0.63013698630136994</v>
      </c>
      <c r="J113" s="31">
        <v>0.80519480519480524</v>
      </c>
      <c r="K113" s="31">
        <v>0.89855072463768115</v>
      </c>
      <c r="L113" s="31">
        <v>0.84931506849315075</v>
      </c>
      <c r="M113" s="31">
        <v>4553</v>
      </c>
      <c r="N113" s="32">
        <v>3.1457407407407406E-3</v>
      </c>
      <c r="O113" s="30" t="s">
        <v>351</v>
      </c>
      <c r="P113" s="31">
        <v>5622217</v>
      </c>
      <c r="Q113" s="33">
        <v>44890.879719780096</v>
      </c>
      <c r="R113" s="31">
        <v>1533</v>
      </c>
      <c r="S113" s="31">
        <v>0.9642857142857143</v>
      </c>
      <c r="T113" s="31">
        <v>0.39130434782608697</v>
      </c>
      <c r="U113" s="34">
        <v>0.55670103092783507</v>
      </c>
    </row>
    <row r="114" spans="1:21" x14ac:dyDescent="0.25">
      <c r="A114" s="23" t="s">
        <v>300</v>
      </c>
      <c r="B114" s="24" t="s">
        <v>22</v>
      </c>
      <c r="C114" s="24" t="s">
        <v>292</v>
      </c>
      <c r="D114" s="25">
        <v>27</v>
      </c>
      <c r="E114" s="25">
        <v>0.85</v>
      </c>
      <c r="F114" s="25">
        <v>10</v>
      </c>
      <c r="G114" s="25">
        <v>0.93965517241379315</v>
      </c>
      <c r="H114" s="25">
        <v>0.59562841530054644</v>
      </c>
      <c r="I114" s="25">
        <v>0.72909698996655514</v>
      </c>
      <c r="J114" s="25">
        <v>0.88888888888888884</v>
      </c>
      <c r="K114" s="25">
        <v>0.92753623188405798</v>
      </c>
      <c r="L114" s="25">
        <v>0.90780141843971629</v>
      </c>
      <c r="M114" s="25">
        <v>7181</v>
      </c>
      <c r="N114" s="26">
        <v>1.1754849537037038E-2</v>
      </c>
      <c r="O114" s="24" t="s">
        <v>294</v>
      </c>
      <c r="P114" s="25">
        <v>-12144415</v>
      </c>
      <c r="Q114" s="27">
        <v>44890.505449872682</v>
      </c>
      <c r="R114" s="25">
        <v>2772</v>
      </c>
      <c r="S114" s="25">
        <v>0.93877551020408168</v>
      </c>
      <c r="T114" s="25">
        <v>0.66666666666666663</v>
      </c>
      <c r="U114" s="28">
        <v>0.77966101694915257</v>
      </c>
    </row>
    <row r="115" spans="1:21" x14ac:dyDescent="0.25">
      <c r="A115" s="29" t="s">
        <v>143</v>
      </c>
      <c r="B115" s="30" t="s">
        <v>22</v>
      </c>
      <c r="C115" s="30" t="s">
        <v>82</v>
      </c>
      <c r="D115" s="31">
        <v>27</v>
      </c>
      <c r="E115" s="31">
        <v>0.85</v>
      </c>
      <c r="F115" s="31">
        <v>10</v>
      </c>
      <c r="G115" s="31">
        <v>0.94680851063829785</v>
      </c>
      <c r="H115" s="31">
        <v>0.4405940594059406</v>
      </c>
      <c r="I115" s="31">
        <v>0.60135135135135132</v>
      </c>
      <c r="J115" s="31">
        <v>0.8529411764705882</v>
      </c>
      <c r="K115" s="31">
        <v>0.95081967213114749</v>
      </c>
      <c r="L115" s="31">
        <v>0.89922480620155032</v>
      </c>
      <c r="M115" s="31">
        <v>15806</v>
      </c>
      <c r="N115" s="32">
        <v>1.3083101851851853E-2</v>
      </c>
      <c r="O115" s="30" t="s">
        <v>83</v>
      </c>
      <c r="P115" s="31">
        <v>284531</v>
      </c>
      <c r="Q115" s="33">
        <v>44887.78499443287</v>
      </c>
      <c r="R115" s="31">
        <v>3572</v>
      </c>
      <c r="S115" s="31">
        <v>0.95</v>
      </c>
      <c r="T115" s="31">
        <v>0.62295081967213117</v>
      </c>
      <c r="U115" s="34">
        <v>0.75247524752475248</v>
      </c>
    </row>
    <row r="116" spans="1:21" x14ac:dyDescent="0.25">
      <c r="A116" s="23" t="s">
        <v>385</v>
      </c>
      <c r="B116" s="24" t="s">
        <v>147</v>
      </c>
      <c r="C116" s="24" t="s">
        <v>292</v>
      </c>
      <c r="D116" s="25">
        <v>27</v>
      </c>
      <c r="E116" s="25">
        <v>0.8</v>
      </c>
      <c r="F116" s="25">
        <v>10</v>
      </c>
      <c r="G116" s="25">
        <v>0.9642857142857143</v>
      </c>
      <c r="H116" s="25">
        <v>0.50232558139534889</v>
      </c>
      <c r="I116" s="25">
        <v>0.66055045871559637</v>
      </c>
      <c r="J116" s="25">
        <v>0.63551401869158874</v>
      </c>
      <c r="K116" s="25">
        <v>0.97142857142857142</v>
      </c>
      <c r="L116" s="25">
        <v>0.76836158192090398</v>
      </c>
      <c r="M116" s="25">
        <v>7121</v>
      </c>
      <c r="N116" s="26">
        <v>3.7862152777777777E-3</v>
      </c>
      <c r="O116" s="24" t="s">
        <v>350</v>
      </c>
      <c r="P116" s="25">
        <v>6316297</v>
      </c>
      <c r="Q116" s="27">
        <v>44893.852939039352</v>
      </c>
      <c r="R116" s="25">
        <v>1675</v>
      </c>
      <c r="S116" s="25">
        <v>1</v>
      </c>
      <c r="T116" s="25">
        <v>0.44285714285714284</v>
      </c>
      <c r="U116" s="28">
        <v>0.61386138613861385</v>
      </c>
    </row>
    <row r="117" spans="1:21" x14ac:dyDescent="0.25">
      <c r="A117" s="29" t="s">
        <v>420</v>
      </c>
      <c r="B117" s="30" t="s">
        <v>23</v>
      </c>
      <c r="C117" s="30" t="s">
        <v>292</v>
      </c>
      <c r="D117" s="31">
        <v>27</v>
      </c>
      <c r="E117" s="31">
        <v>0.8</v>
      </c>
      <c r="F117" s="31">
        <v>10</v>
      </c>
      <c r="G117" s="31">
        <v>0.93939393939393945</v>
      </c>
      <c r="H117" s="31">
        <v>0.47692307692307695</v>
      </c>
      <c r="I117" s="31">
        <v>0.63265306122448972</v>
      </c>
      <c r="J117" s="31">
        <v>0.77647058823529413</v>
      </c>
      <c r="K117" s="31">
        <v>0.95652173913043481</v>
      </c>
      <c r="L117" s="31">
        <v>0.8571428571428571</v>
      </c>
      <c r="M117" s="31">
        <v>6683</v>
      </c>
      <c r="N117" s="32">
        <v>3.1457407407407406E-3</v>
      </c>
      <c r="O117" s="30" t="s">
        <v>351</v>
      </c>
      <c r="P117" s="31">
        <v>5622217</v>
      </c>
      <c r="Q117" s="33">
        <v>44890.879719780096</v>
      </c>
      <c r="R117" s="31">
        <v>1619</v>
      </c>
      <c r="S117" s="31">
        <v>0.9642857142857143</v>
      </c>
      <c r="T117" s="31">
        <v>0.39130434782608697</v>
      </c>
      <c r="U117" s="34">
        <v>0.55670103092783507</v>
      </c>
    </row>
    <row r="118" spans="1:21" x14ac:dyDescent="0.25">
      <c r="A118" s="23" t="s">
        <v>299</v>
      </c>
      <c r="B118" s="24" t="s">
        <v>22</v>
      </c>
      <c r="C118" s="24" t="s">
        <v>292</v>
      </c>
      <c r="D118" s="25">
        <v>27</v>
      </c>
      <c r="E118" s="25">
        <v>0.8</v>
      </c>
      <c r="F118" s="25">
        <v>10</v>
      </c>
      <c r="G118" s="25">
        <v>0.95575221238938057</v>
      </c>
      <c r="H118" s="25">
        <v>0.5901639344262295</v>
      </c>
      <c r="I118" s="25">
        <v>0.72972972972972983</v>
      </c>
      <c r="J118" s="25">
        <v>0.84615384615384615</v>
      </c>
      <c r="K118" s="25">
        <v>0.95652173913043481</v>
      </c>
      <c r="L118" s="25">
        <v>0.8979591836734695</v>
      </c>
      <c r="M118" s="25">
        <v>10467</v>
      </c>
      <c r="N118" s="26">
        <v>1.1754849537037038E-2</v>
      </c>
      <c r="O118" s="24" t="s">
        <v>294</v>
      </c>
      <c r="P118" s="25">
        <v>-12144415</v>
      </c>
      <c r="Q118" s="27">
        <v>44890.505449872682</v>
      </c>
      <c r="R118" s="25">
        <v>3083</v>
      </c>
      <c r="S118" s="25">
        <v>0.94</v>
      </c>
      <c r="T118" s="25">
        <v>0.6811594202898551</v>
      </c>
      <c r="U118" s="28">
        <v>0.78991596638655459</v>
      </c>
    </row>
    <row r="119" spans="1:21" x14ac:dyDescent="0.25">
      <c r="A119" s="29" t="s">
        <v>142</v>
      </c>
      <c r="B119" s="30" t="s">
        <v>22</v>
      </c>
      <c r="C119" s="30" t="s">
        <v>82</v>
      </c>
      <c r="D119" s="31">
        <v>27</v>
      </c>
      <c r="E119" s="31">
        <v>0.8</v>
      </c>
      <c r="F119" s="31">
        <v>10</v>
      </c>
      <c r="G119" s="31">
        <v>0.93684210526315792</v>
      </c>
      <c r="H119" s="31">
        <v>0.4405940594059406</v>
      </c>
      <c r="I119" s="31">
        <v>0.59932659932659937</v>
      </c>
      <c r="J119" s="31">
        <v>0.7407407407407407</v>
      </c>
      <c r="K119" s="31">
        <v>0.98360655737704916</v>
      </c>
      <c r="L119" s="31">
        <v>0.84507042253521125</v>
      </c>
      <c r="M119" s="31">
        <v>29089</v>
      </c>
      <c r="N119" s="32">
        <v>1.3083101851851853E-2</v>
      </c>
      <c r="O119" s="30" t="s">
        <v>83</v>
      </c>
      <c r="P119" s="31">
        <v>284531</v>
      </c>
      <c r="Q119" s="33">
        <v>44887.78499443287</v>
      </c>
      <c r="R119" s="31">
        <v>3904</v>
      </c>
      <c r="S119" s="31">
        <v>0.95</v>
      </c>
      <c r="T119" s="31">
        <v>0.62295081967213117</v>
      </c>
      <c r="U119" s="34">
        <v>0.75247524752475248</v>
      </c>
    </row>
    <row r="120" spans="1:21" x14ac:dyDescent="0.25">
      <c r="A120" s="23" t="s">
        <v>384</v>
      </c>
      <c r="B120" s="24" t="s">
        <v>147</v>
      </c>
      <c r="C120" s="24" t="s">
        <v>292</v>
      </c>
      <c r="D120" s="25">
        <v>27</v>
      </c>
      <c r="E120" s="25">
        <v>0.7</v>
      </c>
      <c r="F120" s="25">
        <v>10</v>
      </c>
      <c r="G120" s="25">
        <v>0.94782608695652171</v>
      </c>
      <c r="H120" s="25">
        <v>0.50697674418604655</v>
      </c>
      <c r="I120" s="25">
        <v>0.66060606060606064</v>
      </c>
      <c r="J120" s="25">
        <v>0.54263565891472865</v>
      </c>
      <c r="K120" s="25">
        <v>1</v>
      </c>
      <c r="L120" s="25">
        <v>0.70351758793969843</v>
      </c>
      <c r="M120" s="25">
        <v>22723</v>
      </c>
      <c r="N120" s="26">
        <v>3.7862152777777777E-3</v>
      </c>
      <c r="O120" s="24" t="s">
        <v>350</v>
      </c>
      <c r="P120" s="25">
        <v>6316297</v>
      </c>
      <c r="Q120" s="27">
        <v>44893.852939039352</v>
      </c>
      <c r="R120" s="25">
        <v>1835</v>
      </c>
      <c r="S120" s="25">
        <v>0.96875</v>
      </c>
      <c r="T120" s="25">
        <v>0.44285714285714284</v>
      </c>
      <c r="U120" s="28">
        <v>0.60784313725490191</v>
      </c>
    </row>
    <row r="121" spans="1:21" x14ac:dyDescent="0.25">
      <c r="A121" s="29" t="s">
        <v>419</v>
      </c>
      <c r="B121" s="30" t="s">
        <v>23</v>
      </c>
      <c r="C121" s="30" t="s">
        <v>292</v>
      </c>
      <c r="D121" s="31">
        <v>27</v>
      </c>
      <c r="E121" s="31">
        <v>0.7</v>
      </c>
      <c r="F121" s="31">
        <v>10</v>
      </c>
      <c r="G121" s="31">
        <v>0.94</v>
      </c>
      <c r="H121" s="31">
        <v>0.48205128205128206</v>
      </c>
      <c r="I121" s="31">
        <v>0.63728813559322028</v>
      </c>
      <c r="J121" s="31">
        <v>0.73913043478260865</v>
      </c>
      <c r="K121" s="31">
        <v>0.98550724637681164</v>
      </c>
      <c r="L121" s="31">
        <v>0.84472049689440998</v>
      </c>
      <c r="M121" s="31">
        <v>20443</v>
      </c>
      <c r="N121" s="32">
        <v>3.1457407407407406E-3</v>
      </c>
      <c r="O121" s="30" t="s">
        <v>351</v>
      </c>
      <c r="P121" s="31">
        <v>5622217</v>
      </c>
      <c r="Q121" s="33">
        <v>44890.879719780096</v>
      </c>
      <c r="R121" s="31">
        <v>1769</v>
      </c>
      <c r="S121" s="31">
        <v>0.96551724137931039</v>
      </c>
      <c r="T121" s="31">
        <v>0.40579710144927539</v>
      </c>
      <c r="U121" s="34">
        <v>0.5714285714285714</v>
      </c>
    </row>
    <row r="122" spans="1:21" x14ac:dyDescent="0.25">
      <c r="A122" s="23" t="s">
        <v>298</v>
      </c>
      <c r="B122" s="24" t="s">
        <v>22</v>
      </c>
      <c r="C122" s="24" t="s">
        <v>292</v>
      </c>
      <c r="D122" s="25">
        <v>27</v>
      </c>
      <c r="E122" s="25">
        <v>0.7</v>
      </c>
      <c r="F122" s="25">
        <v>10</v>
      </c>
      <c r="G122" s="25">
        <v>0.94915254237288138</v>
      </c>
      <c r="H122" s="25">
        <v>0.61202185792349728</v>
      </c>
      <c r="I122" s="25">
        <v>0.74418604651162801</v>
      </c>
      <c r="J122" s="25">
        <v>0.66346153846153844</v>
      </c>
      <c r="K122" s="25">
        <v>1</v>
      </c>
      <c r="L122" s="25">
        <v>0.79768786127167635</v>
      </c>
      <c r="M122" s="25">
        <v>40591</v>
      </c>
      <c r="N122" s="26">
        <v>1.1754849537037038E-2</v>
      </c>
      <c r="O122" s="24" t="s">
        <v>294</v>
      </c>
      <c r="P122" s="25">
        <v>-12144415</v>
      </c>
      <c r="Q122" s="27">
        <v>44890.505449872682</v>
      </c>
      <c r="R122" s="25">
        <v>3754</v>
      </c>
      <c r="S122" s="25">
        <v>0.94</v>
      </c>
      <c r="T122" s="25">
        <v>0.6811594202898551</v>
      </c>
      <c r="U122" s="28">
        <v>0.78991596638655459</v>
      </c>
    </row>
    <row r="123" spans="1:21" x14ac:dyDescent="0.25">
      <c r="A123" s="29" t="s">
        <v>141</v>
      </c>
      <c r="B123" s="30" t="s">
        <v>22</v>
      </c>
      <c r="C123" s="30" t="s">
        <v>82</v>
      </c>
      <c r="D123" s="31">
        <v>27</v>
      </c>
      <c r="E123" s="31">
        <v>0.7</v>
      </c>
      <c r="F123" s="31">
        <v>10</v>
      </c>
      <c r="G123" s="31">
        <v>0.94736842105263153</v>
      </c>
      <c r="H123" s="31">
        <v>0.44554455445544555</v>
      </c>
      <c r="I123" s="31">
        <v>0.60606060606060608</v>
      </c>
      <c r="J123" s="31">
        <v>0.58653846153846156</v>
      </c>
      <c r="K123" s="31">
        <v>1</v>
      </c>
      <c r="L123" s="31">
        <v>0.73939393939393938</v>
      </c>
      <c r="M123" s="31">
        <v>240499</v>
      </c>
      <c r="N123" s="32">
        <v>1.3083101851851853E-2</v>
      </c>
      <c r="O123" s="30" t="s">
        <v>83</v>
      </c>
      <c r="P123" s="31">
        <v>284531</v>
      </c>
      <c r="Q123" s="33">
        <v>44887.78499443287</v>
      </c>
      <c r="R123" s="31">
        <v>4390</v>
      </c>
      <c r="S123" s="31">
        <v>0.95121951219512191</v>
      </c>
      <c r="T123" s="31">
        <v>0.63934426229508201</v>
      </c>
      <c r="U123" s="34">
        <v>0.76470588235294124</v>
      </c>
    </row>
    <row r="124" spans="1:21" x14ac:dyDescent="0.25">
      <c r="A124" s="23" t="s">
        <v>255</v>
      </c>
      <c r="B124" s="24" t="s">
        <v>22</v>
      </c>
      <c r="C124" s="24" t="s">
        <v>147</v>
      </c>
      <c r="D124" s="25">
        <v>26</v>
      </c>
      <c r="E124" s="25">
        <v>0.9</v>
      </c>
      <c r="F124" s="25">
        <v>11</v>
      </c>
      <c r="G124" s="25">
        <v>0.99065420560747663</v>
      </c>
      <c r="H124" s="25">
        <v>0.5955056179775281</v>
      </c>
      <c r="I124" s="25">
        <v>0.74385964912280711</v>
      </c>
      <c r="J124" s="25">
        <v>0.98245614035087714</v>
      </c>
      <c r="K124" s="25">
        <v>0.875</v>
      </c>
      <c r="L124" s="25">
        <v>0.92561983471074383</v>
      </c>
      <c r="M124" s="25">
        <v>722</v>
      </c>
      <c r="N124" s="26">
        <v>5.9353009259259255E-4</v>
      </c>
      <c r="O124" s="24" t="s">
        <v>148</v>
      </c>
      <c r="P124" s="25">
        <v>360154</v>
      </c>
      <c r="Q124" s="27">
        <v>44888.530380219905</v>
      </c>
      <c r="R124" s="25">
        <v>541</v>
      </c>
      <c r="S124" s="25">
        <v>0.97826086956521741</v>
      </c>
      <c r="T124" s="25">
        <v>0.703125</v>
      </c>
      <c r="U124" s="28">
        <v>0.81818181818181823</v>
      </c>
    </row>
    <row r="125" spans="1:21" x14ac:dyDescent="0.25">
      <c r="A125" s="29" t="s">
        <v>291</v>
      </c>
      <c r="B125" s="30" t="s">
        <v>22</v>
      </c>
      <c r="C125" s="30" t="s">
        <v>23</v>
      </c>
      <c r="D125" s="31">
        <v>26</v>
      </c>
      <c r="E125" s="31">
        <v>0.9</v>
      </c>
      <c r="F125" s="31">
        <v>11</v>
      </c>
      <c r="G125" s="31">
        <v>0.98</v>
      </c>
      <c r="H125" s="31">
        <v>0.67820069204152245</v>
      </c>
      <c r="I125" s="31">
        <v>0.80163599182004086</v>
      </c>
      <c r="J125" s="31">
        <v>0.97826086956521741</v>
      </c>
      <c r="K125" s="31">
        <v>0.8910891089108911</v>
      </c>
      <c r="L125" s="31">
        <v>0.93264248704663211</v>
      </c>
      <c r="M125" s="31">
        <v>623</v>
      </c>
      <c r="N125" s="32">
        <v>1.9866898148148147E-4</v>
      </c>
      <c r="O125" s="30" t="s">
        <v>24</v>
      </c>
      <c r="P125" s="31">
        <v>336055</v>
      </c>
      <c r="Q125" s="33">
        <v>44888.542381631945</v>
      </c>
      <c r="R125" s="31">
        <v>474</v>
      </c>
      <c r="S125" s="31">
        <v>0.98461538461538467</v>
      </c>
      <c r="T125" s="31">
        <v>0.63366336633663367</v>
      </c>
      <c r="U125" s="34">
        <v>0.77108433734939763</v>
      </c>
    </row>
    <row r="126" spans="1:21" x14ac:dyDescent="0.25">
      <c r="A126" s="23" t="s">
        <v>254</v>
      </c>
      <c r="B126" s="24" t="s">
        <v>22</v>
      </c>
      <c r="C126" s="24" t="s">
        <v>147</v>
      </c>
      <c r="D126" s="25">
        <v>26</v>
      </c>
      <c r="E126" s="25">
        <v>0.875</v>
      </c>
      <c r="F126" s="25">
        <v>11</v>
      </c>
      <c r="G126" s="25">
        <v>0.99065420560747663</v>
      </c>
      <c r="H126" s="25">
        <v>0.5955056179775281</v>
      </c>
      <c r="I126" s="25">
        <v>0.74385964912280711</v>
      </c>
      <c r="J126" s="25">
        <v>0.98245614035087714</v>
      </c>
      <c r="K126" s="25">
        <v>0.875</v>
      </c>
      <c r="L126" s="25">
        <v>0.92561983471074383</v>
      </c>
      <c r="M126" s="25">
        <v>722</v>
      </c>
      <c r="N126" s="26">
        <v>5.3010416666666668E-4</v>
      </c>
      <c r="O126" s="24" t="s">
        <v>148</v>
      </c>
      <c r="P126" s="25">
        <v>360154</v>
      </c>
      <c r="Q126" s="27">
        <v>44888.529847650461</v>
      </c>
      <c r="R126" s="25">
        <v>541</v>
      </c>
      <c r="S126" s="25">
        <v>0.97826086956521741</v>
      </c>
      <c r="T126" s="25">
        <v>0.703125</v>
      </c>
      <c r="U126" s="28">
        <v>0.81818181818181823</v>
      </c>
    </row>
    <row r="127" spans="1:21" x14ac:dyDescent="0.25">
      <c r="A127" s="29" t="s">
        <v>290</v>
      </c>
      <c r="B127" s="30" t="s">
        <v>22</v>
      </c>
      <c r="C127" s="30" t="s">
        <v>23</v>
      </c>
      <c r="D127" s="31">
        <v>26</v>
      </c>
      <c r="E127" s="31">
        <v>0.875</v>
      </c>
      <c r="F127" s="31">
        <v>11</v>
      </c>
      <c r="G127" s="31">
        <v>0.98941798941798942</v>
      </c>
      <c r="H127" s="31">
        <v>0.6470588235294118</v>
      </c>
      <c r="I127" s="31">
        <v>0.78242677824267781</v>
      </c>
      <c r="J127" s="31">
        <v>0.9642857142857143</v>
      </c>
      <c r="K127" s="31">
        <v>0.80198019801980203</v>
      </c>
      <c r="L127" s="31">
        <v>0.87567567567567584</v>
      </c>
      <c r="M127" s="31">
        <v>679</v>
      </c>
      <c r="N127" s="32">
        <v>2.0725694444444445E-4</v>
      </c>
      <c r="O127" s="30" t="s">
        <v>24</v>
      </c>
      <c r="P127" s="31">
        <v>336055</v>
      </c>
      <c r="Q127" s="33">
        <v>44888.542173136571</v>
      </c>
      <c r="R127" s="31">
        <v>507</v>
      </c>
      <c r="S127" s="31">
        <v>0.98333333333333328</v>
      </c>
      <c r="T127" s="31">
        <v>0.58415841584158412</v>
      </c>
      <c r="U127" s="34">
        <v>0.73291925465838503</v>
      </c>
    </row>
    <row r="128" spans="1:21" x14ac:dyDescent="0.25">
      <c r="A128" s="23" t="s">
        <v>204</v>
      </c>
      <c r="B128" s="24" t="s">
        <v>22</v>
      </c>
      <c r="C128" s="24" t="s">
        <v>147</v>
      </c>
      <c r="D128" s="25">
        <v>26</v>
      </c>
      <c r="E128" s="25">
        <v>0.85</v>
      </c>
      <c r="F128" s="25">
        <v>11</v>
      </c>
      <c r="G128" s="25">
        <v>0.99065420560747663</v>
      </c>
      <c r="H128" s="25">
        <v>0.5955056179775281</v>
      </c>
      <c r="I128" s="25">
        <v>0.74385964912280711</v>
      </c>
      <c r="J128" s="25">
        <v>0.98245614035087714</v>
      </c>
      <c r="K128" s="25">
        <v>0.875</v>
      </c>
      <c r="L128" s="25">
        <v>0.92561983471074383</v>
      </c>
      <c r="M128" s="25">
        <v>722</v>
      </c>
      <c r="N128" s="26">
        <v>1.9437499999999999E-4</v>
      </c>
      <c r="O128" s="24" t="s">
        <v>148</v>
      </c>
      <c r="P128" s="25">
        <v>360154</v>
      </c>
      <c r="Q128" s="27">
        <v>44887.882761250003</v>
      </c>
      <c r="R128" s="25">
        <v>541</v>
      </c>
      <c r="S128" s="25">
        <v>0.97826086956521741</v>
      </c>
      <c r="T128" s="25">
        <v>0.703125</v>
      </c>
      <c r="U128" s="28">
        <v>0.81818181818181823</v>
      </c>
    </row>
    <row r="129" spans="1:21" x14ac:dyDescent="0.25">
      <c r="A129" s="29" t="s">
        <v>75</v>
      </c>
      <c r="B129" s="30" t="s">
        <v>22</v>
      </c>
      <c r="C129" s="30" t="s">
        <v>23</v>
      </c>
      <c r="D129" s="31">
        <v>26</v>
      </c>
      <c r="E129" s="31">
        <v>0.85</v>
      </c>
      <c r="F129" s="31">
        <v>11</v>
      </c>
      <c r="G129" s="31">
        <v>0.98048780487804876</v>
      </c>
      <c r="H129" s="31">
        <v>0.69550173010380623</v>
      </c>
      <c r="I129" s="31">
        <v>0.81376518218623484</v>
      </c>
      <c r="J129" s="31">
        <v>0.967741935483871</v>
      </c>
      <c r="K129" s="31">
        <v>0.8910891089108911</v>
      </c>
      <c r="L129" s="31">
        <v>0.9278350515463919</v>
      </c>
      <c r="M129" s="31">
        <v>728</v>
      </c>
      <c r="N129" s="32">
        <v>1.8082175925925926E-4</v>
      </c>
      <c r="O129" s="30" t="s">
        <v>24</v>
      </c>
      <c r="P129" s="31">
        <v>336055</v>
      </c>
      <c r="Q129" s="33">
        <v>44886.986446909723</v>
      </c>
      <c r="R129" s="31">
        <v>533</v>
      </c>
      <c r="S129" s="31">
        <v>0.98412698412698407</v>
      </c>
      <c r="T129" s="31">
        <v>0.61386138613861385</v>
      </c>
      <c r="U129" s="34">
        <v>0.75609756097560976</v>
      </c>
    </row>
    <row r="130" spans="1:21" x14ac:dyDescent="0.25">
      <c r="A130" s="23" t="s">
        <v>253</v>
      </c>
      <c r="B130" s="24" t="s">
        <v>22</v>
      </c>
      <c r="C130" s="24" t="s">
        <v>147</v>
      </c>
      <c r="D130" s="25">
        <v>26</v>
      </c>
      <c r="E130" s="25">
        <v>0.8</v>
      </c>
      <c r="F130" s="25">
        <v>11</v>
      </c>
      <c r="G130" s="25">
        <v>0.99065420560747663</v>
      </c>
      <c r="H130" s="25">
        <v>0.5955056179775281</v>
      </c>
      <c r="I130" s="25">
        <v>0.74385964912280711</v>
      </c>
      <c r="J130" s="25">
        <v>0.98245614035087714</v>
      </c>
      <c r="K130" s="25">
        <v>0.875</v>
      </c>
      <c r="L130" s="25">
        <v>0.92561983471074383</v>
      </c>
      <c r="M130" s="25">
        <v>722</v>
      </c>
      <c r="N130" s="26">
        <v>4.9570601851851848E-4</v>
      </c>
      <c r="O130" s="24" t="s">
        <v>148</v>
      </c>
      <c r="P130" s="25">
        <v>360154</v>
      </c>
      <c r="Q130" s="27">
        <v>44888.529350069446</v>
      </c>
      <c r="R130" s="25">
        <v>541</v>
      </c>
      <c r="S130" s="25">
        <v>0.97826086956521741</v>
      </c>
      <c r="T130" s="25">
        <v>0.703125</v>
      </c>
      <c r="U130" s="28">
        <v>0.81818181818181823</v>
      </c>
    </row>
    <row r="131" spans="1:21" x14ac:dyDescent="0.25">
      <c r="A131" s="29" t="s">
        <v>289</v>
      </c>
      <c r="B131" s="30" t="s">
        <v>22</v>
      </c>
      <c r="C131" s="30" t="s">
        <v>23</v>
      </c>
      <c r="D131" s="31">
        <v>26</v>
      </c>
      <c r="E131" s="31">
        <v>0.8</v>
      </c>
      <c r="F131" s="31">
        <v>11</v>
      </c>
      <c r="G131" s="31">
        <v>0.98477157360406087</v>
      </c>
      <c r="H131" s="31">
        <v>0.67128027681660896</v>
      </c>
      <c r="I131" s="31">
        <v>0.79835390946502049</v>
      </c>
      <c r="J131" s="31">
        <v>0.96703296703296704</v>
      </c>
      <c r="K131" s="31">
        <v>0.87128712871287128</v>
      </c>
      <c r="L131" s="31">
        <v>0.91666666666666674</v>
      </c>
      <c r="M131" s="31">
        <v>632</v>
      </c>
      <c r="N131" s="32">
        <v>2.0945601851851851E-4</v>
      </c>
      <c r="O131" s="30" t="s">
        <v>24</v>
      </c>
      <c r="P131" s="31">
        <v>336055</v>
      </c>
      <c r="Q131" s="33">
        <v>44888.541962511576</v>
      </c>
      <c r="R131" s="31">
        <v>477</v>
      </c>
      <c r="S131" s="31">
        <v>0.96875</v>
      </c>
      <c r="T131" s="31">
        <v>0.61386138613861385</v>
      </c>
      <c r="U131" s="34">
        <v>0.75151515151515147</v>
      </c>
    </row>
    <row r="132" spans="1:21" x14ac:dyDescent="0.25">
      <c r="A132" s="23" t="s">
        <v>641</v>
      </c>
      <c r="B132" s="24" t="s">
        <v>147</v>
      </c>
      <c r="C132" s="24" t="s">
        <v>292</v>
      </c>
      <c r="D132" s="25">
        <v>26</v>
      </c>
      <c r="E132" s="25">
        <v>0.9</v>
      </c>
      <c r="F132" s="25">
        <v>10</v>
      </c>
      <c r="G132" s="25">
        <v>0.96825396825396826</v>
      </c>
      <c r="H132" s="25">
        <v>0.56744186046511624</v>
      </c>
      <c r="I132" s="25">
        <v>0.71554252199413482</v>
      </c>
      <c r="J132" s="25">
        <v>0.93548387096774188</v>
      </c>
      <c r="K132" s="25">
        <v>0.82857142857142863</v>
      </c>
      <c r="L132" s="25">
        <v>0.87878787878787878</v>
      </c>
      <c r="M132" s="25">
        <v>2712</v>
      </c>
      <c r="N132" s="26">
        <v>5.5336574074074073E-3</v>
      </c>
      <c r="O132" s="24" t="s">
        <v>350</v>
      </c>
      <c r="P132" s="25">
        <v>6316297</v>
      </c>
      <c r="Q132" s="27">
        <v>44894.500871145836</v>
      </c>
      <c r="R132" s="25">
        <v>1390</v>
      </c>
      <c r="S132" s="25">
        <v>0.94594594594594594</v>
      </c>
      <c r="T132" s="25">
        <v>0.5</v>
      </c>
      <c r="U132" s="28">
        <v>0.65420560747663548</v>
      </c>
    </row>
    <row r="133" spans="1:21" x14ac:dyDescent="0.25">
      <c r="A133" s="29" t="s">
        <v>383</v>
      </c>
      <c r="B133" s="30" t="s">
        <v>147</v>
      </c>
      <c r="C133" s="30" t="s">
        <v>292</v>
      </c>
      <c r="D133" s="31">
        <v>26</v>
      </c>
      <c r="E133" s="31">
        <v>0.85</v>
      </c>
      <c r="F133" s="31">
        <v>10</v>
      </c>
      <c r="G133" s="31">
        <v>0.96666666666666667</v>
      </c>
      <c r="H133" s="31">
        <v>0.53953488372093028</v>
      </c>
      <c r="I133" s="31">
        <v>0.69253731343283587</v>
      </c>
      <c r="J133" s="31">
        <v>0.93220338983050843</v>
      </c>
      <c r="K133" s="31">
        <v>0.7857142857142857</v>
      </c>
      <c r="L133" s="31">
        <v>0.8527131782945736</v>
      </c>
      <c r="M133" s="31">
        <v>2493</v>
      </c>
      <c r="N133" s="32">
        <v>5.3606365740740741E-3</v>
      </c>
      <c r="O133" s="30" t="s">
        <v>350</v>
      </c>
      <c r="P133" s="31">
        <v>6316297</v>
      </c>
      <c r="Q133" s="33">
        <v>44894.509531006945</v>
      </c>
      <c r="R133" s="31">
        <v>1341</v>
      </c>
      <c r="S133" s="31">
        <v>0.94736842105263153</v>
      </c>
      <c r="T133" s="31">
        <v>0.51428571428571423</v>
      </c>
      <c r="U133" s="34">
        <v>0.66666666666666663</v>
      </c>
    </row>
    <row r="134" spans="1:21" x14ac:dyDescent="0.25">
      <c r="A134" s="23" t="s">
        <v>418</v>
      </c>
      <c r="B134" s="24" t="s">
        <v>23</v>
      </c>
      <c r="C134" s="24" t="s">
        <v>292</v>
      </c>
      <c r="D134" s="25">
        <v>26</v>
      </c>
      <c r="E134" s="25">
        <v>0.85</v>
      </c>
      <c r="F134" s="25">
        <v>10</v>
      </c>
      <c r="G134" s="25">
        <v>1</v>
      </c>
      <c r="H134" s="25">
        <v>0.4358974358974359</v>
      </c>
      <c r="I134" s="25">
        <v>0.6071428571428571</v>
      </c>
      <c r="J134" s="25">
        <v>0.875</v>
      </c>
      <c r="K134" s="25">
        <v>0.71014492753623193</v>
      </c>
      <c r="L134" s="25">
        <v>0.78399999999999992</v>
      </c>
      <c r="M134" s="25">
        <v>4197</v>
      </c>
      <c r="N134" s="26">
        <v>3.7259259259259259E-3</v>
      </c>
      <c r="O134" s="24" t="s">
        <v>351</v>
      </c>
      <c r="P134" s="25">
        <v>5622217</v>
      </c>
      <c r="Q134" s="27">
        <v>44890.875991006942</v>
      </c>
      <c r="R134" s="25">
        <v>1451</v>
      </c>
      <c r="S134" s="25">
        <v>0.95238095238095233</v>
      </c>
      <c r="T134" s="25">
        <v>0.28985507246376813</v>
      </c>
      <c r="U134" s="28">
        <v>0.44444444444444448</v>
      </c>
    </row>
    <row r="135" spans="1:21" x14ac:dyDescent="0.25">
      <c r="A135" s="29" t="s">
        <v>349</v>
      </c>
      <c r="B135" s="30" t="s">
        <v>22</v>
      </c>
      <c r="C135" s="30" t="s">
        <v>292</v>
      </c>
      <c r="D135" s="31">
        <v>26</v>
      </c>
      <c r="E135" s="31">
        <v>0.85</v>
      </c>
      <c r="F135" s="31">
        <v>10</v>
      </c>
      <c r="G135" s="31">
        <v>0.99056603773584906</v>
      </c>
      <c r="H135" s="31">
        <v>0.57377049180327866</v>
      </c>
      <c r="I135" s="31">
        <v>0.72664359861591699</v>
      </c>
      <c r="J135" s="31">
        <v>0.96610169491525422</v>
      </c>
      <c r="K135" s="31">
        <v>0.82608695652173914</v>
      </c>
      <c r="L135" s="31">
        <v>0.890625</v>
      </c>
      <c r="M135" s="31">
        <v>5412</v>
      </c>
      <c r="N135" s="32">
        <v>1.4179247685185185E-2</v>
      </c>
      <c r="O135" s="30" t="s">
        <v>294</v>
      </c>
      <c r="P135" s="31">
        <v>-12144415</v>
      </c>
      <c r="Q135" s="33">
        <v>44890.491257384259</v>
      </c>
      <c r="R135" s="31">
        <v>2523</v>
      </c>
      <c r="S135" s="31">
        <v>0.97297297297297303</v>
      </c>
      <c r="T135" s="31">
        <v>0.52173913043478259</v>
      </c>
      <c r="U135" s="34">
        <v>0.67924528301886788</v>
      </c>
    </row>
    <row r="136" spans="1:21" x14ac:dyDescent="0.25">
      <c r="A136" s="23" t="s">
        <v>140</v>
      </c>
      <c r="B136" s="24" t="s">
        <v>22</v>
      </c>
      <c r="C136" s="24" t="s">
        <v>82</v>
      </c>
      <c r="D136" s="25">
        <v>26</v>
      </c>
      <c r="E136" s="25">
        <v>0.85</v>
      </c>
      <c r="F136" s="25">
        <v>10</v>
      </c>
      <c r="G136" s="25">
        <v>0.92500000000000004</v>
      </c>
      <c r="H136" s="25">
        <v>0.36633663366336633</v>
      </c>
      <c r="I136" s="25">
        <v>0.52482269503546097</v>
      </c>
      <c r="J136" s="25">
        <v>0.8571428571428571</v>
      </c>
      <c r="K136" s="25">
        <v>0.88524590163934425</v>
      </c>
      <c r="L136" s="25">
        <v>0.87096774193548387</v>
      </c>
      <c r="M136" s="25">
        <v>15259</v>
      </c>
      <c r="N136" s="26">
        <v>1.9425567129629631E-2</v>
      </c>
      <c r="O136" s="24" t="s">
        <v>83</v>
      </c>
      <c r="P136" s="25">
        <v>284531</v>
      </c>
      <c r="Q136" s="27">
        <v>44887.765555243059</v>
      </c>
      <c r="R136" s="25">
        <v>3338</v>
      </c>
      <c r="S136" s="25">
        <v>1</v>
      </c>
      <c r="T136" s="25">
        <v>0.4098360655737705</v>
      </c>
      <c r="U136" s="28">
        <v>0.58139534883720934</v>
      </c>
    </row>
    <row r="137" spans="1:21" x14ac:dyDescent="0.25">
      <c r="A137" s="29" t="s">
        <v>640</v>
      </c>
      <c r="B137" s="30" t="s">
        <v>147</v>
      </c>
      <c r="C137" s="30" t="s">
        <v>292</v>
      </c>
      <c r="D137" s="31">
        <v>26</v>
      </c>
      <c r="E137" s="31">
        <v>0.8</v>
      </c>
      <c r="F137" s="31">
        <v>10</v>
      </c>
      <c r="G137" s="31">
        <v>0.96825396825396826</v>
      </c>
      <c r="H137" s="31">
        <v>0.56744186046511624</v>
      </c>
      <c r="I137" s="31">
        <v>0.71554252199413482</v>
      </c>
      <c r="J137" s="31">
        <v>0.93548387096774188</v>
      </c>
      <c r="K137" s="31">
        <v>0.82857142857142863</v>
      </c>
      <c r="L137" s="31">
        <v>0.87878787878787878</v>
      </c>
      <c r="M137" s="31">
        <v>2712</v>
      </c>
      <c r="N137" s="32">
        <v>5.7650347222222226E-3</v>
      </c>
      <c r="O137" s="30" t="s">
        <v>350</v>
      </c>
      <c r="P137" s="31">
        <v>6316297</v>
      </c>
      <c r="Q137" s="33">
        <v>44894.495098310188</v>
      </c>
      <c r="R137" s="31">
        <v>1390</v>
      </c>
      <c r="S137" s="31">
        <v>0.94594594594594594</v>
      </c>
      <c r="T137" s="31">
        <v>0.5</v>
      </c>
      <c r="U137" s="34">
        <v>0.65420560747663548</v>
      </c>
    </row>
    <row r="138" spans="1:21" x14ac:dyDescent="0.25">
      <c r="A138" s="23" t="s">
        <v>252</v>
      </c>
      <c r="B138" s="24" t="s">
        <v>22</v>
      </c>
      <c r="C138" s="24" t="s">
        <v>147</v>
      </c>
      <c r="D138" s="25">
        <v>25</v>
      </c>
      <c r="E138" s="25">
        <v>0.9</v>
      </c>
      <c r="F138" s="25">
        <v>11</v>
      </c>
      <c r="G138" s="25">
        <v>0.9885057471264368</v>
      </c>
      <c r="H138" s="25">
        <v>0.48314606741573035</v>
      </c>
      <c r="I138" s="25">
        <v>0.64905660377358498</v>
      </c>
      <c r="J138" s="25">
        <v>0.95744680851063835</v>
      </c>
      <c r="K138" s="25">
        <v>0.703125</v>
      </c>
      <c r="L138" s="25">
        <v>0.81081081081081074</v>
      </c>
      <c r="M138" s="25">
        <v>618</v>
      </c>
      <c r="N138" s="26">
        <v>5.7990740740740745E-4</v>
      </c>
      <c r="O138" s="24" t="s">
        <v>148</v>
      </c>
      <c r="P138" s="25">
        <v>360154</v>
      </c>
      <c r="Q138" s="27">
        <v>44888.528763877315</v>
      </c>
      <c r="R138" s="25">
        <v>479</v>
      </c>
      <c r="S138" s="25">
        <v>0.95</v>
      </c>
      <c r="T138" s="25">
        <v>0.59375</v>
      </c>
      <c r="U138" s="28">
        <v>0.73076923076923084</v>
      </c>
    </row>
    <row r="139" spans="1:21" x14ac:dyDescent="0.25">
      <c r="A139" s="29" t="s">
        <v>288</v>
      </c>
      <c r="B139" s="30" t="s">
        <v>22</v>
      </c>
      <c r="C139" s="30" t="s">
        <v>23</v>
      </c>
      <c r="D139" s="31">
        <v>25</v>
      </c>
      <c r="E139" s="31">
        <v>0.9</v>
      </c>
      <c r="F139" s="31">
        <v>11</v>
      </c>
      <c r="G139" s="31">
        <v>1</v>
      </c>
      <c r="H139" s="31">
        <v>0.55363321799307963</v>
      </c>
      <c r="I139" s="31">
        <v>0.71269487750556793</v>
      </c>
      <c r="J139" s="31">
        <v>1</v>
      </c>
      <c r="K139" s="31">
        <v>0.67326732673267331</v>
      </c>
      <c r="L139" s="31">
        <v>0.80473372781065089</v>
      </c>
      <c r="M139" s="31">
        <v>521</v>
      </c>
      <c r="N139" s="32">
        <v>2.0659722222222222E-4</v>
      </c>
      <c r="O139" s="30" t="s">
        <v>24</v>
      </c>
      <c r="P139" s="31">
        <v>336055</v>
      </c>
      <c r="Q139" s="33">
        <v>44888.541753217592</v>
      </c>
      <c r="R139" s="31">
        <v>411</v>
      </c>
      <c r="S139" s="31">
        <v>1</v>
      </c>
      <c r="T139" s="31">
        <v>0.52475247524752477</v>
      </c>
      <c r="U139" s="34">
        <v>0.68831168831168832</v>
      </c>
    </row>
    <row r="140" spans="1:21" x14ac:dyDescent="0.25">
      <c r="A140" s="23" t="s">
        <v>251</v>
      </c>
      <c r="B140" s="24" t="s">
        <v>22</v>
      </c>
      <c r="C140" s="24" t="s">
        <v>147</v>
      </c>
      <c r="D140" s="25">
        <v>25</v>
      </c>
      <c r="E140" s="25">
        <v>0.875</v>
      </c>
      <c r="F140" s="25">
        <v>11</v>
      </c>
      <c r="G140" s="25">
        <v>0.989247311827957</v>
      </c>
      <c r="H140" s="25">
        <v>0.5168539325842697</v>
      </c>
      <c r="I140" s="25">
        <v>0.67896678966789681</v>
      </c>
      <c r="J140" s="25">
        <v>0.92</v>
      </c>
      <c r="K140" s="25">
        <v>0.71875</v>
      </c>
      <c r="L140" s="25">
        <v>0.80701754385964919</v>
      </c>
      <c r="M140" s="25">
        <v>638</v>
      </c>
      <c r="N140" s="26">
        <v>6.0863425925925928E-4</v>
      </c>
      <c r="O140" s="24" t="s">
        <v>148</v>
      </c>
      <c r="P140" s="25">
        <v>360154</v>
      </c>
      <c r="Q140" s="27">
        <v>44888.52814952546</v>
      </c>
      <c r="R140" s="25">
        <v>493</v>
      </c>
      <c r="S140" s="25">
        <v>0.9285714285714286</v>
      </c>
      <c r="T140" s="25">
        <v>0.609375</v>
      </c>
      <c r="U140" s="28">
        <v>0.73584905660377364</v>
      </c>
    </row>
    <row r="141" spans="1:21" x14ac:dyDescent="0.25">
      <c r="A141" s="29" t="s">
        <v>287</v>
      </c>
      <c r="B141" s="30" t="s">
        <v>22</v>
      </c>
      <c r="C141" s="30" t="s">
        <v>23</v>
      </c>
      <c r="D141" s="31">
        <v>25</v>
      </c>
      <c r="E141" s="31">
        <v>0.875</v>
      </c>
      <c r="F141" s="31">
        <v>11</v>
      </c>
      <c r="G141" s="31">
        <v>0.99425287356321834</v>
      </c>
      <c r="H141" s="31">
        <v>0.59861591695501726</v>
      </c>
      <c r="I141" s="31">
        <v>0.74730021598272134</v>
      </c>
      <c r="J141" s="31">
        <v>0.97333333333333338</v>
      </c>
      <c r="K141" s="31">
        <v>0.72277227722772275</v>
      </c>
      <c r="L141" s="31">
        <v>0.82954545454545447</v>
      </c>
      <c r="M141" s="31">
        <v>547</v>
      </c>
      <c r="N141" s="32">
        <v>2.0925925925925927E-4</v>
      </c>
      <c r="O141" s="30" t="s">
        <v>24</v>
      </c>
      <c r="P141" s="31">
        <v>336055</v>
      </c>
      <c r="Q141" s="33">
        <v>44888.541541041668</v>
      </c>
      <c r="R141" s="31">
        <v>431</v>
      </c>
      <c r="S141" s="31">
        <v>0.98275862068965514</v>
      </c>
      <c r="T141" s="31">
        <v>0.5643564356435643</v>
      </c>
      <c r="U141" s="34">
        <v>0.71698113207547165</v>
      </c>
    </row>
    <row r="142" spans="1:21" x14ac:dyDescent="0.25">
      <c r="A142" s="23" t="s">
        <v>203</v>
      </c>
      <c r="B142" s="24" t="s">
        <v>22</v>
      </c>
      <c r="C142" s="24" t="s">
        <v>147</v>
      </c>
      <c r="D142" s="25">
        <v>25</v>
      </c>
      <c r="E142" s="25">
        <v>0.85</v>
      </c>
      <c r="F142" s="25">
        <v>11</v>
      </c>
      <c r="G142" s="25">
        <v>0.989247311827957</v>
      </c>
      <c r="H142" s="25">
        <v>0.5168539325842697</v>
      </c>
      <c r="I142" s="25">
        <v>0.67896678966789681</v>
      </c>
      <c r="J142" s="25">
        <v>0.92307692307692313</v>
      </c>
      <c r="K142" s="25">
        <v>0.75</v>
      </c>
      <c r="L142" s="25">
        <v>0.82758620689655171</v>
      </c>
      <c r="M142" s="25">
        <v>648</v>
      </c>
      <c r="N142" s="26">
        <v>1.9539351851851852E-4</v>
      </c>
      <c r="O142" s="24" t="s">
        <v>148</v>
      </c>
      <c r="P142" s="25">
        <v>360154</v>
      </c>
      <c r="Q142" s="27">
        <v>44887.88256341435</v>
      </c>
      <c r="R142" s="25">
        <v>499</v>
      </c>
      <c r="S142" s="25">
        <v>0.93023255813953487</v>
      </c>
      <c r="T142" s="25">
        <v>0.625</v>
      </c>
      <c r="U142" s="28">
        <v>0.74766355140186924</v>
      </c>
    </row>
    <row r="143" spans="1:21" x14ac:dyDescent="0.25">
      <c r="A143" s="29" t="s">
        <v>74</v>
      </c>
      <c r="B143" s="30" t="s">
        <v>22</v>
      </c>
      <c r="C143" s="30" t="s">
        <v>23</v>
      </c>
      <c r="D143" s="31">
        <v>25</v>
      </c>
      <c r="E143" s="31">
        <v>0.85</v>
      </c>
      <c r="F143" s="31">
        <v>11</v>
      </c>
      <c r="G143" s="31">
        <v>0.99453551912568305</v>
      </c>
      <c r="H143" s="31">
        <v>0.62975778546712802</v>
      </c>
      <c r="I143" s="31">
        <v>0.77118644067796605</v>
      </c>
      <c r="J143" s="31">
        <v>0.97530864197530864</v>
      </c>
      <c r="K143" s="31">
        <v>0.78217821782178221</v>
      </c>
      <c r="L143" s="31">
        <v>0.86813186813186805</v>
      </c>
      <c r="M143" s="31">
        <v>571</v>
      </c>
      <c r="N143" s="32">
        <v>1.8287037037037038E-4</v>
      </c>
      <c r="O143" s="30" t="s">
        <v>24</v>
      </c>
      <c r="P143" s="31">
        <v>336055</v>
      </c>
      <c r="Q143" s="33">
        <v>44886.986259722224</v>
      </c>
      <c r="R143" s="31">
        <v>445</v>
      </c>
      <c r="S143" s="31">
        <v>0.98360655737704916</v>
      </c>
      <c r="T143" s="31">
        <v>0.59405940594059403</v>
      </c>
      <c r="U143" s="34">
        <v>0.74074074074074081</v>
      </c>
    </row>
    <row r="144" spans="1:21" x14ac:dyDescent="0.25">
      <c r="A144" s="23" t="s">
        <v>250</v>
      </c>
      <c r="B144" s="24" t="s">
        <v>22</v>
      </c>
      <c r="C144" s="24" t="s">
        <v>147</v>
      </c>
      <c r="D144" s="25">
        <v>25</v>
      </c>
      <c r="E144" s="25">
        <v>0.8</v>
      </c>
      <c r="F144" s="25">
        <v>11</v>
      </c>
      <c r="G144" s="25">
        <v>0.96938775510204078</v>
      </c>
      <c r="H144" s="25">
        <v>0.5337078651685393</v>
      </c>
      <c r="I144" s="25">
        <v>0.68840579710144933</v>
      </c>
      <c r="J144" s="25">
        <v>0.89655172413793105</v>
      </c>
      <c r="K144" s="25">
        <v>0.8125</v>
      </c>
      <c r="L144" s="25">
        <v>0.85245901639344257</v>
      </c>
      <c r="M144" s="25">
        <v>680</v>
      </c>
      <c r="N144" s="26">
        <v>5.1181712962962964E-4</v>
      </c>
      <c r="O144" s="24" t="s">
        <v>148</v>
      </c>
      <c r="P144" s="25">
        <v>360154</v>
      </c>
      <c r="Q144" s="27">
        <v>44888.527631493052</v>
      </c>
      <c r="R144" s="25">
        <v>520</v>
      </c>
      <c r="S144" s="25">
        <v>0.93333333333333335</v>
      </c>
      <c r="T144" s="25">
        <v>0.65625</v>
      </c>
      <c r="U144" s="28">
        <v>0.77064220183486243</v>
      </c>
    </row>
    <row r="145" spans="1:21" x14ac:dyDescent="0.25">
      <c r="A145" s="29" t="s">
        <v>286</v>
      </c>
      <c r="B145" s="30" t="s">
        <v>22</v>
      </c>
      <c r="C145" s="30" t="s">
        <v>23</v>
      </c>
      <c r="D145" s="31">
        <v>25</v>
      </c>
      <c r="E145" s="31">
        <v>0.8</v>
      </c>
      <c r="F145" s="31">
        <v>11</v>
      </c>
      <c r="G145" s="31">
        <v>0.98936170212765961</v>
      </c>
      <c r="H145" s="31">
        <v>0.643598615916955</v>
      </c>
      <c r="I145" s="31">
        <v>0.77987421383647804</v>
      </c>
      <c r="J145" s="31">
        <v>0.9662921348314607</v>
      </c>
      <c r="K145" s="31">
        <v>0.85148514851485146</v>
      </c>
      <c r="L145" s="31">
        <v>0.90526315789473688</v>
      </c>
      <c r="M145" s="31">
        <v>622</v>
      </c>
      <c r="N145" s="32">
        <v>2.0554398148148149E-4</v>
      </c>
      <c r="O145" s="30" t="s">
        <v>24</v>
      </c>
      <c r="P145" s="31">
        <v>336055</v>
      </c>
      <c r="Q145" s="33">
        <v>44888.541332372683</v>
      </c>
      <c r="R145" s="31">
        <v>470</v>
      </c>
      <c r="S145" s="31">
        <v>0.9838709677419355</v>
      </c>
      <c r="T145" s="31">
        <v>0.60396039603960394</v>
      </c>
      <c r="U145" s="34">
        <v>0.74846625766871155</v>
      </c>
    </row>
    <row r="146" spans="1:21" x14ac:dyDescent="0.25">
      <c r="A146" s="23" t="s">
        <v>639</v>
      </c>
      <c r="B146" s="24" t="s">
        <v>147</v>
      </c>
      <c r="C146" s="24" t="s">
        <v>292</v>
      </c>
      <c r="D146" s="25">
        <v>25</v>
      </c>
      <c r="E146" s="25">
        <v>0.9</v>
      </c>
      <c r="F146" s="25">
        <v>10</v>
      </c>
      <c r="G146" s="25">
        <v>0.97499999999999998</v>
      </c>
      <c r="H146" s="25">
        <v>0.18139534883720931</v>
      </c>
      <c r="I146" s="25">
        <v>0.30588235294117649</v>
      </c>
      <c r="J146" s="25">
        <v>0.9</v>
      </c>
      <c r="K146" s="25">
        <v>0.25714285714285712</v>
      </c>
      <c r="L146" s="25">
        <v>0.39999999999999997</v>
      </c>
      <c r="M146" s="25">
        <v>1769</v>
      </c>
      <c r="N146" s="26">
        <v>4.709085648148148E-3</v>
      </c>
      <c r="O146" s="24" t="s">
        <v>350</v>
      </c>
      <c r="P146" s="25">
        <v>6316297</v>
      </c>
      <c r="Q146" s="27">
        <v>44894.49038239583</v>
      </c>
      <c r="R146" s="25">
        <v>1097</v>
      </c>
      <c r="S146" s="25">
        <v>1</v>
      </c>
      <c r="T146" s="25">
        <v>0.15714285714285714</v>
      </c>
      <c r="U146" s="28">
        <v>0.27160493827160498</v>
      </c>
    </row>
    <row r="147" spans="1:21" x14ac:dyDescent="0.25">
      <c r="A147" s="29" t="s">
        <v>382</v>
      </c>
      <c r="B147" s="30" t="s">
        <v>147</v>
      </c>
      <c r="C147" s="30" t="s">
        <v>292</v>
      </c>
      <c r="D147" s="31">
        <v>25</v>
      </c>
      <c r="E147" s="31">
        <v>0.85</v>
      </c>
      <c r="F147" s="31">
        <v>10</v>
      </c>
      <c r="G147" s="31">
        <v>0.96923076923076923</v>
      </c>
      <c r="H147" s="31">
        <v>0.2930232558139535</v>
      </c>
      <c r="I147" s="31">
        <v>0.45</v>
      </c>
      <c r="J147" s="31">
        <v>0.9</v>
      </c>
      <c r="K147" s="31">
        <v>0.51428571428571423</v>
      </c>
      <c r="L147" s="31">
        <v>0.65454545454545454</v>
      </c>
      <c r="M147" s="31">
        <v>1933</v>
      </c>
      <c r="N147" s="32">
        <v>4.9416435185185188E-3</v>
      </c>
      <c r="O147" s="30" t="s">
        <v>350</v>
      </c>
      <c r="P147" s="31">
        <v>6316297</v>
      </c>
      <c r="Q147" s="33">
        <v>44894.515303807872</v>
      </c>
      <c r="R147" s="31">
        <v>1169</v>
      </c>
      <c r="S147" s="31">
        <v>1</v>
      </c>
      <c r="T147" s="31">
        <v>0.2857142857142857</v>
      </c>
      <c r="U147" s="34">
        <v>0.44444444444444448</v>
      </c>
    </row>
    <row r="148" spans="1:21" x14ac:dyDescent="0.25">
      <c r="A148" s="23" t="s">
        <v>417</v>
      </c>
      <c r="B148" s="24" t="s">
        <v>23</v>
      </c>
      <c r="C148" s="24" t="s">
        <v>292</v>
      </c>
      <c r="D148" s="25">
        <v>25</v>
      </c>
      <c r="E148" s="25">
        <v>0.85</v>
      </c>
      <c r="F148" s="25">
        <v>10</v>
      </c>
      <c r="G148" s="25">
        <v>0.98305084745762716</v>
      </c>
      <c r="H148" s="25">
        <v>0.29743589743589743</v>
      </c>
      <c r="I148" s="25">
        <v>0.45669291338582679</v>
      </c>
      <c r="J148" s="25">
        <v>0.92307692307692313</v>
      </c>
      <c r="K148" s="25">
        <v>0.34782608695652173</v>
      </c>
      <c r="L148" s="25">
        <v>0.50526315789473686</v>
      </c>
      <c r="M148" s="25">
        <v>1970</v>
      </c>
      <c r="N148" s="26">
        <v>3.7300925925925926E-3</v>
      </c>
      <c r="O148" s="24" t="s">
        <v>351</v>
      </c>
      <c r="P148" s="25">
        <v>5622217</v>
      </c>
      <c r="Q148" s="27">
        <v>44890.872257407405</v>
      </c>
      <c r="R148" s="25">
        <v>1147</v>
      </c>
      <c r="S148" s="25">
        <v>0.9285714285714286</v>
      </c>
      <c r="T148" s="25">
        <v>0.18840579710144928</v>
      </c>
      <c r="U148" s="28">
        <v>0.31325301204819278</v>
      </c>
    </row>
    <row r="149" spans="1:21" x14ac:dyDescent="0.25">
      <c r="A149" s="29" t="s">
        <v>348</v>
      </c>
      <c r="B149" s="30" t="s">
        <v>22</v>
      </c>
      <c r="C149" s="30" t="s">
        <v>292</v>
      </c>
      <c r="D149" s="31">
        <v>25</v>
      </c>
      <c r="E149" s="31">
        <v>0.85</v>
      </c>
      <c r="F149" s="31">
        <v>10</v>
      </c>
      <c r="G149" s="31">
        <v>1</v>
      </c>
      <c r="H149" s="31">
        <v>0.48087431693989069</v>
      </c>
      <c r="I149" s="31">
        <v>0.64944649446494462</v>
      </c>
      <c r="J149" s="31">
        <v>0.98039215686274506</v>
      </c>
      <c r="K149" s="31">
        <v>0.72463768115942029</v>
      </c>
      <c r="L149" s="31">
        <v>0.83333333333333337</v>
      </c>
      <c r="M149" s="31">
        <v>3031</v>
      </c>
      <c r="N149" s="32">
        <v>1.2407268518518519E-2</v>
      </c>
      <c r="O149" s="30" t="s">
        <v>294</v>
      </c>
      <c r="P149" s="31">
        <v>-12144415</v>
      </c>
      <c r="Q149" s="33">
        <v>44890.478839745374</v>
      </c>
      <c r="R149" s="31">
        <v>1944</v>
      </c>
      <c r="S149" s="31">
        <v>0.97368421052631582</v>
      </c>
      <c r="T149" s="31">
        <v>0.53623188405797106</v>
      </c>
      <c r="U149" s="34">
        <v>0.69158878504672894</v>
      </c>
    </row>
    <row r="150" spans="1:21" x14ac:dyDescent="0.25">
      <c r="A150" s="23" t="s">
        <v>139</v>
      </c>
      <c r="B150" s="24" t="s">
        <v>22</v>
      </c>
      <c r="C150" s="24" t="s">
        <v>82</v>
      </c>
      <c r="D150" s="25">
        <v>25</v>
      </c>
      <c r="E150" s="25">
        <v>0.85</v>
      </c>
      <c r="F150" s="25">
        <v>10</v>
      </c>
      <c r="G150" s="25">
        <v>0.98765432098765427</v>
      </c>
      <c r="H150" s="25">
        <v>0.39603960396039606</v>
      </c>
      <c r="I150" s="25">
        <v>0.56537102473498235</v>
      </c>
      <c r="J150" s="25">
        <v>1</v>
      </c>
      <c r="K150" s="25">
        <v>0.65573770491803274</v>
      </c>
      <c r="L150" s="25">
        <v>0.79207920792079212</v>
      </c>
      <c r="M150" s="25">
        <v>3871</v>
      </c>
      <c r="N150" s="26">
        <v>2.1674050925925926E-2</v>
      </c>
      <c r="O150" s="24" t="s">
        <v>83</v>
      </c>
      <c r="P150" s="25">
        <v>284531</v>
      </c>
      <c r="Q150" s="27">
        <v>44887.743867696758</v>
      </c>
      <c r="R150" s="25">
        <v>2437</v>
      </c>
      <c r="S150" s="25">
        <v>1</v>
      </c>
      <c r="T150" s="25">
        <v>0.47540983606557374</v>
      </c>
      <c r="U150" s="28">
        <v>0.64444444444444449</v>
      </c>
    </row>
    <row r="151" spans="1:21" x14ac:dyDescent="0.25">
      <c r="A151" s="29" t="s">
        <v>638</v>
      </c>
      <c r="B151" s="30" t="s">
        <v>147</v>
      </c>
      <c r="C151" s="30" t="s">
        <v>292</v>
      </c>
      <c r="D151" s="31">
        <v>25</v>
      </c>
      <c r="E151" s="31">
        <v>0.8</v>
      </c>
      <c r="F151" s="31">
        <v>10</v>
      </c>
      <c r="G151" s="31">
        <v>0.97560975609756095</v>
      </c>
      <c r="H151" s="31">
        <v>0.37209302325581395</v>
      </c>
      <c r="I151" s="31">
        <v>0.53872053872053871</v>
      </c>
      <c r="J151" s="31">
        <v>0.92</v>
      </c>
      <c r="K151" s="31">
        <v>0.65714285714285714</v>
      </c>
      <c r="L151" s="31">
        <v>0.76666666666666672</v>
      </c>
      <c r="M151" s="31">
        <v>2105</v>
      </c>
      <c r="N151" s="32">
        <v>4.8323726851851852E-3</v>
      </c>
      <c r="O151" s="30" t="s">
        <v>350</v>
      </c>
      <c r="P151" s="31">
        <v>6316297</v>
      </c>
      <c r="Q151" s="33">
        <v>44894.485543449075</v>
      </c>
      <c r="R151" s="31">
        <v>1231</v>
      </c>
      <c r="S151" s="31">
        <v>1</v>
      </c>
      <c r="T151" s="31">
        <v>0.32857142857142857</v>
      </c>
      <c r="U151" s="34">
        <v>0.4946236559139785</v>
      </c>
    </row>
    <row r="152" spans="1:21" x14ac:dyDescent="0.25">
      <c r="A152" s="23" t="s">
        <v>120</v>
      </c>
      <c r="B152" s="24" t="s">
        <v>22</v>
      </c>
      <c r="C152" s="24" t="s">
        <v>82</v>
      </c>
      <c r="D152" s="25">
        <v>24</v>
      </c>
      <c r="E152" s="25">
        <v>0.85</v>
      </c>
      <c r="F152" s="25">
        <v>14</v>
      </c>
      <c r="G152" s="25">
        <v>0.96666666666666667</v>
      </c>
      <c r="H152" s="25">
        <v>0.14356435643564355</v>
      </c>
      <c r="I152" s="25">
        <v>0.25</v>
      </c>
      <c r="J152" s="25">
        <v>0.9</v>
      </c>
      <c r="K152" s="25">
        <v>0.14754098360655737</v>
      </c>
      <c r="L152" s="25">
        <v>0.25352112676056338</v>
      </c>
      <c r="M152" s="25">
        <v>1925</v>
      </c>
      <c r="N152" s="26">
        <v>1.1416319444444445E-3</v>
      </c>
      <c r="O152" s="24" t="s">
        <v>115</v>
      </c>
      <c r="P152" s="25">
        <v>17384</v>
      </c>
      <c r="Q152" s="27">
        <v>44887.705667430557</v>
      </c>
      <c r="R152" s="25">
        <v>1118</v>
      </c>
      <c r="S152" s="25">
        <v>1</v>
      </c>
      <c r="T152" s="25">
        <v>0.11475409836065574</v>
      </c>
      <c r="U152" s="28">
        <v>0.20588235294117649</v>
      </c>
    </row>
    <row r="153" spans="1:21" x14ac:dyDescent="0.25">
      <c r="A153" s="29" t="s">
        <v>113</v>
      </c>
      <c r="B153" s="30" t="s">
        <v>22</v>
      </c>
      <c r="C153" s="30" t="s">
        <v>82</v>
      </c>
      <c r="D153" s="31">
        <v>24</v>
      </c>
      <c r="E153" s="31">
        <v>0.85</v>
      </c>
      <c r="F153" s="31">
        <v>13</v>
      </c>
      <c r="G153" s="31">
        <v>1</v>
      </c>
      <c r="H153" s="31">
        <v>0.10396039603960396</v>
      </c>
      <c r="I153" s="31">
        <v>0.18834080717488788</v>
      </c>
      <c r="J153" s="31">
        <v>1</v>
      </c>
      <c r="K153" s="31">
        <v>4.9180327868852458E-2</v>
      </c>
      <c r="L153" s="31">
        <v>9.375E-2</v>
      </c>
      <c r="M153" s="31">
        <v>1136</v>
      </c>
      <c r="N153" s="32">
        <v>7.2381944444444447E-4</v>
      </c>
      <c r="O153" s="30" t="s">
        <v>108</v>
      </c>
      <c r="P153" s="31">
        <v>8469</v>
      </c>
      <c r="Q153" s="33">
        <v>44887.703005046293</v>
      </c>
      <c r="R153" s="31">
        <v>703</v>
      </c>
      <c r="S153" s="31">
        <v>1</v>
      </c>
      <c r="T153" s="31">
        <v>3.2786885245901641E-2</v>
      </c>
      <c r="U153" s="34">
        <v>6.3492063492063489E-2</v>
      </c>
    </row>
    <row r="154" spans="1:21" x14ac:dyDescent="0.25">
      <c r="A154" s="23" t="s">
        <v>249</v>
      </c>
      <c r="B154" s="24" t="s">
        <v>22</v>
      </c>
      <c r="C154" s="24" t="s">
        <v>147</v>
      </c>
      <c r="D154" s="25">
        <v>24</v>
      </c>
      <c r="E154" s="25">
        <v>0.9</v>
      </c>
      <c r="F154" s="25">
        <v>11</v>
      </c>
      <c r="G154" s="25">
        <v>0.99065420560747663</v>
      </c>
      <c r="H154" s="25">
        <v>0.5955056179775281</v>
      </c>
      <c r="I154" s="25">
        <v>0.74385964912280711</v>
      </c>
      <c r="J154" s="25">
        <v>0.98245614035087714</v>
      </c>
      <c r="K154" s="25">
        <v>0.875</v>
      </c>
      <c r="L154" s="25">
        <v>0.92561983471074383</v>
      </c>
      <c r="M154" s="25">
        <v>722</v>
      </c>
      <c r="N154" s="26">
        <v>5.6082175925925928E-4</v>
      </c>
      <c r="O154" s="24" t="s">
        <v>148</v>
      </c>
      <c r="P154" s="25">
        <v>360154</v>
      </c>
      <c r="Q154" s="27">
        <v>44888.527068298608</v>
      </c>
      <c r="R154" s="25">
        <v>541</v>
      </c>
      <c r="S154" s="25">
        <v>0.97826086956521741</v>
      </c>
      <c r="T154" s="25">
        <v>0.703125</v>
      </c>
      <c r="U154" s="28">
        <v>0.81818181818181823</v>
      </c>
    </row>
    <row r="155" spans="1:21" x14ac:dyDescent="0.25">
      <c r="A155" s="29" t="s">
        <v>285</v>
      </c>
      <c r="B155" s="30" t="s">
        <v>22</v>
      </c>
      <c r="C155" s="30" t="s">
        <v>23</v>
      </c>
      <c r="D155" s="31">
        <v>24</v>
      </c>
      <c r="E155" s="31">
        <v>0.9</v>
      </c>
      <c r="F155" s="31">
        <v>11</v>
      </c>
      <c r="G155" s="31">
        <v>0.98947368421052628</v>
      </c>
      <c r="H155" s="31">
        <v>0.65051903114186849</v>
      </c>
      <c r="I155" s="31">
        <v>0.78496868475991644</v>
      </c>
      <c r="J155" s="31">
        <v>0.97777777777777775</v>
      </c>
      <c r="K155" s="31">
        <v>0.87128712871287128</v>
      </c>
      <c r="L155" s="31">
        <v>0.92146596858638741</v>
      </c>
      <c r="M155" s="31">
        <v>603</v>
      </c>
      <c r="N155" s="32">
        <v>1.9570601851851851E-4</v>
      </c>
      <c r="O155" s="30" t="s">
        <v>24</v>
      </c>
      <c r="P155" s="31">
        <v>336055</v>
      </c>
      <c r="Q155" s="33">
        <v>44888.541135405096</v>
      </c>
      <c r="R155" s="31">
        <v>460</v>
      </c>
      <c r="S155" s="31">
        <v>0.98412698412698407</v>
      </c>
      <c r="T155" s="31">
        <v>0.61386138613861385</v>
      </c>
      <c r="U155" s="34">
        <v>0.75609756097560976</v>
      </c>
    </row>
    <row r="156" spans="1:21" x14ac:dyDescent="0.25">
      <c r="A156" s="23" t="s">
        <v>248</v>
      </c>
      <c r="B156" s="24" t="s">
        <v>22</v>
      </c>
      <c r="C156" s="24" t="s">
        <v>147</v>
      </c>
      <c r="D156" s="25">
        <v>24</v>
      </c>
      <c r="E156" s="25">
        <v>0.875</v>
      </c>
      <c r="F156" s="25">
        <v>11</v>
      </c>
      <c r="G156" s="25">
        <v>0.99065420560747663</v>
      </c>
      <c r="H156" s="25">
        <v>0.5955056179775281</v>
      </c>
      <c r="I156" s="25">
        <v>0.74385964912280711</v>
      </c>
      <c r="J156" s="25">
        <v>0.98245614035087714</v>
      </c>
      <c r="K156" s="25">
        <v>0.875</v>
      </c>
      <c r="L156" s="25">
        <v>0.92561983471074383</v>
      </c>
      <c r="M156" s="25">
        <v>722</v>
      </c>
      <c r="N156" s="26">
        <v>5.8371527777777773E-4</v>
      </c>
      <c r="O156" s="24" t="s">
        <v>148</v>
      </c>
      <c r="P156" s="25">
        <v>360154</v>
      </c>
      <c r="Q156" s="27">
        <v>44888.526482245368</v>
      </c>
      <c r="R156" s="25">
        <v>541</v>
      </c>
      <c r="S156" s="25">
        <v>0.97826086956521741</v>
      </c>
      <c r="T156" s="25">
        <v>0.703125</v>
      </c>
      <c r="U156" s="28">
        <v>0.81818181818181823</v>
      </c>
    </row>
    <row r="157" spans="1:21" x14ac:dyDescent="0.25">
      <c r="A157" s="29" t="s">
        <v>284</v>
      </c>
      <c r="B157" s="30" t="s">
        <v>22</v>
      </c>
      <c r="C157" s="30" t="s">
        <v>23</v>
      </c>
      <c r="D157" s="31">
        <v>24</v>
      </c>
      <c r="E157" s="31">
        <v>0.875</v>
      </c>
      <c r="F157" s="31">
        <v>11</v>
      </c>
      <c r="G157" s="31">
        <v>0.98947368421052628</v>
      </c>
      <c r="H157" s="31">
        <v>0.65051903114186849</v>
      </c>
      <c r="I157" s="31">
        <v>0.78496868475991644</v>
      </c>
      <c r="J157" s="31">
        <v>0.97777777777777775</v>
      </c>
      <c r="K157" s="31">
        <v>0.87128712871287128</v>
      </c>
      <c r="L157" s="31">
        <v>0.92146596858638741</v>
      </c>
      <c r="M157" s="31">
        <v>603</v>
      </c>
      <c r="N157" s="32">
        <v>2.0115740740740741E-4</v>
      </c>
      <c r="O157" s="30" t="s">
        <v>24</v>
      </c>
      <c r="P157" s="31">
        <v>336055</v>
      </c>
      <c r="Q157" s="33">
        <v>44888.540932962962</v>
      </c>
      <c r="R157" s="31">
        <v>460</v>
      </c>
      <c r="S157" s="31">
        <v>0.98412698412698407</v>
      </c>
      <c r="T157" s="31">
        <v>0.61386138613861385</v>
      </c>
      <c r="U157" s="34">
        <v>0.75609756097560976</v>
      </c>
    </row>
    <row r="158" spans="1:21" x14ac:dyDescent="0.25">
      <c r="A158" s="23" t="s">
        <v>202</v>
      </c>
      <c r="B158" s="24" t="s">
        <v>22</v>
      </c>
      <c r="C158" s="24" t="s">
        <v>147</v>
      </c>
      <c r="D158" s="25">
        <v>24</v>
      </c>
      <c r="E158" s="25">
        <v>0.85</v>
      </c>
      <c r="F158" s="25">
        <v>11</v>
      </c>
      <c r="G158" s="25">
        <v>0.99065420560747663</v>
      </c>
      <c r="H158" s="25">
        <v>0.5955056179775281</v>
      </c>
      <c r="I158" s="25">
        <v>0.74385964912280711</v>
      </c>
      <c r="J158" s="25">
        <v>0.98245614035087714</v>
      </c>
      <c r="K158" s="25">
        <v>0.875</v>
      </c>
      <c r="L158" s="25">
        <v>0.92561983471074383</v>
      </c>
      <c r="M158" s="25">
        <v>722</v>
      </c>
      <c r="N158" s="26">
        <v>1.9642361111111111E-4</v>
      </c>
      <c r="O158" s="24" t="s">
        <v>148</v>
      </c>
      <c r="P158" s="25">
        <v>360154</v>
      </c>
      <c r="Q158" s="27">
        <v>44887.882365798614</v>
      </c>
      <c r="R158" s="25">
        <v>541</v>
      </c>
      <c r="S158" s="25">
        <v>0.97826086956521741</v>
      </c>
      <c r="T158" s="25">
        <v>0.703125</v>
      </c>
      <c r="U158" s="28">
        <v>0.81818181818181823</v>
      </c>
    </row>
    <row r="159" spans="1:21" x14ac:dyDescent="0.25">
      <c r="A159" s="29" t="s">
        <v>73</v>
      </c>
      <c r="B159" s="30" t="s">
        <v>22</v>
      </c>
      <c r="C159" s="30" t="s">
        <v>23</v>
      </c>
      <c r="D159" s="31">
        <v>24</v>
      </c>
      <c r="E159" s="31">
        <v>0.85</v>
      </c>
      <c r="F159" s="31">
        <v>11</v>
      </c>
      <c r="G159" s="31">
        <v>0.98029556650246308</v>
      </c>
      <c r="H159" s="31">
        <v>0.68858131487889274</v>
      </c>
      <c r="I159" s="31">
        <v>0.80894308943089421</v>
      </c>
      <c r="J159" s="31">
        <v>0.97826086956521741</v>
      </c>
      <c r="K159" s="31">
        <v>0.8910891089108911</v>
      </c>
      <c r="L159" s="31">
        <v>0.93264248704663211</v>
      </c>
      <c r="M159" s="31">
        <v>651</v>
      </c>
      <c r="N159" s="32">
        <v>1.8787037037037036E-4</v>
      </c>
      <c r="O159" s="30" t="s">
        <v>24</v>
      </c>
      <c r="P159" s="31">
        <v>336055</v>
      </c>
      <c r="Q159" s="33">
        <v>44886.986069027778</v>
      </c>
      <c r="R159" s="31">
        <v>483</v>
      </c>
      <c r="S159" s="31">
        <v>0.98484848484848486</v>
      </c>
      <c r="T159" s="31">
        <v>0.64356435643564358</v>
      </c>
      <c r="U159" s="34">
        <v>0.77844311377245501</v>
      </c>
    </row>
    <row r="160" spans="1:21" x14ac:dyDescent="0.25">
      <c r="A160" s="23" t="s">
        <v>247</v>
      </c>
      <c r="B160" s="24" t="s">
        <v>22</v>
      </c>
      <c r="C160" s="24" t="s">
        <v>147</v>
      </c>
      <c r="D160" s="25">
        <v>24</v>
      </c>
      <c r="E160" s="25">
        <v>0.8</v>
      </c>
      <c r="F160" s="25">
        <v>11</v>
      </c>
      <c r="G160" s="25">
        <v>0.99065420560747663</v>
      </c>
      <c r="H160" s="25">
        <v>0.5955056179775281</v>
      </c>
      <c r="I160" s="25">
        <v>0.74385964912280711</v>
      </c>
      <c r="J160" s="25">
        <v>0.98245614035087714</v>
      </c>
      <c r="K160" s="25">
        <v>0.875</v>
      </c>
      <c r="L160" s="25">
        <v>0.92561983471074383</v>
      </c>
      <c r="M160" s="25">
        <v>722</v>
      </c>
      <c r="N160" s="26">
        <v>5.4965277777777781E-4</v>
      </c>
      <c r="O160" s="24" t="s">
        <v>148</v>
      </c>
      <c r="P160" s="25">
        <v>360154</v>
      </c>
      <c r="Q160" s="27">
        <v>44888.525930671298</v>
      </c>
      <c r="R160" s="25">
        <v>541</v>
      </c>
      <c r="S160" s="25">
        <v>0.97826086956521741</v>
      </c>
      <c r="T160" s="25">
        <v>0.703125</v>
      </c>
      <c r="U160" s="28">
        <v>0.81818181818181823</v>
      </c>
    </row>
    <row r="161" spans="1:21" x14ac:dyDescent="0.25">
      <c r="A161" s="29" t="s">
        <v>283</v>
      </c>
      <c r="B161" s="30" t="s">
        <v>22</v>
      </c>
      <c r="C161" s="30" t="s">
        <v>23</v>
      </c>
      <c r="D161" s="31">
        <v>24</v>
      </c>
      <c r="E161" s="31">
        <v>0.8</v>
      </c>
      <c r="F161" s="31">
        <v>11</v>
      </c>
      <c r="G161" s="31">
        <v>0.98067632850241548</v>
      </c>
      <c r="H161" s="31">
        <v>0.70242214532871972</v>
      </c>
      <c r="I161" s="31">
        <v>0.81854838709677424</v>
      </c>
      <c r="J161" s="31">
        <v>0.967741935483871</v>
      </c>
      <c r="K161" s="31">
        <v>0.8910891089108911</v>
      </c>
      <c r="L161" s="31">
        <v>0.9278350515463919</v>
      </c>
      <c r="M161" s="31">
        <v>744</v>
      </c>
      <c r="N161" s="32">
        <v>2.0361111111111112E-4</v>
      </c>
      <c r="O161" s="30" t="s">
        <v>24</v>
      </c>
      <c r="P161" s="31">
        <v>336055</v>
      </c>
      <c r="Q161" s="33">
        <v>44888.540728113425</v>
      </c>
      <c r="R161" s="31">
        <v>540</v>
      </c>
      <c r="S161" s="31">
        <v>0.9838709677419355</v>
      </c>
      <c r="T161" s="31">
        <v>0.60396039603960394</v>
      </c>
      <c r="U161" s="34">
        <v>0.74846625766871155</v>
      </c>
    </row>
    <row r="162" spans="1:21" x14ac:dyDescent="0.25">
      <c r="A162" s="23" t="s">
        <v>637</v>
      </c>
      <c r="B162" s="24" t="s">
        <v>147</v>
      </c>
      <c r="C162" s="24" t="s">
        <v>292</v>
      </c>
      <c r="D162" s="25">
        <v>24</v>
      </c>
      <c r="E162" s="25">
        <v>0.9</v>
      </c>
      <c r="F162" s="25">
        <v>10</v>
      </c>
      <c r="G162" s="25">
        <v>0.98360655737704916</v>
      </c>
      <c r="H162" s="25">
        <v>0.55813953488372092</v>
      </c>
      <c r="I162" s="25">
        <v>0.71216617210682498</v>
      </c>
      <c r="J162" s="25">
        <v>0.9152542372881356</v>
      </c>
      <c r="K162" s="25">
        <v>0.77142857142857146</v>
      </c>
      <c r="L162" s="25">
        <v>0.83720930232558133</v>
      </c>
      <c r="M162" s="25">
        <v>2791</v>
      </c>
      <c r="N162" s="26">
        <v>5.1399305555555556E-3</v>
      </c>
      <c r="O162" s="24" t="s">
        <v>350</v>
      </c>
      <c r="P162" s="25">
        <v>6316297</v>
      </c>
      <c r="Q162" s="27">
        <v>44894.48039769676</v>
      </c>
      <c r="R162" s="25">
        <v>1411</v>
      </c>
      <c r="S162" s="25">
        <v>0.91428571428571426</v>
      </c>
      <c r="T162" s="25">
        <v>0.45714285714285713</v>
      </c>
      <c r="U162" s="28">
        <v>0.60952380952380947</v>
      </c>
    </row>
    <row r="163" spans="1:21" x14ac:dyDescent="0.25">
      <c r="A163" s="29" t="s">
        <v>381</v>
      </c>
      <c r="B163" s="30" t="s">
        <v>147</v>
      </c>
      <c r="C163" s="30" t="s">
        <v>292</v>
      </c>
      <c r="D163" s="31">
        <v>24</v>
      </c>
      <c r="E163" s="31">
        <v>0.85</v>
      </c>
      <c r="F163" s="31">
        <v>10</v>
      </c>
      <c r="G163" s="31">
        <v>0.96825396825396826</v>
      </c>
      <c r="H163" s="31">
        <v>0.56744186046511624</v>
      </c>
      <c r="I163" s="31">
        <v>0.71554252199413482</v>
      </c>
      <c r="J163" s="31">
        <v>0.9375</v>
      </c>
      <c r="K163" s="31">
        <v>0.8571428571428571</v>
      </c>
      <c r="L163" s="31">
        <v>0.89552238805970141</v>
      </c>
      <c r="M163" s="31">
        <v>3254</v>
      </c>
      <c r="N163" s="32">
        <v>4.5120370370370366E-3</v>
      </c>
      <c r="O163" s="30" t="s">
        <v>350</v>
      </c>
      <c r="P163" s="31">
        <v>6316297</v>
      </c>
      <c r="Q163" s="33">
        <v>44894.520642407406</v>
      </c>
      <c r="R163" s="31">
        <v>1475</v>
      </c>
      <c r="S163" s="31">
        <v>0.95</v>
      </c>
      <c r="T163" s="31">
        <v>0.54285714285714282</v>
      </c>
      <c r="U163" s="34">
        <v>0.69090909090909081</v>
      </c>
    </row>
    <row r="164" spans="1:21" x14ac:dyDescent="0.25">
      <c r="A164" s="23" t="s">
        <v>416</v>
      </c>
      <c r="B164" s="24" t="s">
        <v>23</v>
      </c>
      <c r="C164" s="24" t="s">
        <v>292</v>
      </c>
      <c r="D164" s="25">
        <v>24</v>
      </c>
      <c r="E164" s="25">
        <v>0.85</v>
      </c>
      <c r="F164" s="25">
        <v>10</v>
      </c>
      <c r="G164" s="25">
        <v>1</v>
      </c>
      <c r="H164" s="25">
        <v>0.44615384615384618</v>
      </c>
      <c r="I164" s="25">
        <v>0.61702127659574468</v>
      </c>
      <c r="J164" s="25">
        <v>0.8867924528301887</v>
      </c>
      <c r="K164" s="25">
        <v>0.6811594202898551</v>
      </c>
      <c r="L164" s="25">
        <v>0.77049180327868849</v>
      </c>
      <c r="M164" s="25">
        <v>3372</v>
      </c>
      <c r="N164" s="26">
        <v>3.7553703703703703E-3</v>
      </c>
      <c r="O164" s="24" t="s">
        <v>351</v>
      </c>
      <c r="P164" s="25">
        <v>5622217</v>
      </c>
      <c r="Q164" s="27">
        <v>44890.868495451388</v>
      </c>
      <c r="R164" s="25">
        <v>1407</v>
      </c>
      <c r="S164" s="25">
        <v>0.95833333333333337</v>
      </c>
      <c r="T164" s="25">
        <v>0.33333333333333331</v>
      </c>
      <c r="U164" s="28">
        <v>0.49462365591397844</v>
      </c>
    </row>
    <row r="165" spans="1:21" x14ac:dyDescent="0.25">
      <c r="A165" s="29" t="s">
        <v>347</v>
      </c>
      <c r="B165" s="30" t="s">
        <v>22</v>
      </c>
      <c r="C165" s="30" t="s">
        <v>292</v>
      </c>
      <c r="D165" s="31">
        <v>24</v>
      </c>
      <c r="E165" s="31">
        <v>0.85</v>
      </c>
      <c r="F165" s="31">
        <v>10</v>
      </c>
      <c r="G165" s="31">
        <v>0.99056603773584906</v>
      </c>
      <c r="H165" s="31">
        <v>0.57377049180327866</v>
      </c>
      <c r="I165" s="31">
        <v>0.72664359861591699</v>
      </c>
      <c r="J165" s="31">
        <v>0.96610169491525422</v>
      </c>
      <c r="K165" s="31">
        <v>0.82608695652173914</v>
      </c>
      <c r="L165" s="31">
        <v>0.890625</v>
      </c>
      <c r="M165" s="31">
        <v>5412</v>
      </c>
      <c r="N165" s="32">
        <v>1.1670983796296296E-2</v>
      </c>
      <c r="O165" s="30" t="s">
        <v>294</v>
      </c>
      <c r="P165" s="31">
        <v>-12144415</v>
      </c>
      <c r="Q165" s="33">
        <v>44890.467161180553</v>
      </c>
      <c r="R165" s="31">
        <v>2523</v>
      </c>
      <c r="S165" s="31">
        <v>0.97297297297297303</v>
      </c>
      <c r="T165" s="31">
        <v>0.52173913043478259</v>
      </c>
      <c r="U165" s="34">
        <v>0.67924528301886788</v>
      </c>
    </row>
    <row r="166" spans="1:21" x14ac:dyDescent="0.25">
      <c r="A166" s="23" t="s">
        <v>138</v>
      </c>
      <c r="B166" s="24" t="s">
        <v>22</v>
      </c>
      <c r="C166" s="24" t="s">
        <v>82</v>
      </c>
      <c r="D166" s="25">
        <v>24</v>
      </c>
      <c r="E166" s="25">
        <v>0.85</v>
      </c>
      <c r="F166" s="25">
        <v>10</v>
      </c>
      <c r="G166" s="25">
        <v>0.92500000000000004</v>
      </c>
      <c r="H166" s="25">
        <v>0.36633663366336633</v>
      </c>
      <c r="I166" s="25">
        <v>0.52482269503546097</v>
      </c>
      <c r="J166" s="25">
        <v>0.8571428571428571</v>
      </c>
      <c r="K166" s="25">
        <v>0.88524590163934425</v>
      </c>
      <c r="L166" s="25">
        <v>0.87096774193548387</v>
      </c>
      <c r="M166" s="25">
        <v>15259</v>
      </c>
      <c r="N166" s="26">
        <v>1.5568680555555556E-2</v>
      </c>
      <c r="O166" s="24" t="s">
        <v>83</v>
      </c>
      <c r="P166" s="25">
        <v>284531</v>
      </c>
      <c r="Q166" s="27">
        <v>44887.728277939816</v>
      </c>
      <c r="R166" s="25">
        <v>3338</v>
      </c>
      <c r="S166" s="25">
        <v>1</v>
      </c>
      <c r="T166" s="25">
        <v>0.4098360655737705</v>
      </c>
      <c r="U166" s="28">
        <v>0.58139534883720934</v>
      </c>
    </row>
    <row r="167" spans="1:21" x14ac:dyDescent="0.25">
      <c r="A167" s="29" t="s">
        <v>636</v>
      </c>
      <c r="B167" s="30" t="s">
        <v>147</v>
      </c>
      <c r="C167" s="30" t="s">
        <v>292</v>
      </c>
      <c r="D167" s="31">
        <v>24</v>
      </c>
      <c r="E167" s="31">
        <v>0.8</v>
      </c>
      <c r="F167" s="31">
        <v>10</v>
      </c>
      <c r="G167" s="31">
        <v>0.98360655737704916</v>
      </c>
      <c r="H167" s="31">
        <v>0.55813953488372092</v>
      </c>
      <c r="I167" s="31">
        <v>0.71216617210682498</v>
      </c>
      <c r="J167" s="31">
        <v>0.9152542372881356</v>
      </c>
      <c r="K167" s="31">
        <v>0.77142857142857146</v>
      </c>
      <c r="L167" s="31">
        <v>0.83720930232558133</v>
      </c>
      <c r="M167" s="31">
        <v>2791</v>
      </c>
      <c r="N167" s="32">
        <v>5.5883101851851849E-3</v>
      </c>
      <c r="O167" s="30" t="s">
        <v>350</v>
      </c>
      <c r="P167" s="31">
        <v>6316297</v>
      </c>
      <c r="Q167" s="33">
        <v>44894.474797812501</v>
      </c>
      <c r="R167" s="31">
        <v>1411</v>
      </c>
      <c r="S167" s="31">
        <v>0.91428571428571426</v>
      </c>
      <c r="T167" s="31">
        <v>0.45714285714285713</v>
      </c>
      <c r="U167" s="34">
        <v>0.60952380952380947</v>
      </c>
    </row>
    <row r="168" spans="1:21" x14ac:dyDescent="0.25">
      <c r="A168" s="23" t="s">
        <v>132</v>
      </c>
      <c r="B168" s="24" t="s">
        <v>22</v>
      </c>
      <c r="C168" s="24" t="s">
        <v>82</v>
      </c>
      <c r="D168" s="25">
        <v>23</v>
      </c>
      <c r="E168" s="25">
        <v>0.9</v>
      </c>
      <c r="F168" s="25">
        <v>16</v>
      </c>
      <c r="G168" s="25">
        <v>1</v>
      </c>
      <c r="H168" s="25">
        <v>0.19306930693069307</v>
      </c>
      <c r="I168" s="25">
        <v>0.32365145228215769</v>
      </c>
      <c r="J168" s="25">
        <v>0.93333333333333335</v>
      </c>
      <c r="K168" s="25">
        <v>0.22950819672131148</v>
      </c>
      <c r="L168" s="25">
        <v>0.36842105263157893</v>
      </c>
      <c r="M168" s="25">
        <v>1866</v>
      </c>
      <c r="N168" s="26">
        <v>2.0658449074074073E-3</v>
      </c>
      <c r="O168" s="24" t="s">
        <v>128</v>
      </c>
      <c r="P168" s="25">
        <v>44130</v>
      </c>
      <c r="Q168" s="27">
        <v>44887.70952517361</v>
      </c>
      <c r="R168" s="25">
        <v>1298</v>
      </c>
      <c r="S168" s="25">
        <v>1</v>
      </c>
      <c r="T168" s="25">
        <v>0.16393442622950818</v>
      </c>
      <c r="U168" s="28">
        <v>0.28169014084507044</v>
      </c>
    </row>
    <row r="169" spans="1:21" x14ac:dyDescent="0.25">
      <c r="A169" s="29" t="s">
        <v>131</v>
      </c>
      <c r="B169" s="30" t="s">
        <v>22</v>
      </c>
      <c r="C169" s="30" t="s">
        <v>82</v>
      </c>
      <c r="D169" s="31">
        <v>23</v>
      </c>
      <c r="E169" s="31">
        <v>0.875</v>
      </c>
      <c r="F169" s="31">
        <v>16</v>
      </c>
      <c r="G169" s="31">
        <v>1</v>
      </c>
      <c r="H169" s="31">
        <v>0.19801980198019803</v>
      </c>
      <c r="I169" s="31">
        <v>0.33057851239669422</v>
      </c>
      <c r="J169" s="31">
        <v>0.94736842105263153</v>
      </c>
      <c r="K169" s="31">
        <v>0.29508196721311475</v>
      </c>
      <c r="L169" s="31">
        <v>0.45</v>
      </c>
      <c r="M169" s="31">
        <v>2175</v>
      </c>
      <c r="N169" s="32">
        <v>2.0658449074074073E-3</v>
      </c>
      <c r="O169" s="30" t="s">
        <v>128</v>
      </c>
      <c r="P169" s="31">
        <v>44130</v>
      </c>
      <c r="Q169" s="33">
        <v>44887.70952517361</v>
      </c>
      <c r="R169" s="31">
        <v>1421</v>
      </c>
      <c r="S169" s="31">
        <v>1</v>
      </c>
      <c r="T169" s="31">
        <v>0.22950819672131148</v>
      </c>
      <c r="U169" s="34">
        <v>0.37333333333333335</v>
      </c>
    </row>
    <row r="170" spans="1:21" x14ac:dyDescent="0.25">
      <c r="A170" s="23" t="s">
        <v>130</v>
      </c>
      <c r="B170" s="24" t="s">
        <v>22</v>
      </c>
      <c r="C170" s="24" t="s">
        <v>82</v>
      </c>
      <c r="D170" s="25">
        <v>23</v>
      </c>
      <c r="E170" s="25">
        <v>0.85</v>
      </c>
      <c r="F170" s="25">
        <v>16</v>
      </c>
      <c r="G170" s="25">
        <v>1</v>
      </c>
      <c r="H170" s="25">
        <v>0.20792079207920791</v>
      </c>
      <c r="I170" s="25">
        <v>0.34426229508196721</v>
      </c>
      <c r="J170" s="25">
        <v>0.95</v>
      </c>
      <c r="K170" s="25">
        <v>0.31147540983606559</v>
      </c>
      <c r="L170" s="25">
        <v>0.46913580246913583</v>
      </c>
      <c r="M170" s="25">
        <v>2528</v>
      </c>
      <c r="N170" s="26">
        <v>2.0658449074074073E-3</v>
      </c>
      <c r="O170" s="24" t="s">
        <v>128</v>
      </c>
      <c r="P170" s="25">
        <v>44130</v>
      </c>
      <c r="Q170" s="27">
        <v>44887.70952517361</v>
      </c>
      <c r="R170" s="25">
        <v>1570</v>
      </c>
      <c r="S170" s="25">
        <v>1</v>
      </c>
      <c r="T170" s="25">
        <v>0.24590163934426229</v>
      </c>
      <c r="U170" s="28">
        <v>0.39473684210526311</v>
      </c>
    </row>
    <row r="171" spans="1:21" x14ac:dyDescent="0.25">
      <c r="A171" s="29" t="s">
        <v>129</v>
      </c>
      <c r="B171" s="30" t="s">
        <v>22</v>
      </c>
      <c r="C171" s="30" t="s">
        <v>82</v>
      </c>
      <c r="D171" s="31">
        <v>23</v>
      </c>
      <c r="E171" s="31">
        <v>0.8</v>
      </c>
      <c r="F171" s="31">
        <v>16</v>
      </c>
      <c r="G171" s="31">
        <v>0.95744680851063835</v>
      </c>
      <c r="H171" s="31">
        <v>0.22277227722772278</v>
      </c>
      <c r="I171" s="31">
        <v>0.36144578313253012</v>
      </c>
      <c r="J171" s="31">
        <v>0.83333333333333337</v>
      </c>
      <c r="K171" s="31">
        <v>0.32786885245901637</v>
      </c>
      <c r="L171" s="31">
        <v>0.47058823529411759</v>
      </c>
      <c r="M171" s="31">
        <v>3456</v>
      </c>
      <c r="N171" s="32">
        <v>2.0658449074074073E-3</v>
      </c>
      <c r="O171" s="30" t="s">
        <v>128</v>
      </c>
      <c r="P171" s="31">
        <v>44130</v>
      </c>
      <c r="Q171" s="33">
        <v>44887.70952517361</v>
      </c>
      <c r="R171" s="31">
        <v>1814</v>
      </c>
      <c r="S171" s="31">
        <v>0.94117647058823528</v>
      </c>
      <c r="T171" s="31">
        <v>0.26229508196721313</v>
      </c>
      <c r="U171" s="34">
        <v>0.41025641025641024</v>
      </c>
    </row>
    <row r="172" spans="1:21" x14ac:dyDescent="0.25">
      <c r="A172" s="23" t="s">
        <v>127</v>
      </c>
      <c r="B172" s="24" t="s">
        <v>22</v>
      </c>
      <c r="C172" s="24" t="s">
        <v>82</v>
      </c>
      <c r="D172" s="25">
        <v>23</v>
      </c>
      <c r="E172" s="25">
        <v>0.7</v>
      </c>
      <c r="F172" s="25">
        <v>16</v>
      </c>
      <c r="G172" s="25">
        <v>0.94</v>
      </c>
      <c r="H172" s="25">
        <v>0.23267326732673269</v>
      </c>
      <c r="I172" s="25">
        <v>0.37301587301587302</v>
      </c>
      <c r="J172" s="25">
        <v>0.77777777777777779</v>
      </c>
      <c r="K172" s="25">
        <v>0.34426229508196721</v>
      </c>
      <c r="L172" s="25">
        <v>0.47727272727272729</v>
      </c>
      <c r="M172" s="25">
        <v>6208</v>
      </c>
      <c r="N172" s="26">
        <v>2.0658449074074073E-3</v>
      </c>
      <c r="O172" s="24" t="s">
        <v>128</v>
      </c>
      <c r="P172" s="25">
        <v>44130</v>
      </c>
      <c r="Q172" s="27">
        <v>44887.70952517361</v>
      </c>
      <c r="R172" s="25">
        <v>2277</v>
      </c>
      <c r="S172" s="25">
        <v>0.94117647058823528</v>
      </c>
      <c r="T172" s="25">
        <v>0.26229508196721313</v>
      </c>
      <c r="U172" s="28">
        <v>0.41025641025641024</v>
      </c>
    </row>
    <row r="173" spans="1:21" x14ac:dyDescent="0.25">
      <c r="A173" s="29" t="s">
        <v>126</v>
      </c>
      <c r="B173" s="30" t="s">
        <v>22</v>
      </c>
      <c r="C173" s="30" t="s">
        <v>82</v>
      </c>
      <c r="D173" s="31">
        <v>23</v>
      </c>
      <c r="E173" s="31">
        <v>0.9</v>
      </c>
      <c r="F173" s="31">
        <v>15</v>
      </c>
      <c r="G173" s="31">
        <v>1</v>
      </c>
      <c r="H173" s="31">
        <v>0.14851485148514851</v>
      </c>
      <c r="I173" s="31">
        <v>0.25862068965517243</v>
      </c>
      <c r="J173" s="31">
        <v>0.9</v>
      </c>
      <c r="K173" s="31">
        <v>0.14754098360655737</v>
      </c>
      <c r="L173" s="31">
        <v>0.25352112676056338</v>
      </c>
      <c r="M173" s="31">
        <v>1449</v>
      </c>
      <c r="N173" s="32">
        <v>1.316724537037037E-3</v>
      </c>
      <c r="O173" s="30" t="s">
        <v>122</v>
      </c>
      <c r="P173" s="31">
        <v>26299</v>
      </c>
      <c r="Q173" s="33">
        <v>44887.706926828701</v>
      </c>
      <c r="R173" s="31">
        <v>1018</v>
      </c>
      <c r="S173" s="31">
        <v>1</v>
      </c>
      <c r="T173" s="31">
        <v>0.11475409836065574</v>
      </c>
      <c r="U173" s="34">
        <v>0.20588235294117649</v>
      </c>
    </row>
    <row r="174" spans="1:21" x14ac:dyDescent="0.25">
      <c r="A174" s="23" t="s">
        <v>125</v>
      </c>
      <c r="B174" s="24" t="s">
        <v>22</v>
      </c>
      <c r="C174" s="24" t="s">
        <v>82</v>
      </c>
      <c r="D174" s="25">
        <v>23</v>
      </c>
      <c r="E174" s="25">
        <v>0.875</v>
      </c>
      <c r="F174" s="25">
        <v>15</v>
      </c>
      <c r="G174" s="25">
        <v>0.94117647058823528</v>
      </c>
      <c r="H174" s="25">
        <v>0.15841584158415842</v>
      </c>
      <c r="I174" s="25">
        <v>0.27118644067796616</v>
      </c>
      <c r="J174" s="25">
        <v>0.92307692307692313</v>
      </c>
      <c r="K174" s="25">
        <v>0.19672131147540983</v>
      </c>
      <c r="L174" s="25">
        <v>0.32432432432432434</v>
      </c>
      <c r="M174" s="25">
        <v>1683</v>
      </c>
      <c r="N174" s="26">
        <v>1.316724537037037E-3</v>
      </c>
      <c r="O174" s="24" t="s">
        <v>122</v>
      </c>
      <c r="P174" s="25">
        <v>26299</v>
      </c>
      <c r="Q174" s="27">
        <v>44887.706926828701</v>
      </c>
      <c r="R174" s="25">
        <v>1117</v>
      </c>
      <c r="S174" s="25">
        <v>1</v>
      </c>
      <c r="T174" s="25">
        <v>0.16393442622950818</v>
      </c>
      <c r="U174" s="28">
        <v>0.28169014084507044</v>
      </c>
    </row>
    <row r="175" spans="1:21" x14ac:dyDescent="0.25">
      <c r="A175" s="29" t="s">
        <v>124</v>
      </c>
      <c r="B175" s="30" t="s">
        <v>22</v>
      </c>
      <c r="C175" s="30" t="s">
        <v>82</v>
      </c>
      <c r="D175" s="31">
        <v>23</v>
      </c>
      <c r="E175" s="31">
        <v>0.85</v>
      </c>
      <c r="F175" s="31">
        <v>15</v>
      </c>
      <c r="G175" s="31">
        <v>0.94444444444444442</v>
      </c>
      <c r="H175" s="31">
        <v>0.16831683168316833</v>
      </c>
      <c r="I175" s="31">
        <v>0.28571428571428575</v>
      </c>
      <c r="J175" s="31">
        <v>0.9285714285714286</v>
      </c>
      <c r="K175" s="31">
        <v>0.21311475409836064</v>
      </c>
      <c r="L175" s="31">
        <v>0.34666666666666662</v>
      </c>
      <c r="M175" s="31">
        <v>1938</v>
      </c>
      <c r="N175" s="32">
        <v>1.316724537037037E-3</v>
      </c>
      <c r="O175" s="30" t="s">
        <v>122</v>
      </c>
      <c r="P175" s="31">
        <v>26299</v>
      </c>
      <c r="Q175" s="33">
        <v>44887.706926828701</v>
      </c>
      <c r="R175" s="31">
        <v>1235</v>
      </c>
      <c r="S175" s="31">
        <v>1</v>
      </c>
      <c r="T175" s="31">
        <v>0.18032786885245902</v>
      </c>
      <c r="U175" s="34">
        <v>0.30555555555555558</v>
      </c>
    </row>
    <row r="176" spans="1:21" x14ac:dyDescent="0.25">
      <c r="A176" s="23" t="s">
        <v>123</v>
      </c>
      <c r="B176" s="24" t="s">
        <v>22</v>
      </c>
      <c r="C176" s="24" t="s">
        <v>82</v>
      </c>
      <c r="D176" s="25">
        <v>23</v>
      </c>
      <c r="E176" s="25">
        <v>0.8</v>
      </c>
      <c r="F176" s="25">
        <v>15</v>
      </c>
      <c r="G176" s="25">
        <v>0.94871794871794868</v>
      </c>
      <c r="H176" s="25">
        <v>0.18316831683168316</v>
      </c>
      <c r="I176" s="25">
        <v>0.30705394190871371</v>
      </c>
      <c r="J176" s="25">
        <v>0.875</v>
      </c>
      <c r="K176" s="25">
        <v>0.22950819672131148</v>
      </c>
      <c r="L176" s="25">
        <v>0.36363636363636365</v>
      </c>
      <c r="M176" s="25">
        <v>2612</v>
      </c>
      <c r="N176" s="26">
        <v>1.316724537037037E-3</v>
      </c>
      <c r="O176" s="24" t="s">
        <v>122</v>
      </c>
      <c r="P176" s="25">
        <v>26299</v>
      </c>
      <c r="Q176" s="27">
        <v>44887.706926828701</v>
      </c>
      <c r="R176" s="25">
        <v>1446</v>
      </c>
      <c r="S176" s="25">
        <v>1</v>
      </c>
      <c r="T176" s="25">
        <v>0.19672131147540983</v>
      </c>
      <c r="U176" s="28">
        <v>0.32876712328767121</v>
      </c>
    </row>
    <row r="177" spans="1:21" x14ac:dyDescent="0.25">
      <c r="A177" s="29" t="s">
        <v>121</v>
      </c>
      <c r="B177" s="30" t="s">
        <v>22</v>
      </c>
      <c r="C177" s="30" t="s">
        <v>82</v>
      </c>
      <c r="D177" s="31">
        <v>23</v>
      </c>
      <c r="E177" s="31">
        <v>0.7</v>
      </c>
      <c r="F177" s="31">
        <v>15</v>
      </c>
      <c r="G177" s="31">
        <v>0.92500000000000004</v>
      </c>
      <c r="H177" s="31">
        <v>0.18316831683168316</v>
      </c>
      <c r="I177" s="31">
        <v>0.30578512396694219</v>
      </c>
      <c r="J177" s="31">
        <v>0.82352941176470584</v>
      </c>
      <c r="K177" s="31">
        <v>0.22950819672131148</v>
      </c>
      <c r="L177" s="31">
        <v>0.35897435897435898</v>
      </c>
      <c r="M177" s="31">
        <v>4450</v>
      </c>
      <c r="N177" s="32">
        <v>1.316724537037037E-3</v>
      </c>
      <c r="O177" s="30" t="s">
        <v>122</v>
      </c>
      <c r="P177" s="31">
        <v>26299</v>
      </c>
      <c r="Q177" s="33">
        <v>44887.706926828701</v>
      </c>
      <c r="R177" s="31">
        <v>1827</v>
      </c>
      <c r="S177" s="31">
        <v>1</v>
      </c>
      <c r="T177" s="31">
        <v>0.19672131147540983</v>
      </c>
      <c r="U177" s="34">
        <v>0.32876712328767121</v>
      </c>
    </row>
    <row r="178" spans="1:21" x14ac:dyDescent="0.25">
      <c r="A178" s="23" t="s">
        <v>119</v>
      </c>
      <c r="B178" s="24" t="s">
        <v>22</v>
      </c>
      <c r="C178" s="24" t="s">
        <v>82</v>
      </c>
      <c r="D178" s="25">
        <v>23</v>
      </c>
      <c r="E178" s="25">
        <v>0.9</v>
      </c>
      <c r="F178" s="25">
        <v>14</v>
      </c>
      <c r="G178" s="25">
        <v>1</v>
      </c>
      <c r="H178" s="25">
        <v>0.11386138613861387</v>
      </c>
      <c r="I178" s="25">
        <v>0.20444444444444443</v>
      </c>
      <c r="J178" s="25">
        <v>0.875</v>
      </c>
      <c r="K178" s="25">
        <v>0.11475409836065574</v>
      </c>
      <c r="L178" s="25">
        <v>0.20289855072463767</v>
      </c>
      <c r="M178" s="25">
        <v>1135</v>
      </c>
      <c r="N178" s="26">
        <v>9.4782407407407402E-4</v>
      </c>
      <c r="O178" s="24" t="s">
        <v>115</v>
      </c>
      <c r="P178" s="25">
        <v>17384</v>
      </c>
      <c r="Q178" s="27">
        <v>44887.704342800927</v>
      </c>
      <c r="R178" s="25">
        <v>794</v>
      </c>
      <c r="S178" s="25">
        <v>1</v>
      </c>
      <c r="T178" s="25">
        <v>9.8360655737704916E-2</v>
      </c>
      <c r="U178" s="28">
        <v>0.17910447761194029</v>
      </c>
    </row>
    <row r="179" spans="1:21" x14ac:dyDescent="0.25">
      <c r="A179" s="29" t="s">
        <v>118</v>
      </c>
      <c r="B179" s="30" t="s">
        <v>22</v>
      </c>
      <c r="C179" s="30" t="s">
        <v>82</v>
      </c>
      <c r="D179" s="31">
        <v>23</v>
      </c>
      <c r="E179" s="31">
        <v>0.875</v>
      </c>
      <c r="F179" s="31">
        <v>14</v>
      </c>
      <c r="G179" s="31">
        <v>0.96153846153846156</v>
      </c>
      <c r="H179" s="31">
        <v>0.12376237623762376</v>
      </c>
      <c r="I179" s="31">
        <v>0.21929824561403508</v>
      </c>
      <c r="J179" s="31">
        <v>0.9</v>
      </c>
      <c r="K179" s="31">
        <v>0.14754098360655737</v>
      </c>
      <c r="L179" s="31">
        <v>0.25352112676056338</v>
      </c>
      <c r="M179" s="31">
        <v>1303</v>
      </c>
      <c r="N179" s="32">
        <v>9.4782407407407402E-4</v>
      </c>
      <c r="O179" s="30" t="s">
        <v>115</v>
      </c>
      <c r="P179" s="31">
        <v>17384</v>
      </c>
      <c r="Q179" s="33">
        <v>44887.704342800927</v>
      </c>
      <c r="R179" s="31">
        <v>875</v>
      </c>
      <c r="S179" s="31">
        <v>1</v>
      </c>
      <c r="T179" s="31">
        <v>0.13114754098360656</v>
      </c>
      <c r="U179" s="34">
        <v>0.23188405797101452</v>
      </c>
    </row>
    <row r="180" spans="1:21" x14ac:dyDescent="0.25">
      <c r="A180" s="23" t="s">
        <v>117</v>
      </c>
      <c r="B180" s="24" t="s">
        <v>22</v>
      </c>
      <c r="C180" s="24" t="s">
        <v>82</v>
      </c>
      <c r="D180" s="25">
        <v>23</v>
      </c>
      <c r="E180" s="25">
        <v>0.85</v>
      </c>
      <c r="F180" s="25">
        <v>14</v>
      </c>
      <c r="G180" s="25">
        <v>0.96296296296296291</v>
      </c>
      <c r="H180" s="25">
        <v>0.12871287128712872</v>
      </c>
      <c r="I180" s="25">
        <v>0.22707423580786026</v>
      </c>
      <c r="J180" s="25">
        <v>0.90909090909090906</v>
      </c>
      <c r="K180" s="25">
        <v>0.16393442622950818</v>
      </c>
      <c r="L180" s="25">
        <v>0.27777777777777773</v>
      </c>
      <c r="M180" s="25">
        <v>1484</v>
      </c>
      <c r="N180" s="26">
        <v>9.4782407407407402E-4</v>
      </c>
      <c r="O180" s="24" t="s">
        <v>115</v>
      </c>
      <c r="P180" s="25">
        <v>17384</v>
      </c>
      <c r="Q180" s="27">
        <v>44887.704342800927</v>
      </c>
      <c r="R180" s="25">
        <v>973</v>
      </c>
      <c r="S180" s="25">
        <v>1</v>
      </c>
      <c r="T180" s="25">
        <v>0.14754098360655737</v>
      </c>
      <c r="U180" s="28">
        <v>0.25714285714285717</v>
      </c>
    </row>
    <row r="181" spans="1:21" x14ac:dyDescent="0.25">
      <c r="A181" s="29" t="s">
        <v>116</v>
      </c>
      <c r="B181" s="30" t="s">
        <v>22</v>
      </c>
      <c r="C181" s="30" t="s">
        <v>82</v>
      </c>
      <c r="D181" s="31">
        <v>23</v>
      </c>
      <c r="E181" s="31">
        <v>0.8</v>
      </c>
      <c r="F181" s="31">
        <v>14</v>
      </c>
      <c r="G181" s="31">
        <v>0.9642857142857143</v>
      </c>
      <c r="H181" s="31">
        <v>0.13366336633663367</v>
      </c>
      <c r="I181" s="31">
        <v>0.23478260869565221</v>
      </c>
      <c r="J181" s="31">
        <v>0.84615384615384615</v>
      </c>
      <c r="K181" s="31">
        <v>0.18032786885245902</v>
      </c>
      <c r="L181" s="31">
        <v>0.29729729729729726</v>
      </c>
      <c r="M181" s="31">
        <v>1960</v>
      </c>
      <c r="N181" s="32">
        <v>9.4782407407407402E-4</v>
      </c>
      <c r="O181" s="30" t="s">
        <v>115</v>
      </c>
      <c r="P181" s="31">
        <v>17384</v>
      </c>
      <c r="Q181" s="33">
        <v>44887.704342800927</v>
      </c>
      <c r="R181" s="31">
        <v>1144</v>
      </c>
      <c r="S181" s="31">
        <v>1</v>
      </c>
      <c r="T181" s="31">
        <v>0.16393442622950818</v>
      </c>
      <c r="U181" s="34">
        <v>0.28169014084507044</v>
      </c>
    </row>
    <row r="182" spans="1:21" x14ac:dyDescent="0.25">
      <c r="A182" s="23" t="s">
        <v>114</v>
      </c>
      <c r="B182" s="24" t="s">
        <v>22</v>
      </c>
      <c r="C182" s="24" t="s">
        <v>82</v>
      </c>
      <c r="D182" s="25">
        <v>23</v>
      </c>
      <c r="E182" s="25">
        <v>0.7</v>
      </c>
      <c r="F182" s="25">
        <v>14</v>
      </c>
      <c r="G182" s="25">
        <v>0.93103448275862066</v>
      </c>
      <c r="H182" s="25">
        <v>0.13366336633663367</v>
      </c>
      <c r="I182" s="25">
        <v>0.23376623376623376</v>
      </c>
      <c r="J182" s="25">
        <v>0.7857142857142857</v>
      </c>
      <c r="K182" s="25">
        <v>0.18032786885245902</v>
      </c>
      <c r="L182" s="25">
        <v>0.29333333333333333</v>
      </c>
      <c r="M182" s="25">
        <v>3258</v>
      </c>
      <c r="N182" s="26">
        <v>9.4782407407407402E-4</v>
      </c>
      <c r="O182" s="24" t="s">
        <v>115</v>
      </c>
      <c r="P182" s="25">
        <v>17384</v>
      </c>
      <c r="Q182" s="27">
        <v>44887.704342800927</v>
      </c>
      <c r="R182" s="25">
        <v>1479</v>
      </c>
      <c r="S182" s="25">
        <v>1</v>
      </c>
      <c r="T182" s="25">
        <v>0.16393442622950818</v>
      </c>
      <c r="U182" s="28">
        <v>0.28169014084507044</v>
      </c>
    </row>
    <row r="183" spans="1:21" x14ac:dyDescent="0.25">
      <c r="A183" s="29" t="s">
        <v>112</v>
      </c>
      <c r="B183" s="30" t="s">
        <v>22</v>
      </c>
      <c r="C183" s="30" t="s">
        <v>82</v>
      </c>
      <c r="D183" s="31">
        <v>23</v>
      </c>
      <c r="E183" s="31">
        <v>0.9</v>
      </c>
      <c r="F183" s="31">
        <v>13</v>
      </c>
      <c r="G183" s="31">
        <v>1</v>
      </c>
      <c r="H183" s="31">
        <v>6.9306930693069313E-2</v>
      </c>
      <c r="I183" s="31">
        <v>0.12962962962962962</v>
      </c>
      <c r="J183" s="31">
        <v>1</v>
      </c>
      <c r="K183" s="31">
        <v>3.2786885245901641E-2</v>
      </c>
      <c r="L183" s="31">
        <v>6.3492063492063489E-2</v>
      </c>
      <c r="M183" s="31">
        <v>713</v>
      </c>
      <c r="N183" s="32">
        <v>6.064814814814815E-4</v>
      </c>
      <c r="O183" s="30" t="s">
        <v>108</v>
      </c>
      <c r="P183" s="31">
        <v>8469</v>
      </c>
      <c r="Q183" s="33">
        <v>44887.702020578705</v>
      </c>
      <c r="R183" s="31">
        <v>493</v>
      </c>
      <c r="S183" s="31">
        <v>1</v>
      </c>
      <c r="T183" s="31">
        <v>1.6393442622950821E-2</v>
      </c>
      <c r="U183" s="34">
        <v>3.2258064516129031E-2</v>
      </c>
    </row>
    <row r="184" spans="1:21" x14ac:dyDescent="0.25">
      <c r="A184" s="23" t="s">
        <v>111</v>
      </c>
      <c r="B184" s="24" t="s">
        <v>22</v>
      </c>
      <c r="C184" s="24" t="s">
        <v>82</v>
      </c>
      <c r="D184" s="25">
        <v>23</v>
      </c>
      <c r="E184" s="25">
        <v>0.875</v>
      </c>
      <c r="F184" s="25">
        <v>13</v>
      </c>
      <c r="G184" s="25">
        <v>1</v>
      </c>
      <c r="H184" s="25">
        <v>7.9207920792079209E-2</v>
      </c>
      <c r="I184" s="25">
        <v>0.14678899082568805</v>
      </c>
      <c r="J184" s="25">
        <v>1</v>
      </c>
      <c r="K184" s="25">
        <v>4.9180327868852458E-2</v>
      </c>
      <c r="L184" s="25">
        <v>9.375E-2</v>
      </c>
      <c r="M184" s="25">
        <v>795</v>
      </c>
      <c r="N184" s="26">
        <v>6.064814814814815E-4</v>
      </c>
      <c r="O184" s="24" t="s">
        <v>108</v>
      </c>
      <c r="P184" s="25">
        <v>8469</v>
      </c>
      <c r="Q184" s="27">
        <v>44887.702020578705</v>
      </c>
      <c r="R184" s="25">
        <v>537</v>
      </c>
      <c r="S184" s="25">
        <v>1</v>
      </c>
      <c r="T184" s="25">
        <v>3.2786885245901641E-2</v>
      </c>
      <c r="U184" s="28">
        <v>6.3492063492063489E-2</v>
      </c>
    </row>
    <row r="185" spans="1:21" x14ac:dyDescent="0.25">
      <c r="A185" s="29" t="s">
        <v>110</v>
      </c>
      <c r="B185" s="30" t="s">
        <v>22</v>
      </c>
      <c r="C185" s="30" t="s">
        <v>82</v>
      </c>
      <c r="D185" s="31">
        <v>23</v>
      </c>
      <c r="E185" s="31">
        <v>0.85</v>
      </c>
      <c r="F185" s="31">
        <v>13</v>
      </c>
      <c r="G185" s="31">
        <v>1</v>
      </c>
      <c r="H185" s="31">
        <v>9.405940594059406E-2</v>
      </c>
      <c r="I185" s="31">
        <v>0.17194570135746606</v>
      </c>
      <c r="J185" s="31">
        <v>1</v>
      </c>
      <c r="K185" s="31">
        <v>6.5573770491803282E-2</v>
      </c>
      <c r="L185" s="31">
        <v>0.12307692307692307</v>
      </c>
      <c r="M185" s="31">
        <v>896</v>
      </c>
      <c r="N185" s="32">
        <v>6.064814814814815E-4</v>
      </c>
      <c r="O185" s="30" t="s">
        <v>108</v>
      </c>
      <c r="P185" s="31">
        <v>8469</v>
      </c>
      <c r="Q185" s="33">
        <v>44887.702020578705</v>
      </c>
      <c r="R185" s="31">
        <v>600</v>
      </c>
      <c r="S185" s="31">
        <v>1</v>
      </c>
      <c r="T185" s="31">
        <v>4.9180327868852458E-2</v>
      </c>
      <c r="U185" s="34">
        <v>9.375E-2</v>
      </c>
    </row>
    <row r="186" spans="1:21" x14ac:dyDescent="0.25">
      <c r="A186" s="23" t="s">
        <v>109</v>
      </c>
      <c r="B186" s="24" t="s">
        <v>22</v>
      </c>
      <c r="C186" s="24" t="s">
        <v>82</v>
      </c>
      <c r="D186" s="25">
        <v>23</v>
      </c>
      <c r="E186" s="25">
        <v>0.8</v>
      </c>
      <c r="F186" s="25">
        <v>13</v>
      </c>
      <c r="G186" s="25">
        <v>1</v>
      </c>
      <c r="H186" s="25">
        <v>9.405940594059406E-2</v>
      </c>
      <c r="I186" s="25">
        <v>0.17194570135746606</v>
      </c>
      <c r="J186" s="25">
        <v>0.8</v>
      </c>
      <c r="K186" s="25">
        <v>6.5573770491803282E-2</v>
      </c>
      <c r="L186" s="25">
        <v>0.12121212121212123</v>
      </c>
      <c r="M186" s="25">
        <v>1148</v>
      </c>
      <c r="N186" s="26">
        <v>6.064814814814815E-4</v>
      </c>
      <c r="O186" s="24" t="s">
        <v>108</v>
      </c>
      <c r="P186" s="25">
        <v>8469</v>
      </c>
      <c r="Q186" s="27">
        <v>44887.702020578705</v>
      </c>
      <c r="R186" s="25">
        <v>725</v>
      </c>
      <c r="S186" s="25">
        <v>1</v>
      </c>
      <c r="T186" s="25">
        <v>4.9180327868852458E-2</v>
      </c>
      <c r="U186" s="28">
        <v>9.375E-2</v>
      </c>
    </row>
    <row r="187" spans="1:21" x14ac:dyDescent="0.25">
      <c r="A187" s="29" t="s">
        <v>107</v>
      </c>
      <c r="B187" s="30" t="s">
        <v>22</v>
      </c>
      <c r="C187" s="30" t="s">
        <v>82</v>
      </c>
      <c r="D187" s="31">
        <v>23</v>
      </c>
      <c r="E187" s="31">
        <v>0.7</v>
      </c>
      <c r="F187" s="31">
        <v>13</v>
      </c>
      <c r="G187" s="31">
        <v>1</v>
      </c>
      <c r="H187" s="31">
        <v>9.405940594059406E-2</v>
      </c>
      <c r="I187" s="31">
        <v>0.17194570135746606</v>
      </c>
      <c r="J187" s="31">
        <v>0.8</v>
      </c>
      <c r="K187" s="31">
        <v>6.5573770491803282E-2</v>
      </c>
      <c r="L187" s="31">
        <v>0.12121212121212123</v>
      </c>
      <c r="M187" s="31">
        <v>1839</v>
      </c>
      <c r="N187" s="32">
        <v>6.064814814814815E-4</v>
      </c>
      <c r="O187" s="30" t="s">
        <v>108</v>
      </c>
      <c r="P187" s="31">
        <v>8469</v>
      </c>
      <c r="Q187" s="33">
        <v>44887.702020578705</v>
      </c>
      <c r="R187" s="31">
        <v>982</v>
      </c>
      <c r="S187" s="31">
        <v>1</v>
      </c>
      <c r="T187" s="31">
        <v>4.9180327868852458E-2</v>
      </c>
      <c r="U187" s="34">
        <v>9.375E-2</v>
      </c>
    </row>
    <row r="188" spans="1:21" x14ac:dyDescent="0.25">
      <c r="A188" s="23" t="s">
        <v>201</v>
      </c>
      <c r="B188" s="24" t="s">
        <v>22</v>
      </c>
      <c r="C188" s="24" t="s">
        <v>147</v>
      </c>
      <c r="D188" s="25">
        <v>23</v>
      </c>
      <c r="E188" s="25">
        <v>0.9</v>
      </c>
      <c r="F188" s="25">
        <v>11</v>
      </c>
      <c r="G188" s="25">
        <v>1</v>
      </c>
      <c r="H188" s="25">
        <v>0.449438202247191</v>
      </c>
      <c r="I188" s="25">
        <v>0.62015503875968991</v>
      </c>
      <c r="J188" s="25">
        <v>0.97619047619047616</v>
      </c>
      <c r="K188" s="25">
        <v>0.640625</v>
      </c>
      <c r="L188" s="25">
        <v>0.7735849056603773</v>
      </c>
      <c r="M188" s="25">
        <v>565</v>
      </c>
      <c r="N188" s="26">
        <v>1.6283564814814814E-4</v>
      </c>
      <c r="O188" s="24" t="s">
        <v>148</v>
      </c>
      <c r="P188" s="25">
        <v>360154</v>
      </c>
      <c r="Q188" s="27">
        <v>44887.882201261571</v>
      </c>
      <c r="R188" s="25">
        <v>439</v>
      </c>
      <c r="S188" s="25">
        <v>0.97142857142857142</v>
      </c>
      <c r="T188" s="25">
        <v>0.53125</v>
      </c>
      <c r="U188" s="28">
        <v>0.68686868686868674</v>
      </c>
    </row>
    <row r="189" spans="1:21" x14ac:dyDescent="0.25">
      <c r="A189" s="29" t="s">
        <v>72</v>
      </c>
      <c r="B189" s="30" t="s">
        <v>22</v>
      </c>
      <c r="C189" s="30" t="s">
        <v>23</v>
      </c>
      <c r="D189" s="31">
        <v>23</v>
      </c>
      <c r="E189" s="31">
        <v>0.9</v>
      </c>
      <c r="F189" s="31">
        <v>11</v>
      </c>
      <c r="G189" s="31">
        <v>1</v>
      </c>
      <c r="H189" s="31">
        <v>0.53633217993079585</v>
      </c>
      <c r="I189" s="31">
        <v>0.69819819819819817</v>
      </c>
      <c r="J189" s="31">
        <v>1</v>
      </c>
      <c r="K189" s="31">
        <v>0.64356435643564358</v>
      </c>
      <c r="L189" s="31">
        <v>0.7831325301204819</v>
      </c>
      <c r="M189" s="31">
        <v>511</v>
      </c>
      <c r="N189" s="32">
        <v>1.6324074074074073E-4</v>
      </c>
      <c r="O189" s="30" t="s">
        <v>24</v>
      </c>
      <c r="P189" s="31">
        <v>336055</v>
      </c>
      <c r="Q189" s="33">
        <v>44886.985901782406</v>
      </c>
      <c r="R189" s="31">
        <v>403</v>
      </c>
      <c r="S189" s="31">
        <v>1</v>
      </c>
      <c r="T189" s="31">
        <v>0.49504950495049505</v>
      </c>
      <c r="U189" s="34">
        <v>0.66225165562913912</v>
      </c>
    </row>
    <row r="190" spans="1:21" x14ac:dyDescent="0.25">
      <c r="A190" s="23" t="s">
        <v>200</v>
      </c>
      <c r="B190" s="24" t="s">
        <v>22</v>
      </c>
      <c r="C190" s="24" t="s">
        <v>147</v>
      </c>
      <c r="D190" s="25">
        <v>23</v>
      </c>
      <c r="E190" s="25">
        <v>0.875</v>
      </c>
      <c r="F190" s="25">
        <v>11</v>
      </c>
      <c r="G190" s="25">
        <v>1</v>
      </c>
      <c r="H190" s="25">
        <v>0.47191011235955055</v>
      </c>
      <c r="I190" s="25">
        <v>0.64122137404580148</v>
      </c>
      <c r="J190" s="25">
        <v>0.97727272727272729</v>
      </c>
      <c r="K190" s="25">
        <v>0.671875</v>
      </c>
      <c r="L190" s="25">
        <v>0.79629629629629628</v>
      </c>
      <c r="M190" s="25">
        <v>597</v>
      </c>
      <c r="N190" s="26">
        <v>1.6283564814814814E-4</v>
      </c>
      <c r="O190" s="24" t="s">
        <v>148</v>
      </c>
      <c r="P190" s="25">
        <v>360154</v>
      </c>
      <c r="Q190" s="27">
        <v>44887.882201261571</v>
      </c>
      <c r="R190" s="25">
        <v>466</v>
      </c>
      <c r="S190" s="25">
        <v>0.97297297297297303</v>
      </c>
      <c r="T190" s="25">
        <v>0.5625</v>
      </c>
      <c r="U190" s="28">
        <v>0.71287128712871295</v>
      </c>
    </row>
    <row r="191" spans="1:21" x14ac:dyDescent="0.25">
      <c r="A191" s="29" t="s">
        <v>71</v>
      </c>
      <c r="B191" s="30" t="s">
        <v>22</v>
      </c>
      <c r="C191" s="30" t="s">
        <v>23</v>
      </c>
      <c r="D191" s="31">
        <v>23</v>
      </c>
      <c r="E191" s="31">
        <v>0.875</v>
      </c>
      <c r="F191" s="31">
        <v>11</v>
      </c>
      <c r="G191" s="31">
        <v>1</v>
      </c>
      <c r="H191" s="31">
        <v>0.58477508650519028</v>
      </c>
      <c r="I191" s="31">
        <v>0.73799126637554591</v>
      </c>
      <c r="J191" s="31">
        <v>1</v>
      </c>
      <c r="K191" s="31">
        <v>0.71287128712871284</v>
      </c>
      <c r="L191" s="31">
        <v>0.83236994219653182</v>
      </c>
      <c r="M191" s="31">
        <v>539</v>
      </c>
      <c r="N191" s="32">
        <v>1.6324074074074073E-4</v>
      </c>
      <c r="O191" s="30" t="s">
        <v>24</v>
      </c>
      <c r="P191" s="31">
        <v>336055</v>
      </c>
      <c r="Q191" s="33">
        <v>44886.985901782406</v>
      </c>
      <c r="R191" s="31">
        <v>427</v>
      </c>
      <c r="S191" s="31">
        <v>1</v>
      </c>
      <c r="T191" s="31">
        <v>0.5544554455445545</v>
      </c>
      <c r="U191" s="34">
        <v>0.71337579617834401</v>
      </c>
    </row>
    <row r="192" spans="1:21" x14ac:dyDescent="0.25">
      <c r="A192" s="23" t="s">
        <v>199</v>
      </c>
      <c r="B192" s="24" t="s">
        <v>22</v>
      </c>
      <c r="C192" s="24" t="s">
        <v>147</v>
      </c>
      <c r="D192" s="25">
        <v>23</v>
      </c>
      <c r="E192" s="25">
        <v>0.85</v>
      </c>
      <c r="F192" s="25">
        <v>11</v>
      </c>
      <c r="G192" s="25">
        <v>0.98888888888888893</v>
      </c>
      <c r="H192" s="25">
        <v>0.5</v>
      </c>
      <c r="I192" s="25">
        <v>0.66417910447761197</v>
      </c>
      <c r="J192" s="25">
        <v>0.92307692307692313</v>
      </c>
      <c r="K192" s="25">
        <v>0.75</v>
      </c>
      <c r="L192" s="25">
        <v>0.82758620689655171</v>
      </c>
      <c r="M192" s="25">
        <v>649</v>
      </c>
      <c r="N192" s="26">
        <v>1.6283564814814814E-4</v>
      </c>
      <c r="O192" s="24" t="s">
        <v>148</v>
      </c>
      <c r="P192" s="25">
        <v>360154</v>
      </c>
      <c r="Q192" s="27">
        <v>44887.882201261571</v>
      </c>
      <c r="R192" s="25">
        <v>500</v>
      </c>
      <c r="S192" s="25">
        <v>0.93023255813953487</v>
      </c>
      <c r="T192" s="25">
        <v>0.625</v>
      </c>
      <c r="U192" s="28">
        <v>0.74766355140186924</v>
      </c>
    </row>
    <row r="193" spans="1:21" x14ac:dyDescent="0.25">
      <c r="A193" s="29" t="s">
        <v>70</v>
      </c>
      <c r="B193" s="30" t="s">
        <v>22</v>
      </c>
      <c r="C193" s="30" t="s">
        <v>23</v>
      </c>
      <c r="D193" s="31">
        <v>23</v>
      </c>
      <c r="E193" s="31">
        <v>0.85</v>
      </c>
      <c r="F193" s="31">
        <v>11</v>
      </c>
      <c r="G193" s="31">
        <v>0.994413407821229</v>
      </c>
      <c r="H193" s="31">
        <v>0.61591695501730104</v>
      </c>
      <c r="I193" s="31">
        <v>0.76068376068376065</v>
      </c>
      <c r="J193" s="31">
        <v>0.96250000000000002</v>
      </c>
      <c r="K193" s="31">
        <v>0.76237623762376239</v>
      </c>
      <c r="L193" s="31">
        <v>0.85082872928176789</v>
      </c>
      <c r="M193" s="31">
        <v>597</v>
      </c>
      <c r="N193" s="32">
        <v>1.6324074074074073E-4</v>
      </c>
      <c r="O193" s="30" t="s">
        <v>24</v>
      </c>
      <c r="P193" s="31">
        <v>336055</v>
      </c>
      <c r="Q193" s="33">
        <v>44886.985901782406</v>
      </c>
      <c r="R193" s="31">
        <v>460</v>
      </c>
      <c r="S193" s="31">
        <v>0.98305084745762716</v>
      </c>
      <c r="T193" s="31">
        <v>0.57425742574257421</v>
      </c>
      <c r="U193" s="34">
        <v>0.72499999999999998</v>
      </c>
    </row>
    <row r="194" spans="1:21" x14ac:dyDescent="0.25">
      <c r="A194" s="23" t="s">
        <v>198</v>
      </c>
      <c r="B194" s="24" t="s">
        <v>22</v>
      </c>
      <c r="C194" s="24" t="s">
        <v>147</v>
      </c>
      <c r="D194" s="25">
        <v>23</v>
      </c>
      <c r="E194" s="25">
        <v>0.8</v>
      </c>
      <c r="F194" s="25">
        <v>11</v>
      </c>
      <c r="G194" s="25">
        <v>0.95495495495495497</v>
      </c>
      <c r="H194" s="25">
        <v>0.5955056179775281</v>
      </c>
      <c r="I194" s="25">
        <v>0.73356401384083059</v>
      </c>
      <c r="J194" s="25">
        <v>0.90163934426229508</v>
      </c>
      <c r="K194" s="25">
        <v>0.859375</v>
      </c>
      <c r="L194" s="25">
        <v>0.88</v>
      </c>
      <c r="M194" s="25">
        <v>732</v>
      </c>
      <c r="N194" s="26">
        <v>1.6283564814814814E-4</v>
      </c>
      <c r="O194" s="24" t="s">
        <v>148</v>
      </c>
      <c r="P194" s="25">
        <v>360154</v>
      </c>
      <c r="Q194" s="27">
        <v>44887.882201261571</v>
      </c>
      <c r="R194" s="25">
        <v>553</v>
      </c>
      <c r="S194" s="25">
        <v>0.93617021276595747</v>
      </c>
      <c r="T194" s="25">
        <v>0.6875</v>
      </c>
      <c r="U194" s="28">
        <v>0.79279279279279269</v>
      </c>
    </row>
    <row r="195" spans="1:21" x14ac:dyDescent="0.25">
      <c r="A195" s="29" t="s">
        <v>69</v>
      </c>
      <c r="B195" s="30" t="s">
        <v>22</v>
      </c>
      <c r="C195" s="30" t="s">
        <v>23</v>
      </c>
      <c r="D195" s="31">
        <v>23</v>
      </c>
      <c r="E195" s="31">
        <v>0.8</v>
      </c>
      <c r="F195" s="31">
        <v>11</v>
      </c>
      <c r="G195" s="31">
        <v>0.98412698412698407</v>
      </c>
      <c r="H195" s="31">
        <v>0.643598615916955</v>
      </c>
      <c r="I195" s="31">
        <v>0.7782426778242677</v>
      </c>
      <c r="J195" s="31">
        <v>0.9550561797752809</v>
      </c>
      <c r="K195" s="31">
        <v>0.84158415841584155</v>
      </c>
      <c r="L195" s="31">
        <v>0.89473684210526305</v>
      </c>
      <c r="M195" s="31">
        <v>687</v>
      </c>
      <c r="N195" s="32">
        <v>1.6324074074074073E-4</v>
      </c>
      <c r="O195" s="30" t="s">
        <v>24</v>
      </c>
      <c r="P195" s="31">
        <v>336055</v>
      </c>
      <c r="Q195" s="33">
        <v>44886.985901782406</v>
      </c>
      <c r="R195" s="31">
        <v>514</v>
      </c>
      <c r="S195" s="31">
        <v>0.98412698412698407</v>
      </c>
      <c r="T195" s="31">
        <v>0.61386138613861385</v>
      </c>
      <c r="U195" s="34">
        <v>0.75609756097560976</v>
      </c>
    </row>
    <row r="196" spans="1:21" x14ac:dyDescent="0.25">
      <c r="A196" s="23" t="s">
        <v>197</v>
      </c>
      <c r="B196" s="24" t="s">
        <v>22</v>
      </c>
      <c r="C196" s="24" t="s">
        <v>147</v>
      </c>
      <c r="D196" s="25">
        <v>23</v>
      </c>
      <c r="E196" s="25">
        <v>0.7</v>
      </c>
      <c r="F196" s="25">
        <v>11</v>
      </c>
      <c r="G196" s="25">
        <v>0.92248062015503873</v>
      </c>
      <c r="H196" s="25">
        <v>0.6685393258426966</v>
      </c>
      <c r="I196" s="25">
        <v>0.775244299674267</v>
      </c>
      <c r="J196" s="25">
        <v>0.8571428571428571</v>
      </c>
      <c r="K196" s="25">
        <v>0.9375</v>
      </c>
      <c r="L196" s="25">
        <v>0.89552238805970141</v>
      </c>
      <c r="M196" s="25">
        <v>847</v>
      </c>
      <c r="N196" s="26">
        <v>1.6283564814814814E-4</v>
      </c>
      <c r="O196" s="24" t="s">
        <v>148</v>
      </c>
      <c r="P196" s="25">
        <v>360154</v>
      </c>
      <c r="Q196" s="27">
        <v>44887.882201261571</v>
      </c>
      <c r="R196" s="25">
        <v>602</v>
      </c>
      <c r="S196" s="25">
        <v>0.91836734693877553</v>
      </c>
      <c r="T196" s="25">
        <v>0.703125</v>
      </c>
      <c r="U196" s="28">
        <v>0.79646017699115057</v>
      </c>
    </row>
    <row r="197" spans="1:21" x14ac:dyDescent="0.25">
      <c r="A197" s="29" t="s">
        <v>68</v>
      </c>
      <c r="B197" s="30" t="s">
        <v>22</v>
      </c>
      <c r="C197" s="30" t="s">
        <v>23</v>
      </c>
      <c r="D197" s="31">
        <v>23</v>
      </c>
      <c r="E197" s="31">
        <v>0.7</v>
      </c>
      <c r="F197" s="31">
        <v>11</v>
      </c>
      <c r="G197" s="31">
        <v>0.97596153846153844</v>
      </c>
      <c r="H197" s="31">
        <v>0.70242214532871972</v>
      </c>
      <c r="I197" s="31">
        <v>0.81690140845070425</v>
      </c>
      <c r="J197" s="31">
        <v>0.93814432989690721</v>
      </c>
      <c r="K197" s="31">
        <v>0.90099009900990101</v>
      </c>
      <c r="L197" s="31">
        <v>0.91919191919191912</v>
      </c>
      <c r="M197" s="31">
        <v>809</v>
      </c>
      <c r="N197" s="32">
        <v>1.6324074074074073E-4</v>
      </c>
      <c r="O197" s="30" t="s">
        <v>24</v>
      </c>
      <c r="P197" s="31">
        <v>336055</v>
      </c>
      <c r="Q197" s="33">
        <v>44886.985901782406</v>
      </c>
      <c r="R197" s="31">
        <v>565</v>
      </c>
      <c r="S197" s="31">
        <v>0.98484848484848486</v>
      </c>
      <c r="T197" s="31">
        <v>0.64356435643564358</v>
      </c>
      <c r="U197" s="34">
        <v>0.77844311377245501</v>
      </c>
    </row>
    <row r="198" spans="1:21" x14ac:dyDescent="0.25">
      <c r="A198" s="23" t="s">
        <v>380</v>
      </c>
      <c r="B198" s="24" t="s">
        <v>147</v>
      </c>
      <c r="C198" s="24" t="s">
        <v>292</v>
      </c>
      <c r="D198" s="25">
        <v>23</v>
      </c>
      <c r="E198" s="25">
        <v>0.9</v>
      </c>
      <c r="F198" s="25">
        <v>10</v>
      </c>
      <c r="G198" s="25">
        <v>0.98571428571428577</v>
      </c>
      <c r="H198" s="25">
        <v>0.32093023255813952</v>
      </c>
      <c r="I198" s="25">
        <v>0.48421052631578942</v>
      </c>
      <c r="J198" s="25">
        <v>0.92682926829268297</v>
      </c>
      <c r="K198" s="25">
        <v>0.54285714285714282</v>
      </c>
      <c r="L198" s="25">
        <v>0.68468468468468469</v>
      </c>
      <c r="M198" s="25">
        <v>1984</v>
      </c>
      <c r="N198" s="26">
        <v>3.646087962962963E-3</v>
      </c>
      <c r="O198" s="24" t="s">
        <v>350</v>
      </c>
      <c r="P198" s="25">
        <v>6316297</v>
      </c>
      <c r="Q198" s="27">
        <v>44893.849284675925</v>
      </c>
      <c r="R198" s="25">
        <v>1200</v>
      </c>
      <c r="S198" s="25">
        <v>1</v>
      </c>
      <c r="T198" s="25">
        <v>0.31428571428571428</v>
      </c>
      <c r="U198" s="28">
        <v>0.47826086956521741</v>
      </c>
    </row>
    <row r="199" spans="1:21" x14ac:dyDescent="0.25">
      <c r="A199" s="29" t="s">
        <v>415</v>
      </c>
      <c r="B199" s="30" t="s">
        <v>23</v>
      </c>
      <c r="C199" s="30" t="s">
        <v>292</v>
      </c>
      <c r="D199" s="31">
        <v>23</v>
      </c>
      <c r="E199" s="31">
        <v>0.9</v>
      </c>
      <c r="F199" s="31">
        <v>10</v>
      </c>
      <c r="G199" s="31">
        <v>1</v>
      </c>
      <c r="H199" s="31">
        <v>0.29743589743589743</v>
      </c>
      <c r="I199" s="31">
        <v>0.45849802371541498</v>
      </c>
      <c r="J199" s="31">
        <v>0.9642857142857143</v>
      </c>
      <c r="K199" s="31">
        <v>0.39130434782608697</v>
      </c>
      <c r="L199" s="31">
        <v>0.55670103092783507</v>
      </c>
      <c r="M199" s="31">
        <v>1872</v>
      </c>
      <c r="N199" s="32">
        <v>3.158101851851852E-3</v>
      </c>
      <c r="O199" s="30" t="s">
        <v>351</v>
      </c>
      <c r="P199" s="31">
        <v>5622217</v>
      </c>
      <c r="Q199" s="33">
        <v>44890.865330624998</v>
      </c>
      <c r="R199" s="31">
        <v>1125</v>
      </c>
      <c r="S199" s="31">
        <v>1</v>
      </c>
      <c r="T199" s="31">
        <v>0.20289855072463769</v>
      </c>
      <c r="U199" s="34">
        <v>0.33734939759036148</v>
      </c>
    </row>
    <row r="200" spans="1:21" x14ac:dyDescent="0.25">
      <c r="A200" s="23" t="s">
        <v>346</v>
      </c>
      <c r="B200" s="24" t="s">
        <v>22</v>
      </c>
      <c r="C200" s="24" t="s">
        <v>292</v>
      </c>
      <c r="D200" s="25">
        <v>23</v>
      </c>
      <c r="E200" s="25">
        <v>0.9</v>
      </c>
      <c r="F200" s="25">
        <v>10</v>
      </c>
      <c r="G200" s="25">
        <v>1</v>
      </c>
      <c r="H200" s="25">
        <v>0.50819672131147542</v>
      </c>
      <c r="I200" s="25">
        <v>0.67391304347826098</v>
      </c>
      <c r="J200" s="25">
        <v>0.98076923076923073</v>
      </c>
      <c r="K200" s="25">
        <v>0.73913043478260865</v>
      </c>
      <c r="L200" s="25">
        <v>0.84297520661157022</v>
      </c>
      <c r="M200" s="25">
        <v>3009</v>
      </c>
      <c r="N200" s="26">
        <v>9.9042129629629636E-3</v>
      </c>
      <c r="O200" s="24" t="s">
        <v>294</v>
      </c>
      <c r="P200" s="25">
        <v>-12144415</v>
      </c>
      <c r="Q200" s="27">
        <v>44890.457227222221</v>
      </c>
      <c r="R200" s="25">
        <v>1935</v>
      </c>
      <c r="S200" s="25">
        <v>0.97499999999999998</v>
      </c>
      <c r="T200" s="25">
        <v>0.56521739130434778</v>
      </c>
      <c r="U200" s="28">
        <v>0.7155963302752294</v>
      </c>
    </row>
    <row r="201" spans="1:21" x14ac:dyDescent="0.25">
      <c r="A201" s="29" t="s">
        <v>137</v>
      </c>
      <c r="B201" s="30" t="s">
        <v>22</v>
      </c>
      <c r="C201" s="30" t="s">
        <v>82</v>
      </c>
      <c r="D201" s="31">
        <v>23</v>
      </c>
      <c r="E201" s="31">
        <v>0.9</v>
      </c>
      <c r="F201" s="31">
        <v>10</v>
      </c>
      <c r="G201" s="31">
        <v>0.98765432098765427</v>
      </c>
      <c r="H201" s="31">
        <v>0.39603960396039606</v>
      </c>
      <c r="I201" s="31">
        <v>0.56537102473498235</v>
      </c>
      <c r="J201" s="31">
        <v>0.97826086956521741</v>
      </c>
      <c r="K201" s="31">
        <v>0.73770491803278693</v>
      </c>
      <c r="L201" s="31">
        <v>0.84112149532710279</v>
      </c>
      <c r="M201" s="31">
        <v>4363</v>
      </c>
      <c r="N201" s="32">
        <v>1.3011597222222223E-2</v>
      </c>
      <c r="O201" s="30" t="s">
        <v>83</v>
      </c>
      <c r="P201" s="31">
        <v>284531</v>
      </c>
      <c r="Q201" s="33">
        <v>44887.714849756943</v>
      </c>
      <c r="R201" s="31">
        <v>2597</v>
      </c>
      <c r="S201" s="31">
        <v>1</v>
      </c>
      <c r="T201" s="31">
        <v>0.49180327868852458</v>
      </c>
      <c r="U201" s="34">
        <v>0.65934065934065933</v>
      </c>
    </row>
    <row r="202" spans="1:21" x14ac:dyDescent="0.25">
      <c r="A202" s="23" t="s">
        <v>379</v>
      </c>
      <c r="B202" s="24" t="s">
        <v>147</v>
      </c>
      <c r="C202" s="24" t="s">
        <v>292</v>
      </c>
      <c r="D202" s="25">
        <v>23</v>
      </c>
      <c r="E202" s="25">
        <v>0.875</v>
      </c>
      <c r="F202" s="25">
        <v>10</v>
      </c>
      <c r="G202" s="25">
        <v>0.98058252427184467</v>
      </c>
      <c r="H202" s="25">
        <v>0.4697674418604651</v>
      </c>
      <c r="I202" s="25">
        <v>0.63522012578616349</v>
      </c>
      <c r="J202" s="25">
        <v>0.91228070175438591</v>
      </c>
      <c r="K202" s="25">
        <v>0.74285714285714288</v>
      </c>
      <c r="L202" s="25">
        <v>0.81889763779527569</v>
      </c>
      <c r="M202" s="25">
        <v>2311</v>
      </c>
      <c r="N202" s="26">
        <v>3.646087962962963E-3</v>
      </c>
      <c r="O202" s="24" t="s">
        <v>350</v>
      </c>
      <c r="P202" s="25">
        <v>6316297</v>
      </c>
      <c r="Q202" s="27">
        <v>44893.849284675925</v>
      </c>
      <c r="R202" s="25">
        <v>1312</v>
      </c>
      <c r="S202" s="25">
        <v>1</v>
      </c>
      <c r="T202" s="25">
        <v>0.38571428571428573</v>
      </c>
      <c r="U202" s="28">
        <v>0.55670103092783507</v>
      </c>
    </row>
    <row r="203" spans="1:21" x14ac:dyDescent="0.25">
      <c r="A203" s="29" t="s">
        <v>414</v>
      </c>
      <c r="B203" s="30" t="s">
        <v>23</v>
      </c>
      <c r="C203" s="30" t="s">
        <v>292</v>
      </c>
      <c r="D203" s="31">
        <v>23</v>
      </c>
      <c r="E203" s="31">
        <v>0.875</v>
      </c>
      <c r="F203" s="31">
        <v>10</v>
      </c>
      <c r="G203" s="31">
        <v>1</v>
      </c>
      <c r="H203" s="31">
        <v>0.38461538461538464</v>
      </c>
      <c r="I203" s="31">
        <v>0.55555555555555558</v>
      </c>
      <c r="J203" s="31">
        <v>0.95348837209302328</v>
      </c>
      <c r="K203" s="31">
        <v>0.59420289855072461</v>
      </c>
      <c r="L203" s="31">
        <v>0.7321428571428571</v>
      </c>
      <c r="M203" s="31">
        <v>2162</v>
      </c>
      <c r="N203" s="32">
        <v>3.158101851851852E-3</v>
      </c>
      <c r="O203" s="30" t="s">
        <v>351</v>
      </c>
      <c r="P203" s="31">
        <v>5622217</v>
      </c>
      <c r="Q203" s="33">
        <v>44890.865330624998</v>
      </c>
      <c r="R203" s="31">
        <v>1237</v>
      </c>
      <c r="S203" s="31">
        <v>1</v>
      </c>
      <c r="T203" s="31">
        <v>0.28985507246376813</v>
      </c>
      <c r="U203" s="34">
        <v>0.44943820224719105</v>
      </c>
    </row>
    <row r="204" spans="1:21" x14ac:dyDescent="0.25">
      <c r="A204" s="23" t="s">
        <v>345</v>
      </c>
      <c r="B204" s="24" t="s">
        <v>22</v>
      </c>
      <c r="C204" s="24" t="s">
        <v>292</v>
      </c>
      <c r="D204" s="25">
        <v>23</v>
      </c>
      <c r="E204" s="25">
        <v>0.875</v>
      </c>
      <c r="F204" s="25">
        <v>10</v>
      </c>
      <c r="G204" s="25">
        <v>0.98058252427184467</v>
      </c>
      <c r="H204" s="25">
        <v>0.55191256830601088</v>
      </c>
      <c r="I204" s="25">
        <v>0.70629370629370625</v>
      </c>
      <c r="J204" s="25">
        <v>0.98305084745762716</v>
      </c>
      <c r="K204" s="25">
        <v>0.84057971014492749</v>
      </c>
      <c r="L204" s="25">
        <v>0.90624999999999989</v>
      </c>
      <c r="M204" s="25">
        <v>3581</v>
      </c>
      <c r="N204" s="26">
        <v>9.9042129629629636E-3</v>
      </c>
      <c r="O204" s="24" t="s">
        <v>294</v>
      </c>
      <c r="P204" s="25">
        <v>-12144415</v>
      </c>
      <c r="Q204" s="27">
        <v>44890.457227222221</v>
      </c>
      <c r="R204" s="25">
        <v>2104</v>
      </c>
      <c r="S204" s="25">
        <v>0.97674418604651159</v>
      </c>
      <c r="T204" s="25">
        <v>0.60869565217391308</v>
      </c>
      <c r="U204" s="28">
        <v>0.75</v>
      </c>
    </row>
    <row r="205" spans="1:21" x14ac:dyDescent="0.25">
      <c r="A205" s="29" t="s">
        <v>136</v>
      </c>
      <c r="B205" s="30" t="s">
        <v>22</v>
      </c>
      <c r="C205" s="30" t="s">
        <v>82</v>
      </c>
      <c r="D205" s="31">
        <v>23</v>
      </c>
      <c r="E205" s="31">
        <v>0.875</v>
      </c>
      <c r="F205" s="31">
        <v>10</v>
      </c>
      <c r="G205" s="31">
        <v>0.97647058823529409</v>
      </c>
      <c r="H205" s="31">
        <v>0.41089108910891087</v>
      </c>
      <c r="I205" s="31">
        <v>0.57839721254355392</v>
      </c>
      <c r="J205" s="31">
        <v>0.94444444444444442</v>
      </c>
      <c r="K205" s="31">
        <v>0.83606557377049184</v>
      </c>
      <c r="L205" s="31">
        <v>0.88695652173913042</v>
      </c>
      <c r="M205" s="31">
        <v>5419</v>
      </c>
      <c r="N205" s="32">
        <v>1.3011597222222223E-2</v>
      </c>
      <c r="O205" s="30" t="s">
        <v>83</v>
      </c>
      <c r="P205" s="31">
        <v>284531</v>
      </c>
      <c r="Q205" s="33">
        <v>44887.714849756943</v>
      </c>
      <c r="R205" s="31">
        <v>2810</v>
      </c>
      <c r="S205" s="31">
        <v>0.97222222222222221</v>
      </c>
      <c r="T205" s="31">
        <v>0.57377049180327866</v>
      </c>
      <c r="U205" s="34">
        <v>0.72164948453608235</v>
      </c>
    </row>
    <row r="206" spans="1:21" x14ac:dyDescent="0.25">
      <c r="A206" s="23" t="s">
        <v>378</v>
      </c>
      <c r="B206" s="24" t="s">
        <v>147</v>
      </c>
      <c r="C206" s="24" t="s">
        <v>292</v>
      </c>
      <c r="D206" s="25">
        <v>23</v>
      </c>
      <c r="E206" s="25">
        <v>0.85</v>
      </c>
      <c r="F206" s="25">
        <v>10</v>
      </c>
      <c r="G206" s="25">
        <v>0.98148148148148151</v>
      </c>
      <c r="H206" s="25">
        <v>0.49302325581395351</v>
      </c>
      <c r="I206" s="25">
        <v>0.65634674922600622</v>
      </c>
      <c r="J206" s="25">
        <v>0.9152542372881356</v>
      </c>
      <c r="K206" s="25">
        <v>0.77142857142857146</v>
      </c>
      <c r="L206" s="25">
        <v>0.83720930232558133</v>
      </c>
      <c r="M206" s="25">
        <v>2812</v>
      </c>
      <c r="N206" s="26">
        <v>3.646087962962963E-3</v>
      </c>
      <c r="O206" s="24" t="s">
        <v>350</v>
      </c>
      <c r="P206" s="25">
        <v>6316297</v>
      </c>
      <c r="Q206" s="27">
        <v>44893.849284675925</v>
      </c>
      <c r="R206" s="25">
        <v>1411</v>
      </c>
      <c r="S206" s="25">
        <v>1</v>
      </c>
      <c r="T206" s="25">
        <v>0.4</v>
      </c>
      <c r="U206" s="28">
        <v>0.57142857142857151</v>
      </c>
    </row>
    <row r="207" spans="1:21" x14ac:dyDescent="0.25">
      <c r="A207" s="29" t="s">
        <v>413</v>
      </c>
      <c r="B207" s="30" t="s">
        <v>23</v>
      </c>
      <c r="C207" s="30" t="s">
        <v>292</v>
      </c>
      <c r="D207" s="31">
        <v>23</v>
      </c>
      <c r="E207" s="31">
        <v>0.85</v>
      </c>
      <c r="F207" s="31">
        <v>10</v>
      </c>
      <c r="G207" s="31">
        <v>1</v>
      </c>
      <c r="H207" s="31">
        <v>0.41538461538461541</v>
      </c>
      <c r="I207" s="31">
        <v>0.58695652173913049</v>
      </c>
      <c r="J207" s="31">
        <v>0.86538461538461542</v>
      </c>
      <c r="K207" s="31">
        <v>0.65217391304347827</v>
      </c>
      <c r="L207" s="31">
        <v>0.74380165289256195</v>
      </c>
      <c r="M207" s="31">
        <v>2652</v>
      </c>
      <c r="N207" s="32">
        <v>3.158101851851852E-3</v>
      </c>
      <c r="O207" s="30" t="s">
        <v>351</v>
      </c>
      <c r="P207" s="31">
        <v>5622217</v>
      </c>
      <c r="Q207" s="33">
        <v>44890.865330624998</v>
      </c>
      <c r="R207" s="31">
        <v>1336</v>
      </c>
      <c r="S207" s="31">
        <v>0.95454545454545459</v>
      </c>
      <c r="T207" s="31">
        <v>0.30434782608695654</v>
      </c>
      <c r="U207" s="34">
        <v>0.46153846153846156</v>
      </c>
    </row>
    <row r="208" spans="1:21" x14ac:dyDescent="0.25">
      <c r="A208" s="23" t="s">
        <v>344</v>
      </c>
      <c r="B208" s="24" t="s">
        <v>22</v>
      </c>
      <c r="C208" s="24" t="s">
        <v>292</v>
      </c>
      <c r="D208" s="25">
        <v>23</v>
      </c>
      <c r="E208" s="25">
        <v>0.85</v>
      </c>
      <c r="F208" s="25">
        <v>10</v>
      </c>
      <c r="G208" s="25">
        <v>0.98130841121495327</v>
      </c>
      <c r="H208" s="25">
        <v>0.57377049180327866</v>
      </c>
      <c r="I208" s="25">
        <v>0.72413793103448265</v>
      </c>
      <c r="J208" s="25">
        <v>0.96666666666666667</v>
      </c>
      <c r="K208" s="25">
        <v>0.84057971014492749</v>
      </c>
      <c r="L208" s="25">
        <v>0.89922480620155032</v>
      </c>
      <c r="M208" s="25">
        <v>4198</v>
      </c>
      <c r="N208" s="26">
        <v>9.9042129629629636E-3</v>
      </c>
      <c r="O208" s="24" t="s">
        <v>294</v>
      </c>
      <c r="P208" s="25">
        <v>-12144415</v>
      </c>
      <c r="Q208" s="27">
        <v>44890.457227222221</v>
      </c>
      <c r="R208" s="25">
        <v>2286</v>
      </c>
      <c r="S208" s="25">
        <v>0.97674418604651159</v>
      </c>
      <c r="T208" s="25">
        <v>0.60869565217391308</v>
      </c>
      <c r="U208" s="28">
        <v>0.75</v>
      </c>
    </row>
    <row r="209" spans="1:21" x14ac:dyDescent="0.25">
      <c r="A209" s="29" t="s">
        <v>135</v>
      </c>
      <c r="B209" s="30" t="s">
        <v>22</v>
      </c>
      <c r="C209" s="30" t="s">
        <v>82</v>
      </c>
      <c r="D209" s="31">
        <v>23</v>
      </c>
      <c r="E209" s="31">
        <v>0.85</v>
      </c>
      <c r="F209" s="31">
        <v>10</v>
      </c>
      <c r="G209" s="31">
        <v>0.97701149425287359</v>
      </c>
      <c r="H209" s="31">
        <v>0.42079207920792078</v>
      </c>
      <c r="I209" s="31">
        <v>0.58823529411764708</v>
      </c>
      <c r="J209" s="31">
        <v>0.94736842105263153</v>
      </c>
      <c r="K209" s="31">
        <v>0.88524590163934425</v>
      </c>
      <c r="L209" s="31">
        <v>0.9152542372881356</v>
      </c>
      <c r="M209" s="31">
        <v>6642</v>
      </c>
      <c r="N209" s="32">
        <v>1.3011597222222223E-2</v>
      </c>
      <c r="O209" s="30" t="s">
        <v>83</v>
      </c>
      <c r="P209" s="31">
        <v>284531</v>
      </c>
      <c r="Q209" s="33">
        <v>44887.714849756943</v>
      </c>
      <c r="R209" s="31">
        <v>3040</v>
      </c>
      <c r="S209" s="31">
        <v>0.97368421052631582</v>
      </c>
      <c r="T209" s="31">
        <v>0.60655737704918034</v>
      </c>
      <c r="U209" s="34">
        <v>0.7474747474747474</v>
      </c>
    </row>
    <row r="210" spans="1:21" x14ac:dyDescent="0.25">
      <c r="A210" s="23" t="s">
        <v>377</v>
      </c>
      <c r="B210" s="24" t="s">
        <v>147</v>
      </c>
      <c r="C210" s="24" t="s">
        <v>292</v>
      </c>
      <c r="D210" s="25">
        <v>23</v>
      </c>
      <c r="E210" s="25">
        <v>0.8</v>
      </c>
      <c r="F210" s="25">
        <v>10</v>
      </c>
      <c r="G210" s="25">
        <v>0.9732142857142857</v>
      </c>
      <c r="H210" s="25">
        <v>0.50697674418604655</v>
      </c>
      <c r="I210" s="25">
        <v>0.66666666666666674</v>
      </c>
      <c r="J210" s="25">
        <v>0.82432432432432434</v>
      </c>
      <c r="K210" s="25">
        <v>0.87142857142857144</v>
      </c>
      <c r="L210" s="25">
        <v>0.84722222222222221</v>
      </c>
      <c r="M210" s="25">
        <v>3977</v>
      </c>
      <c r="N210" s="26">
        <v>3.646087962962963E-3</v>
      </c>
      <c r="O210" s="24" t="s">
        <v>350</v>
      </c>
      <c r="P210" s="25">
        <v>6316297</v>
      </c>
      <c r="Q210" s="27">
        <v>44893.849284675925</v>
      </c>
      <c r="R210" s="25">
        <v>1538</v>
      </c>
      <c r="S210" s="25">
        <v>1</v>
      </c>
      <c r="T210" s="25">
        <v>0.44285714285714284</v>
      </c>
      <c r="U210" s="28">
        <v>0.61386138613861385</v>
      </c>
    </row>
    <row r="211" spans="1:21" x14ac:dyDescent="0.25">
      <c r="A211" s="29" t="s">
        <v>412</v>
      </c>
      <c r="B211" s="30" t="s">
        <v>23</v>
      </c>
      <c r="C211" s="30" t="s">
        <v>292</v>
      </c>
      <c r="D211" s="31">
        <v>23</v>
      </c>
      <c r="E211" s="31">
        <v>0.8</v>
      </c>
      <c r="F211" s="31">
        <v>10</v>
      </c>
      <c r="G211" s="31">
        <v>0.94623655913978499</v>
      </c>
      <c r="H211" s="31">
        <v>0.45128205128205129</v>
      </c>
      <c r="I211" s="31">
        <v>0.61111111111111116</v>
      </c>
      <c r="J211" s="31">
        <v>0.80281690140845074</v>
      </c>
      <c r="K211" s="31">
        <v>0.82608695652173914</v>
      </c>
      <c r="L211" s="31">
        <v>0.81428571428571439</v>
      </c>
      <c r="M211" s="31">
        <v>3711</v>
      </c>
      <c r="N211" s="32">
        <v>3.158101851851852E-3</v>
      </c>
      <c r="O211" s="30" t="s">
        <v>351</v>
      </c>
      <c r="P211" s="31">
        <v>5622217</v>
      </c>
      <c r="Q211" s="33">
        <v>44890.865330624998</v>
      </c>
      <c r="R211" s="31">
        <v>1465</v>
      </c>
      <c r="S211" s="31">
        <v>0.9642857142857143</v>
      </c>
      <c r="T211" s="31">
        <v>0.39130434782608697</v>
      </c>
      <c r="U211" s="34">
        <v>0.55670103092783507</v>
      </c>
    </row>
    <row r="212" spans="1:21" x14ac:dyDescent="0.25">
      <c r="A212" s="23" t="s">
        <v>343</v>
      </c>
      <c r="B212" s="24" t="s">
        <v>22</v>
      </c>
      <c r="C212" s="24" t="s">
        <v>292</v>
      </c>
      <c r="D212" s="25">
        <v>23</v>
      </c>
      <c r="E212" s="25">
        <v>0.8</v>
      </c>
      <c r="F212" s="25">
        <v>10</v>
      </c>
      <c r="G212" s="25">
        <v>0.9821428571428571</v>
      </c>
      <c r="H212" s="25">
        <v>0.60109289617486339</v>
      </c>
      <c r="I212" s="25">
        <v>0.74576271186440679</v>
      </c>
      <c r="J212" s="25">
        <v>0.91428571428571426</v>
      </c>
      <c r="K212" s="25">
        <v>0.92753623188405798</v>
      </c>
      <c r="L212" s="25">
        <v>0.92086330935251803</v>
      </c>
      <c r="M212" s="25">
        <v>5834</v>
      </c>
      <c r="N212" s="26">
        <v>9.9042129629629636E-3</v>
      </c>
      <c r="O212" s="24" t="s">
        <v>294</v>
      </c>
      <c r="P212" s="25">
        <v>-12144415</v>
      </c>
      <c r="Q212" s="27">
        <v>44890.457227222221</v>
      </c>
      <c r="R212" s="25">
        <v>2634</v>
      </c>
      <c r="S212" s="25">
        <v>0.95833333333333337</v>
      </c>
      <c r="T212" s="25">
        <v>0.66666666666666663</v>
      </c>
      <c r="U212" s="28">
        <v>0.78632478632478631</v>
      </c>
    </row>
    <row r="213" spans="1:21" x14ac:dyDescent="0.25">
      <c r="A213" s="29" t="s">
        <v>134</v>
      </c>
      <c r="B213" s="30" t="s">
        <v>22</v>
      </c>
      <c r="C213" s="30" t="s">
        <v>82</v>
      </c>
      <c r="D213" s="31">
        <v>23</v>
      </c>
      <c r="E213" s="31">
        <v>0.8</v>
      </c>
      <c r="F213" s="31">
        <v>10</v>
      </c>
      <c r="G213" s="31">
        <v>0.96703296703296704</v>
      </c>
      <c r="H213" s="31">
        <v>0.43564356435643564</v>
      </c>
      <c r="I213" s="31">
        <v>0.60068259385665534</v>
      </c>
      <c r="J213" s="31">
        <v>0.87878787878787878</v>
      </c>
      <c r="K213" s="31">
        <v>0.95081967213114749</v>
      </c>
      <c r="L213" s="31">
        <v>0.91338582677165359</v>
      </c>
      <c r="M213" s="31">
        <v>9743</v>
      </c>
      <c r="N213" s="32">
        <v>1.3011597222222223E-2</v>
      </c>
      <c r="O213" s="30" t="s">
        <v>83</v>
      </c>
      <c r="P213" s="31">
        <v>284531</v>
      </c>
      <c r="Q213" s="33">
        <v>44887.714849756943</v>
      </c>
      <c r="R213" s="31">
        <v>3399</v>
      </c>
      <c r="S213" s="31">
        <v>0.95238095238095233</v>
      </c>
      <c r="T213" s="31">
        <v>0.65573770491803274</v>
      </c>
      <c r="U213" s="34">
        <v>0.77669902912621347</v>
      </c>
    </row>
    <row r="214" spans="1:21" x14ac:dyDescent="0.25">
      <c r="A214" s="23" t="s">
        <v>376</v>
      </c>
      <c r="B214" s="24" t="s">
        <v>147</v>
      </c>
      <c r="C214" s="24" t="s">
        <v>292</v>
      </c>
      <c r="D214" s="25">
        <v>23</v>
      </c>
      <c r="E214" s="25">
        <v>0.7</v>
      </c>
      <c r="F214" s="25">
        <v>10</v>
      </c>
      <c r="G214" s="25">
        <v>0.96551724137931039</v>
      </c>
      <c r="H214" s="25">
        <v>0.52093023255813953</v>
      </c>
      <c r="I214" s="25">
        <v>0.67673716012084595</v>
      </c>
      <c r="J214" s="25">
        <v>0.71276595744680848</v>
      </c>
      <c r="K214" s="25">
        <v>0.95714285714285718</v>
      </c>
      <c r="L214" s="25">
        <v>0.81707317073170738</v>
      </c>
      <c r="M214" s="25">
        <v>6605</v>
      </c>
      <c r="N214" s="26">
        <v>3.646087962962963E-3</v>
      </c>
      <c r="O214" s="24" t="s">
        <v>350</v>
      </c>
      <c r="P214" s="25">
        <v>6316297</v>
      </c>
      <c r="Q214" s="27">
        <v>44893.849284675925</v>
      </c>
      <c r="R214" s="25">
        <v>1654</v>
      </c>
      <c r="S214" s="25">
        <v>1</v>
      </c>
      <c r="T214" s="25">
        <v>0.44285714285714284</v>
      </c>
      <c r="U214" s="28">
        <v>0.61386138613861385</v>
      </c>
    </row>
    <row r="215" spans="1:21" x14ac:dyDescent="0.25">
      <c r="A215" s="29" t="s">
        <v>411</v>
      </c>
      <c r="B215" s="30" t="s">
        <v>23</v>
      </c>
      <c r="C215" s="30" t="s">
        <v>292</v>
      </c>
      <c r="D215" s="31">
        <v>23</v>
      </c>
      <c r="E215" s="31">
        <v>0.7</v>
      </c>
      <c r="F215" s="31">
        <v>10</v>
      </c>
      <c r="G215" s="31">
        <v>0.93684210526315792</v>
      </c>
      <c r="H215" s="31">
        <v>0.4564102564102564</v>
      </c>
      <c r="I215" s="31">
        <v>0.61379310344827587</v>
      </c>
      <c r="J215" s="31">
        <v>0.77906976744186052</v>
      </c>
      <c r="K215" s="31">
        <v>0.97101449275362317</v>
      </c>
      <c r="L215" s="31">
        <v>0.86451612903225816</v>
      </c>
      <c r="M215" s="31">
        <v>6217</v>
      </c>
      <c r="N215" s="32">
        <v>3.158101851851852E-3</v>
      </c>
      <c r="O215" s="30" t="s">
        <v>351</v>
      </c>
      <c r="P215" s="31">
        <v>5622217</v>
      </c>
      <c r="Q215" s="33">
        <v>44890.865330624998</v>
      </c>
      <c r="R215" s="31">
        <v>1599</v>
      </c>
      <c r="S215" s="31">
        <v>0.9375</v>
      </c>
      <c r="T215" s="31">
        <v>0.43478260869565216</v>
      </c>
      <c r="U215" s="34">
        <v>0.59405940594059403</v>
      </c>
    </row>
    <row r="216" spans="1:21" x14ac:dyDescent="0.25">
      <c r="A216" s="23" t="s">
        <v>342</v>
      </c>
      <c r="B216" s="24" t="s">
        <v>22</v>
      </c>
      <c r="C216" s="24" t="s">
        <v>292</v>
      </c>
      <c r="D216" s="25">
        <v>23</v>
      </c>
      <c r="E216" s="25">
        <v>0.7</v>
      </c>
      <c r="F216" s="25">
        <v>10</v>
      </c>
      <c r="G216" s="25">
        <v>0.94871794871794868</v>
      </c>
      <c r="H216" s="25">
        <v>0.60655737704918034</v>
      </c>
      <c r="I216" s="25">
        <v>0.74</v>
      </c>
      <c r="J216" s="25">
        <v>0.8783783783783784</v>
      </c>
      <c r="K216" s="25">
        <v>0.94202898550724634</v>
      </c>
      <c r="L216" s="25">
        <v>0.90909090909090917</v>
      </c>
      <c r="M216" s="25">
        <v>9436</v>
      </c>
      <c r="N216" s="26">
        <v>9.9042129629629636E-3</v>
      </c>
      <c r="O216" s="24" t="s">
        <v>294</v>
      </c>
      <c r="P216" s="25">
        <v>-12144415</v>
      </c>
      <c r="Q216" s="27">
        <v>44890.457227222221</v>
      </c>
      <c r="R216" s="25">
        <v>3033</v>
      </c>
      <c r="S216" s="25">
        <v>0.95918367346938771</v>
      </c>
      <c r="T216" s="25">
        <v>0.6811594202898551</v>
      </c>
      <c r="U216" s="28">
        <v>0.79661016949152552</v>
      </c>
    </row>
    <row r="217" spans="1:21" x14ac:dyDescent="0.25">
      <c r="A217" s="29" t="s">
        <v>133</v>
      </c>
      <c r="B217" s="30" t="s">
        <v>22</v>
      </c>
      <c r="C217" s="30" t="s">
        <v>82</v>
      </c>
      <c r="D217" s="31">
        <v>23</v>
      </c>
      <c r="E217" s="31">
        <v>0.7</v>
      </c>
      <c r="F217" s="31">
        <v>10</v>
      </c>
      <c r="G217" s="31">
        <v>0.94680851063829785</v>
      </c>
      <c r="H217" s="31">
        <v>0.4405940594059406</v>
      </c>
      <c r="I217" s="31">
        <v>0.60135135135135132</v>
      </c>
      <c r="J217" s="31">
        <v>0.75</v>
      </c>
      <c r="K217" s="31">
        <v>0.98360655737704916</v>
      </c>
      <c r="L217" s="31">
        <v>0.85106382978723394</v>
      </c>
      <c r="M217" s="31">
        <v>24611</v>
      </c>
      <c r="N217" s="32">
        <v>1.3011597222222223E-2</v>
      </c>
      <c r="O217" s="30" t="s">
        <v>83</v>
      </c>
      <c r="P217" s="31">
        <v>284531</v>
      </c>
      <c r="Q217" s="33">
        <v>44887.714849756943</v>
      </c>
      <c r="R217" s="31">
        <v>3868</v>
      </c>
      <c r="S217" s="31">
        <v>0.95</v>
      </c>
      <c r="T217" s="31">
        <v>0.62295081967213117</v>
      </c>
      <c r="U217" s="34">
        <v>0.75247524752475248</v>
      </c>
    </row>
    <row r="218" spans="1:21" x14ac:dyDescent="0.25">
      <c r="A218" s="23" t="s">
        <v>246</v>
      </c>
      <c r="B218" s="24" t="s">
        <v>22</v>
      </c>
      <c r="C218" s="24" t="s">
        <v>147</v>
      </c>
      <c r="D218" s="25">
        <v>22</v>
      </c>
      <c r="E218" s="25">
        <v>0.9</v>
      </c>
      <c r="F218" s="25">
        <v>11</v>
      </c>
      <c r="G218" s="25">
        <v>0.9885057471264368</v>
      </c>
      <c r="H218" s="25">
        <v>0.48314606741573035</v>
      </c>
      <c r="I218" s="25">
        <v>0.64905660377358498</v>
      </c>
      <c r="J218" s="25">
        <v>0.95744680851063835</v>
      </c>
      <c r="K218" s="25">
        <v>0.703125</v>
      </c>
      <c r="L218" s="25">
        <v>0.81081081081081074</v>
      </c>
      <c r="M218" s="25">
        <v>607</v>
      </c>
      <c r="N218" s="26">
        <v>5.2200231481481477E-4</v>
      </c>
      <c r="O218" s="24" t="s">
        <v>148</v>
      </c>
      <c r="P218" s="25">
        <v>360154</v>
      </c>
      <c r="Q218" s="27">
        <v>44888.525403368054</v>
      </c>
      <c r="R218" s="25">
        <v>472</v>
      </c>
      <c r="S218" s="25">
        <v>0.95</v>
      </c>
      <c r="T218" s="25">
        <v>0.59375</v>
      </c>
      <c r="U218" s="28">
        <v>0.73076923076923084</v>
      </c>
    </row>
    <row r="219" spans="1:21" x14ac:dyDescent="0.25">
      <c r="A219" s="29" t="s">
        <v>282</v>
      </c>
      <c r="B219" s="30" t="s">
        <v>22</v>
      </c>
      <c r="C219" s="30" t="s">
        <v>23</v>
      </c>
      <c r="D219" s="31">
        <v>22</v>
      </c>
      <c r="E219" s="31">
        <v>0.9</v>
      </c>
      <c r="F219" s="31">
        <v>11</v>
      </c>
      <c r="G219" s="31">
        <v>0.99431818181818177</v>
      </c>
      <c r="H219" s="31">
        <v>0.60553633217993075</v>
      </c>
      <c r="I219" s="31">
        <v>0.75268817204301064</v>
      </c>
      <c r="J219" s="31">
        <v>0.97402597402597402</v>
      </c>
      <c r="K219" s="31">
        <v>0.74257425742574257</v>
      </c>
      <c r="L219" s="31">
        <v>0.84269662921348309</v>
      </c>
      <c r="M219" s="31">
        <v>554</v>
      </c>
      <c r="N219" s="32">
        <v>2.1178240740740741E-4</v>
      </c>
      <c r="O219" s="30" t="s">
        <v>24</v>
      </c>
      <c r="P219" s="31">
        <v>336055</v>
      </c>
      <c r="Q219" s="33">
        <v>44888.540513495369</v>
      </c>
      <c r="R219" s="31">
        <v>437</v>
      </c>
      <c r="S219" s="31">
        <v>0.98333333333333328</v>
      </c>
      <c r="T219" s="31">
        <v>0.58415841584158412</v>
      </c>
      <c r="U219" s="34">
        <v>0.73291925465838503</v>
      </c>
    </row>
    <row r="220" spans="1:21" x14ac:dyDescent="0.25">
      <c r="A220" s="23" t="s">
        <v>245</v>
      </c>
      <c r="B220" s="24" t="s">
        <v>22</v>
      </c>
      <c r="C220" s="24" t="s">
        <v>147</v>
      </c>
      <c r="D220" s="25">
        <v>22</v>
      </c>
      <c r="E220" s="25">
        <v>0.875</v>
      </c>
      <c r="F220" s="25">
        <v>11</v>
      </c>
      <c r="G220" s="25">
        <v>0.9887640449438202</v>
      </c>
      <c r="H220" s="25">
        <v>0.4943820224719101</v>
      </c>
      <c r="I220" s="25">
        <v>0.65917602996254676</v>
      </c>
      <c r="J220" s="25">
        <v>0.92</v>
      </c>
      <c r="K220" s="25">
        <v>0.71875</v>
      </c>
      <c r="L220" s="25">
        <v>0.80701754385964919</v>
      </c>
      <c r="M220" s="25">
        <v>625</v>
      </c>
      <c r="N220" s="26">
        <v>5.0361111111111114E-4</v>
      </c>
      <c r="O220" s="24" t="s">
        <v>148</v>
      </c>
      <c r="P220" s="25">
        <v>360154</v>
      </c>
      <c r="Q220" s="27">
        <v>44888.52489335648</v>
      </c>
      <c r="R220" s="25">
        <v>484</v>
      </c>
      <c r="S220" s="25">
        <v>0.9285714285714286</v>
      </c>
      <c r="T220" s="25">
        <v>0.609375</v>
      </c>
      <c r="U220" s="28">
        <v>0.73584905660377364</v>
      </c>
    </row>
    <row r="221" spans="1:21" x14ac:dyDescent="0.25">
      <c r="A221" s="29" t="s">
        <v>281</v>
      </c>
      <c r="B221" s="30" t="s">
        <v>22</v>
      </c>
      <c r="C221" s="30" t="s">
        <v>23</v>
      </c>
      <c r="D221" s="31">
        <v>22</v>
      </c>
      <c r="E221" s="31">
        <v>0.875</v>
      </c>
      <c r="F221" s="31">
        <v>11</v>
      </c>
      <c r="G221" s="31">
        <v>0.98941798941798942</v>
      </c>
      <c r="H221" s="31">
        <v>0.6470588235294118</v>
      </c>
      <c r="I221" s="31">
        <v>0.78242677824267781</v>
      </c>
      <c r="J221" s="31">
        <v>0.97701149425287359</v>
      </c>
      <c r="K221" s="31">
        <v>0.84158415841584155</v>
      </c>
      <c r="L221" s="31">
        <v>0.90425531914893609</v>
      </c>
      <c r="M221" s="31">
        <v>586</v>
      </c>
      <c r="N221" s="32">
        <v>2.0914351851851853E-4</v>
      </c>
      <c r="O221" s="30" t="s">
        <v>24</v>
      </c>
      <c r="P221" s="31">
        <v>336055</v>
      </c>
      <c r="Q221" s="33">
        <v>44888.540301423614</v>
      </c>
      <c r="R221" s="31">
        <v>453</v>
      </c>
      <c r="S221" s="31">
        <v>0.98412698412698407</v>
      </c>
      <c r="T221" s="31">
        <v>0.61386138613861385</v>
      </c>
      <c r="U221" s="34">
        <v>0.75609756097560976</v>
      </c>
    </row>
    <row r="222" spans="1:21" x14ac:dyDescent="0.25">
      <c r="A222" s="23" t="s">
        <v>196</v>
      </c>
      <c r="B222" s="24" t="s">
        <v>22</v>
      </c>
      <c r="C222" s="24" t="s">
        <v>147</v>
      </c>
      <c r="D222" s="25">
        <v>22</v>
      </c>
      <c r="E222" s="25">
        <v>0.85</v>
      </c>
      <c r="F222" s="25">
        <v>11</v>
      </c>
      <c r="G222" s="25">
        <v>0.989247311827957</v>
      </c>
      <c r="H222" s="25">
        <v>0.5168539325842697</v>
      </c>
      <c r="I222" s="25">
        <v>0.67896678966789681</v>
      </c>
      <c r="J222" s="25">
        <v>0.92452830188679247</v>
      </c>
      <c r="K222" s="25">
        <v>0.765625</v>
      </c>
      <c r="L222" s="25">
        <v>0.83760683760683763</v>
      </c>
      <c r="M222" s="25">
        <v>647</v>
      </c>
      <c r="N222" s="26">
        <v>1.9445601851851853E-4</v>
      </c>
      <c r="O222" s="24" t="s">
        <v>148</v>
      </c>
      <c r="P222" s="25">
        <v>360154</v>
      </c>
      <c r="Q222" s="27">
        <v>44887.882004398147</v>
      </c>
      <c r="R222" s="25">
        <v>498</v>
      </c>
      <c r="S222" s="25">
        <v>0.93181818181818177</v>
      </c>
      <c r="T222" s="25">
        <v>0.640625</v>
      </c>
      <c r="U222" s="28">
        <v>0.7592592592592593</v>
      </c>
    </row>
    <row r="223" spans="1:21" x14ac:dyDescent="0.25">
      <c r="A223" s="29" t="s">
        <v>67</v>
      </c>
      <c r="B223" s="30" t="s">
        <v>22</v>
      </c>
      <c r="C223" s="30" t="s">
        <v>23</v>
      </c>
      <c r="D223" s="31">
        <v>22</v>
      </c>
      <c r="E223" s="31">
        <v>0.85</v>
      </c>
      <c r="F223" s="31">
        <v>11</v>
      </c>
      <c r="G223" s="31">
        <v>0.98952879581151831</v>
      </c>
      <c r="H223" s="31">
        <v>0.65397923875432529</v>
      </c>
      <c r="I223" s="31">
        <v>0.78749999999999987</v>
      </c>
      <c r="J223" s="31">
        <v>0.96666666666666667</v>
      </c>
      <c r="K223" s="31">
        <v>0.86138613861386137</v>
      </c>
      <c r="L223" s="31">
        <v>0.91099476439790572</v>
      </c>
      <c r="M223" s="31">
        <v>609</v>
      </c>
      <c r="N223" s="32">
        <v>1.8145833333333333E-4</v>
      </c>
      <c r="O223" s="30" t="s">
        <v>24</v>
      </c>
      <c r="P223" s="31">
        <v>336055</v>
      </c>
      <c r="Q223" s="33">
        <v>44886.985716030096</v>
      </c>
      <c r="R223" s="31">
        <v>465</v>
      </c>
      <c r="S223" s="31">
        <v>0.98412698412698407</v>
      </c>
      <c r="T223" s="31">
        <v>0.61386138613861385</v>
      </c>
      <c r="U223" s="34">
        <v>0.75609756097560976</v>
      </c>
    </row>
    <row r="224" spans="1:21" x14ac:dyDescent="0.25">
      <c r="A224" s="23" t="s">
        <v>244</v>
      </c>
      <c r="B224" s="24" t="s">
        <v>22</v>
      </c>
      <c r="C224" s="24" t="s">
        <v>147</v>
      </c>
      <c r="D224" s="25">
        <v>22</v>
      </c>
      <c r="E224" s="25">
        <v>0.8</v>
      </c>
      <c r="F224" s="25">
        <v>11</v>
      </c>
      <c r="G224" s="25">
        <v>0.96969696969696972</v>
      </c>
      <c r="H224" s="25">
        <v>0.5393258426966292</v>
      </c>
      <c r="I224" s="25">
        <v>0.69314079422382668</v>
      </c>
      <c r="J224" s="25">
        <v>0.89830508474576276</v>
      </c>
      <c r="K224" s="25">
        <v>0.828125</v>
      </c>
      <c r="L224" s="25">
        <v>0.86178861788617889</v>
      </c>
      <c r="M224" s="25">
        <v>681</v>
      </c>
      <c r="N224" s="26">
        <v>5.3762731481481478E-4</v>
      </c>
      <c r="O224" s="24" t="s">
        <v>148</v>
      </c>
      <c r="P224" s="25">
        <v>360154</v>
      </c>
      <c r="Q224" s="27">
        <v>44888.524349421299</v>
      </c>
      <c r="R224" s="25">
        <v>517</v>
      </c>
      <c r="S224" s="25">
        <v>0.93478260869565222</v>
      </c>
      <c r="T224" s="25">
        <v>0.671875</v>
      </c>
      <c r="U224" s="28">
        <v>0.78181818181818186</v>
      </c>
    </row>
    <row r="225" spans="1:21" x14ac:dyDescent="0.25">
      <c r="A225" s="29" t="s">
        <v>280</v>
      </c>
      <c r="B225" s="30" t="s">
        <v>22</v>
      </c>
      <c r="C225" s="30" t="s">
        <v>23</v>
      </c>
      <c r="D225" s="31">
        <v>22</v>
      </c>
      <c r="E225" s="31">
        <v>0.8</v>
      </c>
      <c r="F225" s="31">
        <v>11</v>
      </c>
      <c r="G225" s="31">
        <v>0.98453608247422686</v>
      </c>
      <c r="H225" s="31">
        <v>0.66089965397923878</v>
      </c>
      <c r="I225" s="31">
        <v>0.79089026915113869</v>
      </c>
      <c r="J225" s="31">
        <v>0.96703296703296704</v>
      </c>
      <c r="K225" s="31">
        <v>0.87128712871287128</v>
      </c>
      <c r="L225" s="31">
        <v>0.91666666666666674</v>
      </c>
      <c r="M225" s="31">
        <v>635</v>
      </c>
      <c r="N225" s="32">
        <v>2.0534722222222222E-4</v>
      </c>
      <c r="O225" s="30" t="s">
        <v>24</v>
      </c>
      <c r="P225" s="31">
        <v>336055</v>
      </c>
      <c r="Q225" s="33">
        <v>44888.540092372685</v>
      </c>
      <c r="R225" s="31">
        <v>479</v>
      </c>
      <c r="S225" s="31">
        <v>0.98412698412698407</v>
      </c>
      <c r="T225" s="31">
        <v>0.61386138613861385</v>
      </c>
      <c r="U225" s="34">
        <v>0.75609756097560976</v>
      </c>
    </row>
    <row r="226" spans="1:21" x14ac:dyDescent="0.25">
      <c r="A226" s="23" t="s">
        <v>635</v>
      </c>
      <c r="B226" s="24" t="s">
        <v>147</v>
      </c>
      <c r="C226" s="24" t="s">
        <v>292</v>
      </c>
      <c r="D226" s="25">
        <v>22</v>
      </c>
      <c r="E226" s="25">
        <v>0.9</v>
      </c>
      <c r="F226" s="25">
        <v>10</v>
      </c>
      <c r="G226" s="25">
        <v>0.97872340425531912</v>
      </c>
      <c r="H226" s="25">
        <v>0.21395348837209302</v>
      </c>
      <c r="I226" s="25">
        <v>0.35114503816793891</v>
      </c>
      <c r="J226" s="25">
        <v>0.86956521739130432</v>
      </c>
      <c r="K226" s="25">
        <v>0.2857142857142857</v>
      </c>
      <c r="L226" s="25">
        <v>0.43010752688172038</v>
      </c>
      <c r="M226" s="25">
        <v>1791</v>
      </c>
      <c r="N226" s="26">
        <v>5.3624652777777776E-3</v>
      </c>
      <c r="O226" s="24" t="s">
        <v>350</v>
      </c>
      <c r="P226" s="25">
        <v>6316297</v>
      </c>
      <c r="Q226" s="27">
        <v>44894.469426909724</v>
      </c>
      <c r="R226" s="25">
        <v>1107</v>
      </c>
      <c r="S226" s="25">
        <v>1</v>
      </c>
      <c r="T226" s="25">
        <v>0.15714285714285714</v>
      </c>
      <c r="U226" s="28">
        <v>0.27160493827160498</v>
      </c>
    </row>
    <row r="227" spans="1:21" x14ac:dyDescent="0.25">
      <c r="A227" s="29" t="s">
        <v>375</v>
      </c>
      <c r="B227" s="30" t="s">
        <v>147</v>
      </c>
      <c r="C227" s="30" t="s">
        <v>292</v>
      </c>
      <c r="D227" s="31">
        <v>22</v>
      </c>
      <c r="E227" s="31">
        <v>0.85</v>
      </c>
      <c r="F227" s="31">
        <v>10</v>
      </c>
      <c r="G227" s="31">
        <v>0.97058823529411764</v>
      </c>
      <c r="H227" s="31">
        <v>0.30697674418604654</v>
      </c>
      <c r="I227" s="31">
        <v>0.46643109540636046</v>
      </c>
      <c r="J227" s="31">
        <v>0.90476190476190477</v>
      </c>
      <c r="K227" s="31">
        <v>0.54285714285714282</v>
      </c>
      <c r="L227" s="31">
        <v>0.67857142857142849</v>
      </c>
      <c r="M227" s="31">
        <v>1966</v>
      </c>
      <c r="N227" s="32">
        <v>4.0813888888888887E-3</v>
      </c>
      <c r="O227" s="30" t="s">
        <v>350</v>
      </c>
      <c r="P227" s="31">
        <v>6316297</v>
      </c>
      <c r="Q227" s="33">
        <v>44894.525161504629</v>
      </c>
      <c r="R227" s="31">
        <v>1184</v>
      </c>
      <c r="S227" s="31">
        <v>1</v>
      </c>
      <c r="T227" s="31">
        <v>0.3</v>
      </c>
      <c r="U227" s="34">
        <v>0.46153846153846151</v>
      </c>
    </row>
    <row r="228" spans="1:21" x14ac:dyDescent="0.25">
      <c r="A228" s="23" t="s">
        <v>410</v>
      </c>
      <c r="B228" s="24" t="s">
        <v>23</v>
      </c>
      <c r="C228" s="24" t="s">
        <v>292</v>
      </c>
      <c r="D228" s="25">
        <v>22</v>
      </c>
      <c r="E228" s="25">
        <v>0.85</v>
      </c>
      <c r="F228" s="25">
        <v>10</v>
      </c>
      <c r="G228" s="25">
        <v>0.97435897435897434</v>
      </c>
      <c r="H228" s="25">
        <v>0.19487179487179487</v>
      </c>
      <c r="I228" s="25">
        <v>0.32478632478632474</v>
      </c>
      <c r="J228" s="25">
        <v>0.89473684210526316</v>
      </c>
      <c r="K228" s="25">
        <v>0.24637681159420291</v>
      </c>
      <c r="L228" s="25">
        <v>0.38636363636363635</v>
      </c>
      <c r="M228" s="25">
        <v>1799</v>
      </c>
      <c r="N228" s="26">
        <v>3.7636574074074074E-3</v>
      </c>
      <c r="O228" s="24" t="s">
        <v>351</v>
      </c>
      <c r="P228" s="25">
        <v>5622217</v>
      </c>
      <c r="Q228" s="27">
        <v>44890.861562824073</v>
      </c>
      <c r="R228" s="25">
        <v>1074</v>
      </c>
      <c r="S228" s="25">
        <v>0.88888888888888884</v>
      </c>
      <c r="T228" s="25">
        <v>0.11594202898550725</v>
      </c>
      <c r="U228" s="28">
        <v>0.20512820512820512</v>
      </c>
    </row>
    <row r="229" spans="1:21" x14ac:dyDescent="0.25">
      <c r="A229" s="29" t="s">
        <v>341</v>
      </c>
      <c r="B229" s="30" t="s">
        <v>22</v>
      </c>
      <c r="C229" s="30" t="s">
        <v>292</v>
      </c>
      <c r="D229" s="31">
        <v>22</v>
      </c>
      <c r="E229" s="31">
        <v>0.85</v>
      </c>
      <c r="F229" s="31">
        <v>10</v>
      </c>
      <c r="G229" s="31">
        <v>1</v>
      </c>
      <c r="H229" s="31">
        <v>0.48087431693989069</v>
      </c>
      <c r="I229" s="31">
        <v>0.64944649446494462</v>
      </c>
      <c r="J229" s="31">
        <v>0.98</v>
      </c>
      <c r="K229" s="31">
        <v>0.71014492753623193</v>
      </c>
      <c r="L229" s="31">
        <v>0.82352941176470595</v>
      </c>
      <c r="M229" s="31">
        <v>2805</v>
      </c>
      <c r="N229" s="32">
        <v>1.4672766203703703E-2</v>
      </c>
      <c r="O229" s="30" t="s">
        <v>294</v>
      </c>
      <c r="P229" s="31">
        <v>-12144415</v>
      </c>
      <c r="Q229" s="33">
        <v>44890.442166759261</v>
      </c>
      <c r="R229" s="31">
        <v>1829</v>
      </c>
      <c r="S229" s="31">
        <v>0.97435897435897434</v>
      </c>
      <c r="T229" s="31">
        <v>0.55072463768115942</v>
      </c>
      <c r="U229" s="34">
        <v>0.70370370370370372</v>
      </c>
    </row>
    <row r="230" spans="1:21" x14ac:dyDescent="0.25">
      <c r="A230" s="23" t="s">
        <v>106</v>
      </c>
      <c r="B230" s="24" t="s">
        <v>22</v>
      </c>
      <c r="C230" s="24" t="s">
        <v>82</v>
      </c>
      <c r="D230" s="25">
        <v>22</v>
      </c>
      <c r="E230" s="25">
        <v>0.85</v>
      </c>
      <c r="F230" s="25">
        <v>10</v>
      </c>
      <c r="G230" s="25">
        <v>0.98809523809523814</v>
      </c>
      <c r="H230" s="25">
        <v>0.41089108910891087</v>
      </c>
      <c r="I230" s="25">
        <v>0.58041958041958042</v>
      </c>
      <c r="J230" s="25">
        <v>1</v>
      </c>
      <c r="K230" s="25">
        <v>0.68852459016393441</v>
      </c>
      <c r="L230" s="25">
        <v>0.81553398058252435</v>
      </c>
      <c r="M230" s="25">
        <v>3868</v>
      </c>
      <c r="N230" s="26">
        <v>1.5768101851851853E-2</v>
      </c>
      <c r="O230" s="24" t="s">
        <v>83</v>
      </c>
      <c r="P230" s="25">
        <v>284531</v>
      </c>
      <c r="Q230" s="27">
        <v>44887.684887766205</v>
      </c>
      <c r="R230" s="25">
        <v>2435</v>
      </c>
      <c r="S230" s="25">
        <v>1</v>
      </c>
      <c r="T230" s="25">
        <v>0.49180327868852458</v>
      </c>
      <c r="U230" s="28">
        <v>0.65934065934065933</v>
      </c>
    </row>
    <row r="231" spans="1:21" x14ac:dyDescent="0.25">
      <c r="A231" s="29" t="s">
        <v>633</v>
      </c>
      <c r="B231" s="30" t="s">
        <v>147</v>
      </c>
      <c r="C231" s="30" t="s">
        <v>292</v>
      </c>
      <c r="D231" s="31">
        <v>22</v>
      </c>
      <c r="E231" s="31">
        <v>0.8</v>
      </c>
      <c r="F231" s="31">
        <v>10</v>
      </c>
      <c r="G231" s="31">
        <v>0.97619047619047616</v>
      </c>
      <c r="H231" s="31">
        <v>0.38139534883720932</v>
      </c>
      <c r="I231" s="31">
        <v>0.54849498327759194</v>
      </c>
      <c r="J231" s="31">
        <v>0.92307692307692313</v>
      </c>
      <c r="K231" s="31">
        <v>0.68571428571428572</v>
      </c>
      <c r="L231" s="31">
        <v>0.78688524590163944</v>
      </c>
      <c r="M231" s="31">
        <v>2141</v>
      </c>
      <c r="N231" s="32">
        <v>4.5466319444444443E-3</v>
      </c>
      <c r="O231" s="30" t="s">
        <v>350</v>
      </c>
      <c r="P231" s="31">
        <v>6316297</v>
      </c>
      <c r="Q231" s="33">
        <v>44894.464873634257</v>
      </c>
      <c r="R231" s="31">
        <v>1243</v>
      </c>
      <c r="S231" s="31">
        <v>1</v>
      </c>
      <c r="T231" s="31">
        <v>0.35714285714285715</v>
      </c>
      <c r="U231" s="34">
        <v>0.52631578947368418</v>
      </c>
    </row>
    <row r="232" spans="1:21" x14ac:dyDescent="0.25">
      <c r="A232" s="23" t="s">
        <v>492</v>
      </c>
      <c r="B232" s="24" t="s">
        <v>22</v>
      </c>
      <c r="C232" s="24" t="s">
        <v>292</v>
      </c>
      <c r="D232" s="25">
        <v>21</v>
      </c>
      <c r="E232" s="25">
        <v>0.9</v>
      </c>
      <c r="F232" s="25">
        <v>16</v>
      </c>
      <c r="G232" s="25">
        <v>1</v>
      </c>
      <c r="H232" s="25">
        <v>0.31693989071038253</v>
      </c>
      <c r="I232" s="25">
        <v>0.48132780082987559</v>
      </c>
      <c r="J232" s="25">
        <v>1</v>
      </c>
      <c r="K232" s="25">
        <v>0.41428571428571431</v>
      </c>
      <c r="L232" s="25">
        <v>0.58585858585858586</v>
      </c>
      <c r="M232" s="25">
        <v>1633</v>
      </c>
      <c r="N232" s="26">
        <v>2.7377083333333333E-3</v>
      </c>
      <c r="O232" s="24" t="s">
        <v>488</v>
      </c>
      <c r="P232" s="25">
        <v>-3141902</v>
      </c>
      <c r="Q232" s="27">
        <v>44893.533476736113</v>
      </c>
      <c r="R232" s="25">
        <v>1097</v>
      </c>
      <c r="S232" s="25">
        <v>1</v>
      </c>
      <c r="T232" s="25">
        <v>0.32857142857142857</v>
      </c>
      <c r="U232" s="28">
        <v>0.4946236559139785</v>
      </c>
    </row>
    <row r="233" spans="1:21" x14ac:dyDescent="0.25">
      <c r="A233" s="29" t="s">
        <v>491</v>
      </c>
      <c r="B233" s="30" t="s">
        <v>22</v>
      </c>
      <c r="C233" s="30" t="s">
        <v>292</v>
      </c>
      <c r="D233" s="31">
        <v>21</v>
      </c>
      <c r="E233" s="31">
        <v>0.875</v>
      </c>
      <c r="F233" s="31">
        <v>16</v>
      </c>
      <c r="G233" s="31">
        <v>0.98305084745762716</v>
      </c>
      <c r="H233" s="31">
        <v>0.31693989071038253</v>
      </c>
      <c r="I233" s="31">
        <v>0.47933884297520668</v>
      </c>
      <c r="J233" s="31">
        <v>1</v>
      </c>
      <c r="K233" s="31">
        <v>0.42857142857142855</v>
      </c>
      <c r="L233" s="31">
        <v>0.6</v>
      </c>
      <c r="M233" s="31">
        <v>2019</v>
      </c>
      <c r="N233" s="32">
        <v>2.7377083333333333E-3</v>
      </c>
      <c r="O233" s="30" t="s">
        <v>488</v>
      </c>
      <c r="P233" s="31">
        <v>-3141902</v>
      </c>
      <c r="Q233" s="33">
        <v>44893.533476736113</v>
      </c>
      <c r="R233" s="31">
        <v>1242</v>
      </c>
      <c r="S233" s="31">
        <v>1</v>
      </c>
      <c r="T233" s="31">
        <v>0.34285714285714286</v>
      </c>
      <c r="U233" s="34">
        <v>0.51063829787234039</v>
      </c>
    </row>
    <row r="234" spans="1:21" x14ac:dyDescent="0.25">
      <c r="A234" s="23" t="s">
        <v>490</v>
      </c>
      <c r="B234" s="24" t="s">
        <v>22</v>
      </c>
      <c r="C234" s="24" t="s">
        <v>292</v>
      </c>
      <c r="D234" s="25">
        <v>21</v>
      </c>
      <c r="E234" s="25">
        <v>0.85</v>
      </c>
      <c r="F234" s="25">
        <v>16</v>
      </c>
      <c r="G234" s="25">
        <v>1</v>
      </c>
      <c r="H234" s="25">
        <v>0.33333333333333331</v>
      </c>
      <c r="I234" s="25">
        <v>0.5</v>
      </c>
      <c r="J234" s="25">
        <v>1</v>
      </c>
      <c r="K234" s="25">
        <v>0.5</v>
      </c>
      <c r="L234" s="25">
        <v>0.66666666666666663</v>
      </c>
      <c r="M234" s="25">
        <v>2292</v>
      </c>
      <c r="N234" s="26">
        <v>2.7377083333333333E-3</v>
      </c>
      <c r="O234" s="24" t="s">
        <v>488</v>
      </c>
      <c r="P234" s="25">
        <v>-3141902</v>
      </c>
      <c r="Q234" s="27">
        <v>44893.533476736113</v>
      </c>
      <c r="R234" s="25">
        <v>1336</v>
      </c>
      <c r="S234" s="25">
        <v>1</v>
      </c>
      <c r="T234" s="25">
        <v>0.4</v>
      </c>
      <c r="U234" s="28">
        <v>0.57142857142857151</v>
      </c>
    </row>
    <row r="235" spans="1:21" x14ac:dyDescent="0.25">
      <c r="A235" s="29" t="s">
        <v>489</v>
      </c>
      <c r="B235" s="30" t="s">
        <v>22</v>
      </c>
      <c r="C235" s="30" t="s">
        <v>292</v>
      </c>
      <c r="D235" s="31">
        <v>21</v>
      </c>
      <c r="E235" s="31">
        <v>0.8</v>
      </c>
      <c r="F235" s="31">
        <v>16</v>
      </c>
      <c r="G235" s="31">
        <v>0.96875</v>
      </c>
      <c r="H235" s="31">
        <v>0.33879781420765026</v>
      </c>
      <c r="I235" s="31">
        <v>0.50202429149797567</v>
      </c>
      <c r="J235" s="31">
        <v>0.97222222222222221</v>
      </c>
      <c r="K235" s="31">
        <v>0.5</v>
      </c>
      <c r="L235" s="31">
        <v>0.660377358490566</v>
      </c>
      <c r="M235" s="31">
        <v>2764</v>
      </c>
      <c r="N235" s="32">
        <v>2.7377083333333333E-3</v>
      </c>
      <c r="O235" s="30" t="s">
        <v>488</v>
      </c>
      <c r="P235" s="31">
        <v>-3141902</v>
      </c>
      <c r="Q235" s="33">
        <v>44893.533476736113</v>
      </c>
      <c r="R235" s="31">
        <v>1467</v>
      </c>
      <c r="S235" s="31">
        <v>1</v>
      </c>
      <c r="T235" s="31">
        <v>0.4</v>
      </c>
      <c r="U235" s="34">
        <v>0.57142857142857151</v>
      </c>
    </row>
    <row r="236" spans="1:21" x14ac:dyDescent="0.25">
      <c r="A236" s="23" t="s">
        <v>487</v>
      </c>
      <c r="B236" s="24" t="s">
        <v>22</v>
      </c>
      <c r="C236" s="24" t="s">
        <v>292</v>
      </c>
      <c r="D236" s="25">
        <v>21</v>
      </c>
      <c r="E236" s="25">
        <v>0.7</v>
      </c>
      <c r="F236" s="25">
        <v>16</v>
      </c>
      <c r="G236" s="25">
        <v>0.93846153846153846</v>
      </c>
      <c r="H236" s="25">
        <v>0.33333333333333331</v>
      </c>
      <c r="I236" s="25">
        <v>0.49193548387096775</v>
      </c>
      <c r="J236" s="25">
        <v>0.92307692307692313</v>
      </c>
      <c r="K236" s="25">
        <v>0.51428571428571423</v>
      </c>
      <c r="L236" s="25">
        <v>0.66055045871559626</v>
      </c>
      <c r="M236" s="25">
        <v>4428</v>
      </c>
      <c r="N236" s="26">
        <v>2.7377083333333333E-3</v>
      </c>
      <c r="O236" s="24" t="s">
        <v>488</v>
      </c>
      <c r="P236" s="25">
        <v>-3141902</v>
      </c>
      <c r="Q236" s="27">
        <v>44893.533476736113</v>
      </c>
      <c r="R236" s="25">
        <v>1844</v>
      </c>
      <c r="S236" s="25">
        <v>0.96666666666666667</v>
      </c>
      <c r="T236" s="25">
        <v>0.41428571428571431</v>
      </c>
      <c r="U236" s="28">
        <v>0.58000000000000007</v>
      </c>
    </row>
    <row r="237" spans="1:21" x14ac:dyDescent="0.25">
      <c r="A237" s="29" t="s">
        <v>486</v>
      </c>
      <c r="B237" s="30" t="s">
        <v>22</v>
      </c>
      <c r="C237" s="30" t="s">
        <v>292</v>
      </c>
      <c r="D237" s="31">
        <v>21</v>
      </c>
      <c r="E237" s="31">
        <v>0.9</v>
      </c>
      <c r="F237" s="31">
        <v>13</v>
      </c>
      <c r="G237" s="31">
        <v>1</v>
      </c>
      <c r="H237" s="31">
        <v>9.8360655737704916E-2</v>
      </c>
      <c r="I237" s="31">
        <v>0.17910447761194029</v>
      </c>
      <c r="J237" s="31">
        <v>1</v>
      </c>
      <c r="K237" s="31">
        <v>0.18571428571428572</v>
      </c>
      <c r="L237" s="31">
        <v>0.31325301204819278</v>
      </c>
      <c r="M237" s="31">
        <v>623</v>
      </c>
      <c r="N237" s="32">
        <v>5.5799768518518514E-4</v>
      </c>
      <c r="O237" s="30" t="s">
        <v>482</v>
      </c>
      <c r="P237" s="31">
        <v>-602991</v>
      </c>
      <c r="Q237" s="33">
        <v>44893.532617453704</v>
      </c>
      <c r="R237" s="31">
        <v>438</v>
      </c>
      <c r="S237" s="31">
        <v>1</v>
      </c>
      <c r="T237" s="31">
        <v>0.15714285714285714</v>
      </c>
      <c r="U237" s="34">
        <v>0.27160493827160498</v>
      </c>
    </row>
    <row r="238" spans="1:21" x14ac:dyDescent="0.25">
      <c r="A238" s="23" t="s">
        <v>485</v>
      </c>
      <c r="B238" s="24" t="s">
        <v>22</v>
      </c>
      <c r="C238" s="24" t="s">
        <v>292</v>
      </c>
      <c r="D238" s="25">
        <v>21</v>
      </c>
      <c r="E238" s="25">
        <v>0.875</v>
      </c>
      <c r="F238" s="25">
        <v>13</v>
      </c>
      <c r="G238" s="25">
        <v>1</v>
      </c>
      <c r="H238" s="25">
        <v>9.8360655737704916E-2</v>
      </c>
      <c r="I238" s="25">
        <v>0.17910447761194029</v>
      </c>
      <c r="J238" s="25">
        <v>1</v>
      </c>
      <c r="K238" s="25">
        <v>0.18571428571428572</v>
      </c>
      <c r="L238" s="25">
        <v>0.31325301204819278</v>
      </c>
      <c r="M238" s="25">
        <v>755</v>
      </c>
      <c r="N238" s="26">
        <v>5.5799768518518514E-4</v>
      </c>
      <c r="O238" s="24" t="s">
        <v>482</v>
      </c>
      <c r="P238" s="25">
        <v>-602991</v>
      </c>
      <c r="Q238" s="27">
        <v>44893.532617453704</v>
      </c>
      <c r="R238" s="25">
        <v>497</v>
      </c>
      <c r="S238" s="25">
        <v>1</v>
      </c>
      <c r="T238" s="25">
        <v>0.15714285714285714</v>
      </c>
      <c r="U238" s="28">
        <v>0.27160493827160498</v>
      </c>
    </row>
    <row r="239" spans="1:21" x14ac:dyDescent="0.25">
      <c r="A239" s="29" t="s">
        <v>484</v>
      </c>
      <c r="B239" s="30" t="s">
        <v>22</v>
      </c>
      <c r="C239" s="30" t="s">
        <v>292</v>
      </c>
      <c r="D239" s="31">
        <v>21</v>
      </c>
      <c r="E239" s="31">
        <v>0.85</v>
      </c>
      <c r="F239" s="31">
        <v>13</v>
      </c>
      <c r="G239" s="31">
        <v>0.95238095238095233</v>
      </c>
      <c r="H239" s="31">
        <v>0.10928961748633879</v>
      </c>
      <c r="I239" s="31">
        <v>0.19607843137254902</v>
      </c>
      <c r="J239" s="31">
        <v>1</v>
      </c>
      <c r="K239" s="31">
        <v>0.21428571428571427</v>
      </c>
      <c r="L239" s="31">
        <v>0.35294117647058826</v>
      </c>
      <c r="M239" s="31">
        <v>839</v>
      </c>
      <c r="N239" s="32">
        <v>5.5799768518518514E-4</v>
      </c>
      <c r="O239" s="30" t="s">
        <v>482</v>
      </c>
      <c r="P239" s="31">
        <v>-602991</v>
      </c>
      <c r="Q239" s="33">
        <v>44893.532617453704</v>
      </c>
      <c r="R239" s="31">
        <v>540</v>
      </c>
      <c r="S239" s="31">
        <v>1</v>
      </c>
      <c r="T239" s="31">
        <v>0.18571428571428572</v>
      </c>
      <c r="U239" s="34">
        <v>0.31325301204819278</v>
      </c>
    </row>
    <row r="240" spans="1:21" x14ac:dyDescent="0.25">
      <c r="A240" s="23" t="s">
        <v>483</v>
      </c>
      <c r="B240" s="24" t="s">
        <v>22</v>
      </c>
      <c r="C240" s="24" t="s">
        <v>292</v>
      </c>
      <c r="D240" s="25">
        <v>21</v>
      </c>
      <c r="E240" s="25">
        <v>0.8</v>
      </c>
      <c r="F240" s="25">
        <v>13</v>
      </c>
      <c r="G240" s="25">
        <v>0.91666666666666663</v>
      </c>
      <c r="H240" s="25">
        <v>0.12021857923497267</v>
      </c>
      <c r="I240" s="25">
        <v>0.21256038647342992</v>
      </c>
      <c r="J240" s="25">
        <v>1</v>
      </c>
      <c r="K240" s="25">
        <v>0.21428571428571427</v>
      </c>
      <c r="L240" s="25">
        <v>0.35294117647058826</v>
      </c>
      <c r="M240" s="25">
        <v>972</v>
      </c>
      <c r="N240" s="26">
        <v>5.5799768518518514E-4</v>
      </c>
      <c r="O240" s="24" t="s">
        <v>482</v>
      </c>
      <c r="P240" s="25">
        <v>-602991</v>
      </c>
      <c r="Q240" s="27">
        <v>44893.532617453704</v>
      </c>
      <c r="R240" s="25">
        <v>613</v>
      </c>
      <c r="S240" s="25">
        <v>1</v>
      </c>
      <c r="T240" s="25">
        <v>0.18571428571428572</v>
      </c>
      <c r="U240" s="28">
        <v>0.31325301204819278</v>
      </c>
    </row>
    <row r="241" spans="1:21" x14ac:dyDescent="0.25">
      <c r="A241" s="29" t="s">
        <v>481</v>
      </c>
      <c r="B241" s="30" t="s">
        <v>22</v>
      </c>
      <c r="C241" s="30" t="s">
        <v>292</v>
      </c>
      <c r="D241" s="31">
        <v>21</v>
      </c>
      <c r="E241" s="31">
        <v>0.7</v>
      </c>
      <c r="F241" s="31">
        <v>13</v>
      </c>
      <c r="G241" s="31">
        <v>0.95454545454545459</v>
      </c>
      <c r="H241" s="31">
        <v>0.11475409836065574</v>
      </c>
      <c r="I241" s="31">
        <v>0.20487804878048782</v>
      </c>
      <c r="J241" s="31">
        <v>0.88235294117647056</v>
      </c>
      <c r="K241" s="31">
        <v>0.21428571428571427</v>
      </c>
      <c r="L241" s="31">
        <v>0.34482758620689657</v>
      </c>
      <c r="M241" s="31">
        <v>1378</v>
      </c>
      <c r="N241" s="32">
        <v>5.5799768518518514E-4</v>
      </c>
      <c r="O241" s="30" t="s">
        <v>482</v>
      </c>
      <c r="P241" s="31">
        <v>-602991</v>
      </c>
      <c r="Q241" s="33">
        <v>44893.532617453704</v>
      </c>
      <c r="R241" s="31">
        <v>779</v>
      </c>
      <c r="S241" s="31">
        <v>0.8666666666666667</v>
      </c>
      <c r="T241" s="31">
        <v>0.18571428571428572</v>
      </c>
      <c r="U241" s="34">
        <v>0.30588235294117649</v>
      </c>
    </row>
    <row r="242" spans="1:21" x14ac:dyDescent="0.25">
      <c r="A242" s="23" t="s">
        <v>501</v>
      </c>
      <c r="B242" s="24" t="s">
        <v>22</v>
      </c>
      <c r="C242" s="24" t="s">
        <v>292</v>
      </c>
      <c r="D242" s="25">
        <v>21</v>
      </c>
      <c r="E242" s="25">
        <v>0.9</v>
      </c>
      <c r="F242" s="25">
        <v>12</v>
      </c>
      <c r="G242" s="25">
        <v>0.99019607843137258</v>
      </c>
      <c r="H242" s="25">
        <v>0.55191256830601088</v>
      </c>
      <c r="I242" s="25">
        <v>0.70877192982456139</v>
      </c>
      <c r="J242" s="25">
        <v>1</v>
      </c>
      <c r="K242" s="25">
        <v>0.81428571428571428</v>
      </c>
      <c r="L242" s="25">
        <v>0.89763779527559051</v>
      </c>
      <c r="M242" s="25">
        <v>3561</v>
      </c>
      <c r="N242" s="26">
        <v>1.2967870370370371E-2</v>
      </c>
      <c r="O242" s="24" t="s">
        <v>497</v>
      </c>
      <c r="P242" s="25">
        <v>-16286807</v>
      </c>
      <c r="Q242" s="27">
        <v>44893.576297719905</v>
      </c>
      <c r="R242" s="25">
        <v>2084</v>
      </c>
      <c r="S242" s="25">
        <v>1</v>
      </c>
      <c r="T242" s="25">
        <v>0.58571428571428574</v>
      </c>
      <c r="U242" s="28"/>
    </row>
    <row r="243" spans="1:21" x14ac:dyDescent="0.25">
      <c r="A243" s="29" t="s">
        <v>500</v>
      </c>
      <c r="B243" s="30" t="s">
        <v>22</v>
      </c>
      <c r="C243" s="30" t="s">
        <v>292</v>
      </c>
      <c r="D243" s="31">
        <v>21</v>
      </c>
      <c r="E243" s="31">
        <v>0.875</v>
      </c>
      <c r="F243" s="31">
        <v>12</v>
      </c>
      <c r="G243" s="31">
        <v>0.98130841121495327</v>
      </c>
      <c r="H243" s="31">
        <v>0.57377049180327866</v>
      </c>
      <c r="I243" s="31">
        <v>0.72413793103448265</v>
      </c>
      <c r="J243" s="31">
        <v>1</v>
      </c>
      <c r="K243" s="31">
        <v>0.82857142857142863</v>
      </c>
      <c r="L243" s="31">
        <v>0.90625</v>
      </c>
      <c r="M243" s="31">
        <v>4437</v>
      </c>
      <c r="N243" s="32">
        <v>1.2967870370370371E-2</v>
      </c>
      <c r="O243" s="30" t="s">
        <v>497</v>
      </c>
      <c r="P243" s="31">
        <v>-16286807</v>
      </c>
      <c r="Q243" s="33">
        <v>44893.576297719905</v>
      </c>
      <c r="R243" s="31">
        <v>2312</v>
      </c>
      <c r="S243" s="31">
        <v>1</v>
      </c>
      <c r="T243" s="31">
        <v>0.6</v>
      </c>
      <c r="U243" s="34">
        <v>0.74999999999999989</v>
      </c>
    </row>
    <row r="244" spans="1:21" x14ac:dyDescent="0.25">
      <c r="A244" s="23" t="s">
        <v>499</v>
      </c>
      <c r="B244" s="24" t="s">
        <v>22</v>
      </c>
      <c r="C244" s="24" t="s">
        <v>292</v>
      </c>
      <c r="D244" s="25">
        <v>21</v>
      </c>
      <c r="E244" s="25">
        <v>0.85</v>
      </c>
      <c r="F244" s="25">
        <v>12</v>
      </c>
      <c r="G244" s="25">
        <v>0.98198198198198194</v>
      </c>
      <c r="H244" s="25">
        <v>0.59562841530054644</v>
      </c>
      <c r="I244" s="25">
        <v>0.74149659863945583</v>
      </c>
      <c r="J244" s="25">
        <v>0.98461538461538467</v>
      </c>
      <c r="K244" s="25">
        <v>0.91428571428571426</v>
      </c>
      <c r="L244" s="25">
        <v>0.94814814814814818</v>
      </c>
      <c r="M244" s="25">
        <v>4966</v>
      </c>
      <c r="N244" s="26">
        <v>1.2967870370370371E-2</v>
      </c>
      <c r="O244" s="24" t="s">
        <v>497</v>
      </c>
      <c r="P244" s="25">
        <v>-16286807</v>
      </c>
      <c r="Q244" s="27">
        <v>44893.576297719905</v>
      </c>
      <c r="R244" s="25">
        <v>2429</v>
      </c>
      <c r="S244" s="25">
        <v>1</v>
      </c>
      <c r="T244" s="25">
        <v>0.65714285714285714</v>
      </c>
      <c r="U244" s="28">
        <v>0.7931034482758621</v>
      </c>
    </row>
    <row r="245" spans="1:21" x14ac:dyDescent="0.25">
      <c r="A245" s="29" t="s">
        <v>498</v>
      </c>
      <c r="B245" s="30" t="s">
        <v>22</v>
      </c>
      <c r="C245" s="30" t="s">
        <v>292</v>
      </c>
      <c r="D245" s="31">
        <v>21</v>
      </c>
      <c r="E245" s="31">
        <v>0.8</v>
      </c>
      <c r="F245" s="31">
        <v>12</v>
      </c>
      <c r="G245" s="31">
        <v>0.95652173913043481</v>
      </c>
      <c r="H245" s="31">
        <v>0.60109289617486339</v>
      </c>
      <c r="I245" s="31">
        <v>0.73825503355704702</v>
      </c>
      <c r="J245" s="31">
        <v>0.91549295774647887</v>
      </c>
      <c r="K245" s="31">
        <v>0.9285714285714286</v>
      </c>
      <c r="L245" s="31">
        <v>0.92198581560283699</v>
      </c>
      <c r="M245" s="31">
        <v>6750</v>
      </c>
      <c r="N245" s="32">
        <v>1.2967870370370371E-2</v>
      </c>
      <c r="O245" s="30" t="s">
        <v>497</v>
      </c>
      <c r="P245" s="31">
        <v>-16286807</v>
      </c>
      <c r="Q245" s="33">
        <v>44893.576297719905</v>
      </c>
      <c r="R245" s="31">
        <v>2634</v>
      </c>
      <c r="S245" s="31">
        <v>0.97872340425531912</v>
      </c>
      <c r="T245" s="31">
        <v>0.65714285714285714</v>
      </c>
      <c r="U245" s="34">
        <v>0.78632478632478631</v>
      </c>
    </row>
    <row r="246" spans="1:21" x14ac:dyDescent="0.25">
      <c r="A246" s="23" t="s">
        <v>496</v>
      </c>
      <c r="B246" s="24" t="s">
        <v>22</v>
      </c>
      <c r="C246" s="24" t="s">
        <v>292</v>
      </c>
      <c r="D246" s="25">
        <v>21</v>
      </c>
      <c r="E246" s="25">
        <v>0.7</v>
      </c>
      <c r="F246" s="25">
        <v>12</v>
      </c>
      <c r="G246" s="25">
        <v>0.94067796610169496</v>
      </c>
      <c r="H246" s="25">
        <v>0.60655737704918034</v>
      </c>
      <c r="I246" s="25">
        <v>0.7375415282392026</v>
      </c>
      <c r="J246" s="25">
        <v>0.80952380952380953</v>
      </c>
      <c r="K246" s="25">
        <v>0.97142857142857142</v>
      </c>
      <c r="L246" s="25">
        <v>0.88311688311688319</v>
      </c>
      <c r="M246" s="25">
        <v>15586</v>
      </c>
      <c r="N246" s="26">
        <v>1.2967870370370371E-2</v>
      </c>
      <c r="O246" s="24" t="s">
        <v>497</v>
      </c>
      <c r="P246" s="25">
        <v>-16286807</v>
      </c>
      <c r="Q246" s="27">
        <v>44893.576297719905</v>
      </c>
      <c r="R246" s="25">
        <v>3143</v>
      </c>
      <c r="S246" s="25">
        <v>0.97916666666666663</v>
      </c>
      <c r="T246" s="25">
        <v>0.67142857142857137</v>
      </c>
      <c r="U246" s="28">
        <v>0.7966101694915253</v>
      </c>
    </row>
    <row r="247" spans="1:21" x14ac:dyDescent="0.25">
      <c r="A247" s="29" t="s">
        <v>195</v>
      </c>
      <c r="B247" s="30" t="s">
        <v>22</v>
      </c>
      <c r="C247" s="30" t="s">
        <v>147</v>
      </c>
      <c r="D247" s="31">
        <v>21</v>
      </c>
      <c r="E247" s="31">
        <v>0.9</v>
      </c>
      <c r="F247" s="31">
        <v>11</v>
      </c>
      <c r="G247" s="31">
        <v>0.98863636363636365</v>
      </c>
      <c r="H247" s="31">
        <v>0.4887640449438202</v>
      </c>
      <c r="I247" s="31">
        <v>0.65413533834586468</v>
      </c>
      <c r="J247" s="31">
        <v>0.97916666666666663</v>
      </c>
      <c r="K247" s="31">
        <v>0.734375</v>
      </c>
      <c r="L247" s="31">
        <v>0.8392857142857143</v>
      </c>
      <c r="M247" s="31">
        <v>625</v>
      </c>
      <c r="N247" s="32">
        <v>1.5974537037037037E-4</v>
      </c>
      <c r="O247" s="30" t="s">
        <v>148</v>
      </c>
      <c r="P247" s="31">
        <v>360154</v>
      </c>
      <c r="Q247" s="33">
        <v>44887.881842430557</v>
      </c>
      <c r="R247" s="31">
        <v>484</v>
      </c>
      <c r="S247" s="31">
        <v>0.97560975609756095</v>
      </c>
      <c r="T247" s="31">
        <v>0.625</v>
      </c>
      <c r="U247" s="34">
        <v>0.76190476190476186</v>
      </c>
    </row>
    <row r="248" spans="1:21" x14ac:dyDescent="0.25">
      <c r="A248" s="23" t="s">
        <v>66</v>
      </c>
      <c r="B248" s="24" t="s">
        <v>22</v>
      </c>
      <c r="C248" s="24" t="s">
        <v>23</v>
      </c>
      <c r="D248" s="25">
        <v>21</v>
      </c>
      <c r="E248" s="25">
        <v>0.9</v>
      </c>
      <c r="F248" s="25">
        <v>11</v>
      </c>
      <c r="G248" s="25">
        <v>1</v>
      </c>
      <c r="H248" s="25">
        <v>0.61245674740484424</v>
      </c>
      <c r="I248" s="25">
        <v>0.75965665236051505</v>
      </c>
      <c r="J248" s="25">
        <v>0.96153846153846156</v>
      </c>
      <c r="K248" s="25">
        <v>0.74257425742574257</v>
      </c>
      <c r="L248" s="25">
        <v>0.83798882681564257</v>
      </c>
      <c r="M248" s="25">
        <v>570</v>
      </c>
      <c r="N248" s="26">
        <v>1.4894675925925926E-4</v>
      </c>
      <c r="O248" s="24" t="s">
        <v>24</v>
      </c>
      <c r="P248" s="25">
        <v>336055</v>
      </c>
      <c r="Q248" s="27">
        <v>44886.985563298615</v>
      </c>
      <c r="R248" s="25">
        <v>445</v>
      </c>
      <c r="S248" s="25">
        <v>0.98275862068965514</v>
      </c>
      <c r="T248" s="25">
        <v>0.5643564356435643</v>
      </c>
      <c r="U248" s="28">
        <v>0.71698113207547165</v>
      </c>
    </row>
    <row r="249" spans="1:21" x14ac:dyDescent="0.25">
      <c r="A249" s="29" t="s">
        <v>194</v>
      </c>
      <c r="B249" s="30" t="s">
        <v>22</v>
      </c>
      <c r="C249" s="30" t="s">
        <v>147</v>
      </c>
      <c r="D249" s="31">
        <v>21</v>
      </c>
      <c r="E249" s="31">
        <v>0.875</v>
      </c>
      <c r="F249" s="31">
        <v>11</v>
      </c>
      <c r="G249" s="31">
        <v>0.97</v>
      </c>
      <c r="H249" s="31">
        <v>0.5449438202247191</v>
      </c>
      <c r="I249" s="31">
        <v>0.69784172661870514</v>
      </c>
      <c r="J249" s="31">
        <v>0.9</v>
      </c>
      <c r="K249" s="31">
        <v>0.84375</v>
      </c>
      <c r="L249" s="31">
        <v>0.87096774193548399</v>
      </c>
      <c r="M249" s="31">
        <v>701</v>
      </c>
      <c r="N249" s="32">
        <v>1.5974537037037037E-4</v>
      </c>
      <c r="O249" s="30" t="s">
        <v>148</v>
      </c>
      <c r="P249" s="31">
        <v>360154</v>
      </c>
      <c r="Q249" s="33">
        <v>44887.881842430557</v>
      </c>
      <c r="R249" s="31">
        <v>535</v>
      </c>
      <c r="S249" s="31">
        <v>0.93617021276595747</v>
      </c>
      <c r="T249" s="31">
        <v>0.6875</v>
      </c>
      <c r="U249" s="34">
        <v>0.79279279279279269</v>
      </c>
    </row>
    <row r="250" spans="1:21" x14ac:dyDescent="0.25">
      <c r="A250" s="23" t="s">
        <v>65</v>
      </c>
      <c r="B250" s="24" t="s">
        <v>22</v>
      </c>
      <c r="C250" s="24" t="s">
        <v>23</v>
      </c>
      <c r="D250" s="25">
        <v>21</v>
      </c>
      <c r="E250" s="25">
        <v>0.875</v>
      </c>
      <c r="F250" s="25">
        <v>11</v>
      </c>
      <c r="G250" s="25">
        <v>0.98369565217391308</v>
      </c>
      <c r="H250" s="25">
        <v>0.62629757785467133</v>
      </c>
      <c r="I250" s="25">
        <v>0.76532769556025371</v>
      </c>
      <c r="J250" s="25">
        <v>0.96202531645569622</v>
      </c>
      <c r="K250" s="25">
        <v>0.75247524752475248</v>
      </c>
      <c r="L250" s="25">
        <v>0.84444444444444444</v>
      </c>
      <c r="M250" s="25">
        <v>644</v>
      </c>
      <c r="N250" s="26">
        <v>1.4894675925925926E-4</v>
      </c>
      <c r="O250" s="24" t="s">
        <v>24</v>
      </c>
      <c r="P250" s="25">
        <v>336055</v>
      </c>
      <c r="Q250" s="27">
        <v>44886.985563298615</v>
      </c>
      <c r="R250" s="25">
        <v>492</v>
      </c>
      <c r="S250" s="25">
        <v>0.98305084745762716</v>
      </c>
      <c r="T250" s="25">
        <v>0.57425742574257421</v>
      </c>
      <c r="U250" s="28">
        <v>0.72499999999999998</v>
      </c>
    </row>
    <row r="251" spans="1:21" x14ac:dyDescent="0.25">
      <c r="A251" s="29" t="s">
        <v>193</v>
      </c>
      <c r="B251" s="30" t="s">
        <v>22</v>
      </c>
      <c r="C251" s="30" t="s">
        <v>147</v>
      </c>
      <c r="D251" s="31">
        <v>21</v>
      </c>
      <c r="E251" s="31">
        <v>0.85</v>
      </c>
      <c r="F251" s="31">
        <v>11</v>
      </c>
      <c r="G251" s="31">
        <v>0.9553571428571429</v>
      </c>
      <c r="H251" s="31">
        <v>0.601123595505618</v>
      </c>
      <c r="I251" s="31">
        <v>0.73793103448275876</v>
      </c>
      <c r="J251" s="31">
        <v>0.90322580645161288</v>
      </c>
      <c r="K251" s="31">
        <v>0.875</v>
      </c>
      <c r="L251" s="31">
        <v>0.88888888888888884</v>
      </c>
      <c r="M251" s="31">
        <v>734</v>
      </c>
      <c r="N251" s="32">
        <v>1.5974537037037037E-4</v>
      </c>
      <c r="O251" s="30" t="s">
        <v>148</v>
      </c>
      <c r="P251" s="31">
        <v>360154</v>
      </c>
      <c r="Q251" s="33">
        <v>44887.881842430557</v>
      </c>
      <c r="R251" s="31">
        <v>554</v>
      </c>
      <c r="S251" s="31">
        <v>0.9375</v>
      </c>
      <c r="T251" s="31">
        <v>0.703125</v>
      </c>
      <c r="U251" s="34">
        <v>0.8035714285714286</v>
      </c>
    </row>
    <row r="252" spans="1:21" x14ac:dyDescent="0.25">
      <c r="A252" s="23" t="s">
        <v>64</v>
      </c>
      <c r="B252" s="24" t="s">
        <v>22</v>
      </c>
      <c r="C252" s="24" t="s">
        <v>23</v>
      </c>
      <c r="D252" s="25">
        <v>21</v>
      </c>
      <c r="E252" s="25">
        <v>0.85</v>
      </c>
      <c r="F252" s="25">
        <v>11</v>
      </c>
      <c r="G252" s="25">
        <v>0.98421052631578942</v>
      </c>
      <c r="H252" s="25">
        <v>0.6470588235294118</v>
      </c>
      <c r="I252" s="25">
        <v>0.78079331941544883</v>
      </c>
      <c r="J252" s="25">
        <v>0.95454545454545459</v>
      </c>
      <c r="K252" s="25">
        <v>0.83168316831683164</v>
      </c>
      <c r="L252" s="25">
        <v>0.88888888888888895</v>
      </c>
      <c r="M252" s="25">
        <v>692</v>
      </c>
      <c r="N252" s="26">
        <v>1.4894675925925926E-4</v>
      </c>
      <c r="O252" s="24" t="s">
        <v>24</v>
      </c>
      <c r="P252" s="25">
        <v>336055</v>
      </c>
      <c r="Q252" s="27">
        <v>44886.985563298615</v>
      </c>
      <c r="R252" s="25">
        <v>517</v>
      </c>
      <c r="S252" s="25">
        <v>0.9838709677419355</v>
      </c>
      <c r="T252" s="25">
        <v>0.60396039603960394</v>
      </c>
      <c r="U252" s="28">
        <v>0.74846625766871155</v>
      </c>
    </row>
    <row r="253" spans="1:21" x14ac:dyDescent="0.25">
      <c r="A253" s="29" t="s">
        <v>192</v>
      </c>
      <c r="B253" s="30" t="s">
        <v>22</v>
      </c>
      <c r="C253" s="30" t="s">
        <v>147</v>
      </c>
      <c r="D253" s="31">
        <v>21</v>
      </c>
      <c r="E253" s="31">
        <v>0.8</v>
      </c>
      <c r="F253" s="31">
        <v>11</v>
      </c>
      <c r="G253" s="31">
        <v>0.94214876033057848</v>
      </c>
      <c r="H253" s="31">
        <v>0.6404494382022472</v>
      </c>
      <c r="I253" s="31">
        <v>0.76254180602006694</v>
      </c>
      <c r="J253" s="31">
        <v>0.83333333333333337</v>
      </c>
      <c r="K253" s="31">
        <v>0.9375</v>
      </c>
      <c r="L253" s="31">
        <v>0.88235294117647056</v>
      </c>
      <c r="M253" s="31">
        <v>800</v>
      </c>
      <c r="N253" s="32">
        <v>1.5974537037037037E-4</v>
      </c>
      <c r="O253" s="30" t="s">
        <v>148</v>
      </c>
      <c r="P253" s="31">
        <v>360154</v>
      </c>
      <c r="Q253" s="33">
        <v>44887.881842430557</v>
      </c>
      <c r="R253" s="31">
        <v>580</v>
      </c>
      <c r="S253" s="31">
        <v>0.85185185185185186</v>
      </c>
      <c r="T253" s="31">
        <v>0.71875</v>
      </c>
      <c r="U253" s="34">
        <v>0.77966101694915246</v>
      </c>
    </row>
    <row r="254" spans="1:21" x14ac:dyDescent="0.25">
      <c r="A254" s="23" t="s">
        <v>63</v>
      </c>
      <c r="B254" s="24" t="s">
        <v>22</v>
      </c>
      <c r="C254" s="24" t="s">
        <v>23</v>
      </c>
      <c r="D254" s="25">
        <v>21</v>
      </c>
      <c r="E254" s="25">
        <v>0.8</v>
      </c>
      <c r="F254" s="25">
        <v>11</v>
      </c>
      <c r="G254" s="25">
        <v>0.98484848484848486</v>
      </c>
      <c r="H254" s="25">
        <v>0.67474048442906576</v>
      </c>
      <c r="I254" s="25">
        <v>0.80082135523613973</v>
      </c>
      <c r="J254" s="25">
        <v>0.95789473684210524</v>
      </c>
      <c r="K254" s="25">
        <v>0.90099009900990101</v>
      </c>
      <c r="L254" s="25">
        <v>0.92857142857142849</v>
      </c>
      <c r="M254" s="25">
        <v>752</v>
      </c>
      <c r="N254" s="26">
        <v>1.4894675925925926E-4</v>
      </c>
      <c r="O254" s="24" t="s">
        <v>24</v>
      </c>
      <c r="P254" s="25">
        <v>336055</v>
      </c>
      <c r="Q254" s="27">
        <v>44886.985563298615</v>
      </c>
      <c r="R254" s="25">
        <v>541</v>
      </c>
      <c r="S254" s="25">
        <v>0.98461538461538467</v>
      </c>
      <c r="T254" s="25">
        <v>0.63366336633663367</v>
      </c>
      <c r="U254" s="28">
        <v>0.77108433734939763</v>
      </c>
    </row>
    <row r="255" spans="1:21" x14ac:dyDescent="0.25">
      <c r="A255" s="29" t="s">
        <v>191</v>
      </c>
      <c r="B255" s="30" t="s">
        <v>22</v>
      </c>
      <c r="C255" s="30" t="s">
        <v>147</v>
      </c>
      <c r="D255" s="31">
        <v>21</v>
      </c>
      <c r="E255" s="31">
        <v>0.7</v>
      </c>
      <c r="F255" s="31">
        <v>11</v>
      </c>
      <c r="G255" s="31">
        <v>0.88721804511278191</v>
      </c>
      <c r="H255" s="31">
        <v>0.6629213483146067</v>
      </c>
      <c r="I255" s="31">
        <v>0.7588424437299035</v>
      </c>
      <c r="J255" s="31">
        <v>0.77215189873417722</v>
      </c>
      <c r="K255" s="31">
        <v>0.953125</v>
      </c>
      <c r="L255" s="31">
        <v>0.85314685314685312</v>
      </c>
      <c r="M255" s="31">
        <v>985</v>
      </c>
      <c r="N255" s="32">
        <v>1.5974537037037037E-4</v>
      </c>
      <c r="O255" s="30" t="s">
        <v>148</v>
      </c>
      <c r="P255" s="31">
        <v>360154</v>
      </c>
      <c r="Q255" s="33">
        <v>44887.881842430557</v>
      </c>
      <c r="R255" s="31">
        <v>645</v>
      </c>
      <c r="S255" s="31">
        <v>0.85185185185185186</v>
      </c>
      <c r="T255" s="31">
        <v>0.71875</v>
      </c>
      <c r="U255" s="34">
        <v>0.77966101694915246</v>
      </c>
    </row>
    <row r="256" spans="1:21" x14ac:dyDescent="0.25">
      <c r="A256" s="23" t="s">
        <v>62</v>
      </c>
      <c r="B256" s="24" t="s">
        <v>22</v>
      </c>
      <c r="C256" s="24" t="s">
        <v>23</v>
      </c>
      <c r="D256" s="25">
        <v>21</v>
      </c>
      <c r="E256" s="25">
        <v>0.7</v>
      </c>
      <c r="F256" s="25">
        <v>11</v>
      </c>
      <c r="G256" s="25">
        <v>0.95652173913043481</v>
      </c>
      <c r="H256" s="25">
        <v>0.68512110726643594</v>
      </c>
      <c r="I256" s="25">
        <v>0.79838709677419351</v>
      </c>
      <c r="J256" s="25">
        <v>0.89719626168224298</v>
      </c>
      <c r="K256" s="25">
        <v>0.95049504950495045</v>
      </c>
      <c r="L256" s="25">
        <v>0.92307692307692302</v>
      </c>
      <c r="M256" s="25">
        <v>930</v>
      </c>
      <c r="N256" s="26">
        <v>1.4894675925925926E-4</v>
      </c>
      <c r="O256" s="24" t="s">
        <v>24</v>
      </c>
      <c r="P256" s="25">
        <v>336055</v>
      </c>
      <c r="Q256" s="27">
        <v>44886.985563298615</v>
      </c>
      <c r="R256" s="25">
        <v>604</v>
      </c>
      <c r="S256" s="25">
        <v>0.95714285714285718</v>
      </c>
      <c r="T256" s="25">
        <v>0.6633663366336634</v>
      </c>
      <c r="U256" s="28">
        <v>0.78362573099415211</v>
      </c>
    </row>
    <row r="257" spans="1:21" x14ac:dyDescent="0.25">
      <c r="A257" s="29" t="s">
        <v>374</v>
      </c>
      <c r="B257" s="30" t="s">
        <v>147</v>
      </c>
      <c r="C257" s="30" t="s">
        <v>292</v>
      </c>
      <c r="D257" s="31">
        <v>21</v>
      </c>
      <c r="E257" s="31">
        <v>0.9</v>
      </c>
      <c r="F257" s="31">
        <v>10</v>
      </c>
      <c r="G257" s="31">
        <v>0.98113207547169812</v>
      </c>
      <c r="H257" s="31">
        <v>0.48372093023255813</v>
      </c>
      <c r="I257" s="31">
        <v>0.6479750778816199</v>
      </c>
      <c r="J257" s="31">
        <v>0.9152542372881356</v>
      </c>
      <c r="K257" s="31">
        <v>0.77142857142857146</v>
      </c>
      <c r="L257" s="31">
        <v>0.83720930232558133</v>
      </c>
      <c r="M257" s="31">
        <v>2535</v>
      </c>
      <c r="N257" s="32">
        <v>3.6543634259259259E-3</v>
      </c>
      <c r="O257" s="30" t="s">
        <v>350</v>
      </c>
      <c r="P257" s="31">
        <v>6316297</v>
      </c>
      <c r="Q257" s="33">
        <v>44893.845618993058</v>
      </c>
      <c r="R257" s="31">
        <v>1358</v>
      </c>
      <c r="S257" s="31">
        <v>1</v>
      </c>
      <c r="T257" s="31">
        <v>0.4</v>
      </c>
      <c r="U257" s="34">
        <v>0.57142857142857151</v>
      </c>
    </row>
    <row r="258" spans="1:21" x14ac:dyDescent="0.25">
      <c r="A258" s="23" t="s">
        <v>409</v>
      </c>
      <c r="B258" s="24" t="s">
        <v>23</v>
      </c>
      <c r="C258" s="24" t="s">
        <v>292</v>
      </c>
      <c r="D258" s="25">
        <v>21</v>
      </c>
      <c r="E258" s="25">
        <v>0.9</v>
      </c>
      <c r="F258" s="25">
        <v>10</v>
      </c>
      <c r="G258" s="25">
        <v>1</v>
      </c>
      <c r="H258" s="25">
        <v>0.38974358974358975</v>
      </c>
      <c r="I258" s="25">
        <v>0.56088560885608862</v>
      </c>
      <c r="J258" s="25">
        <v>0.97619047619047616</v>
      </c>
      <c r="K258" s="25">
        <v>0.59420289855072461</v>
      </c>
      <c r="L258" s="25">
        <v>0.73873873873873874</v>
      </c>
      <c r="M258" s="25">
        <v>2385</v>
      </c>
      <c r="N258" s="26">
        <v>3.1958449074074072E-3</v>
      </c>
      <c r="O258" s="24" t="s">
        <v>351</v>
      </c>
      <c r="P258" s="25">
        <v>5622217</v>
      </c>
      <c r="Q258" s="27">
        <v>44890.858358379628</v>
      </c>
      <c r="R258" s="25">
        <v>1279</v>
      </c>
      <c r="S258" s="25">
        <v>1</v>
      </c>
      <c r="T258" s="25">
        <v>0.28985507246376813</v>
      </c>
      <c r="U258" s="28">
        <v>0.44943820224719105</v>
      </c>
    </row>
    <row r="259" spans="1:21" x14ac:dyDescent="0.25">
      <c r="A259" s="29" t="s">
        <v>340</v>
      </c>
      <c r="B259" s="30" t="s">
        <v>22</v>
      </c>
      <c r="C259" s="30" t="s">
        <v>292</v>
      </c>
      <c r="D259" s="31">
        <v>21</v>
      </c>
      <c r="E259" s="31">
        <v>0.9</v>
      </c>
      <c r="F259" s="31">
        <v>10</v>
      </c>
      <c r="G259" s="31">
        <v>0.99019607843137258</v>
      </c>
      <c r="H259" s="31">
        <v>0.55191256830601088</v>
      </c>
      <c r="I259" s="31">
        <v>0.70877192982456139</v>
      </c>
      <c r="J259" s="31">
        <v>1</v>
      </c>
      <c r="K259" s="31">
        <v>0.82857142857142863</v>
      </c>
      <c r="L259" s="31">
        <v>0.90625</v>
      </c>
      <c r="M259" s="31">
        <v>3830</v>
      </c>
      <c r="N259" s="32">
        <v>1.0333194444444445E-2</v>
      </c>
      <c r="O259" s="30" t="s">
        <v>480</v>
      </c>
      <c r="P259" s="31">
        <v>-12144357</v>
      </c>
      <c r="Q259" s="33">
        <v>44893.515765868055</v>
      </c>
      <c r="R259" s="31">
        <v>2186</v>
      </c>
      <c r="S259" s="31">
        <v>1</v>
      </c>
      <c r="T259" s="31">
        <v>0.6</v>
      </c>
      <c r="U259" s="34">
        <v>0.74999999999999989</v>
      </c>
    </row>
    <row r="260" spans="1:21" x14ac:dyDescent="0.25">
      <c r="A260" s="23" t="s">
        <v>373</v>
      </c>
      <c r="B260" s="24" t="s">
        <v>147</v>
      </c>
      <c r="C260" s="24" t="s">
        <v>292</v>
      </c>
      <c r="D260" s="25">
        <v>21</v>
      </c>
      <c r="E260" s="25">
        <v>0.875</v>
      </c>
      <c r="F260" s="25">
        <v>10</v>
      </c>
      <c r="G260" s="25">
        <v>0.97297297297297303</v>
      </c>
      <c r="H260" s="25">
        <v>0.50232558139534889</v>
      </c>
      <c r="I260" s="25">
        <v>0.66257668711656448</v>
      </c>
      <c r="J260" s="25">
        <v>0.90769230769230769</v>
      </c>
      <c r="K260" s="25">
        <v>0.84285714285714286</v>
      </c>
      <c r="L260" s="25">
        <v>0.87407407407407411</v>
      </c>
      <c r="M260" s="25">
        <v>3289</v>
      </c>
      <c r="N260" s="26">
        <v>3.6543634259259259E-3</v>
      </c>
      <c r="O260" s="24" t="s">
        <v>350</v>
      </c>
      <c r="P260" s="25">
        <v>6316297</v>
      </c>
      <c r="Q260" s="27">
        <v>44893.845618993058</v>
      </c>
      <c r="R260" s="25">
        <v>1488</v>
      </c>
      <c r="S260" s="25">
        <v>1</v>
      </c>
      <c r="T260" s="25">
        <v>0.42857142857142855</v>
      </c>
      <c r="U260" s="28">
        <v>0.6</v>
      </c>
    </row>
    <row r="261" spans="1:21" x14ac:dyDescent="0.25">
      <c r="A261" s="29" t="s">
        <v>408</v>
      </c>
      <c r="B261" s="30" t="s">
        <v>23</v>
      </c>
      <c r="C261" s="30" t="s">
        <v>292</v>
      </c>
      <c r="D261" s="31">
        <v>21</v>
      </c>
      <c r="E261" s="31">
        <v>0.875</v>
      </c>
      <c r="F261" s="31">
        <v>10</v>
      </c>
      <c r="G261" s="31">
        <v>0.9555555555555556</v>
      </c>
      <c r="H261" s="31">
        <v>0.44102564102564101</v>
      </c>
      <c r="I261" s="31">
        <v>0.60350877192982466</v>
      </c>
      <c r="J261" s="31">
        <v>0.80303030303030298</v>
      </c>
      <c r="K261" s="31">
        <v>0.76811594202898548</v>
      </c>
      <c r="L261" s="31">
        <v>0.78518518518518499</v>
      </c>
      <c r="M261" s="31">
        <v>3085</v>
      </c>
      <c r="N261" s="32">
        <v>3.1958449074074072E-3</v>
      </c>
      <c r="O261" s="30" t="s">
        <v>351</v>
      </c>
      <c r="P261" s="31">
        <v>5622217</v>
      </c>
      <c r="Q261" s="33">
        <v>44890.858358379628</v>
      </c>
      <c r="R261" s="31">
        <v>1414</v>
      </c>
      <c r="S261" s="31">
        <v>0.96</v>
      </c>
      <c r="T261" s="31">
        <v>0.34782608695652173</v>
      </c>
      <c r="U261" s="34">
        <v>0.51063829787234039</v>
      </c>
    </row>
    <row r="262" spans="1:21" x14ac:dyDescent="0.25">
      <c r="A262" s="23" t="s">
        <v>339</v>
      </c>
      <c r="B262" s="24" t="s">
        <v>22</v>
      </c>
      <c r="C262" s="24" t="s">
        <v>292</v>
      </c>
      <c r="D262" s="25">
        <v>21</v>
      </c>
      <c r="E262" s="25">
        <v>0.875</v>
      </c>
      <c r="F262" s="25">
        <v>10</v>
      </c>
      <c r="G262" s="25">
        <v>0.98130841121495327</v>
      </c>
      <c r="H262" s="25">
        <v>0.57377049180327866</v>
      </c>
      <c r="I262" s="25">
        <v>0.72413793103448265</v>
      </c>
      <c r="J262" s="25">
        <v>0.98333333333333328</v>
      </c>
      <c r="K262" s="25">
        <v>0.84285714285714286</v>
      </c>
      <c r="L262" s="25">
        <v>0.90769230769230769</v>
      </c>
      <c r="M262" s="25">
        <v>4937</v>
      </c>
      <c r="N262" s="26">
        <v>1.0333194444444445E-2</v>
      </c>
      <c r="O262" s="24" t="s">
        <v>480</v>
      </c>
      <c r="P262" s="25">
        <v>-12144357</v>
      </c>
      <c r="Q262" s="27">
        <v>44893.515765868055</v>
      </c>
      <c r="R262" s="25">
        <v>2446</v>
      </c>
      <c r="S262" s="25">
        <v>1</v>
      </c>
      <c r="T262" s="25">
        <v>0.61428571428571432</v>
      </c>
      <c r="U262" s="28">
        <v>0.76106194690265494</v>
      </c>
    </row>
    <row r="263" spans="1:21" x14ac:dyDescent="0.25">
      <c r="A263" s="29" t="s">
        <v>372</v>
      </c>
      <c r="B263" s="30" t="s">
        <v>147</v>
      </c>
      <c r="C263" s="30" t="s">
        <v>292</v>
      </c>
      <c r="D263" s="31">
        <v>21</v>
      </c>
      <c r="E263" s="31">
        <v>0.85</v>
      </c>
      <c r="F263" s="31">
        <v>10</v>
      </c>
      <c r="G263" s="31">
        <v>0.9732142857142857</v>
      </c>
      <c r="H263" s="31">
        <v>0.50697674418604655</v>
      </c>
      <c r="I263" s="31">
        <v>0.66666666666666674</v>
      </c>
      <c r="J263" s="31">
        <v>0.84931506849315064</v>
      </c>
      <c r="K263" s="31">
        <v>0.88571428571428568</v>
      </c>
      <c r="L263" s="31">
        <v>0.86713286713286708</v>
      </c>
      <c r="M263" s="31">
        <v>3830</v>
      </c>
      <c r="N263" s="32">
        <v>3.6543634259259259E-3</v>
      </c>
      <c r="O263" s="30" t="s">
        <v>350</v>
      </c>
      <c r="P263" s="31">
        <v>6316297</v>
      </c>
      <c r="Q263" s="33">
        <v>44893.845618993058</v>
      </c>
      <c r="R263" s="31">
        <v>1534</v>
      </c>
      <c r="S263" s="31">
        <v>1</v>
      </c>
      <c r="T263" s="31">
        <v>0.44285714285714284</v>
      </c>
      <c r="U263" s="34">
        <v>0.61386138613861385</v>
      </c>
    </row>
    <row r="264" spans="1:21" x14ac:dyDescent="0.25">
      <c r="A264" s="23" t="s">
        <v>407</v>
      </c>
      <c r="B264" s="24" t="s">
        <v>23</v>
      </c>
      <c r="C264" s="24" t="s">
        <v>292</v>
      </c>
      <c r="D264" s="25">
        <v>21</v>
      </c>
      <c r="E264" s="25">
        <v>0.85</v>
      </c>
      <c r="F264" s="25">
        <v>10</v>
      </c>
      <c r="G264" s="25">
        <v>0.94565217391304346</v>
      </c>
      <c r="H264" s="25">
        <v>0.44615384615384618</v>
      </c>
      <c r="I264" s="25">
        <v>0.60627177700348445</v>
      </c>
      <c r="J264" s="25">
        <v>0.79710144927536231</v>
      </c>
      <c r="K264" s="25">
        <v>0.79710144927536231</v>
      </c>
      <c r="L264" s="25">
        <v>0.79710144927536231</v>
      </c>
      <c r="M264" s="25">
        <v>3567</v>
      </c>
      <c r="N264" s="26">
        <v>3.1958449074074072E-3</v>
      </c>
      <c r="O264" s="24" t="s">
        <v>351</v>
      </c>
      <c r="P264" s="25">
        <v>5622217</v>
      </c>
      <c r="Q264" s="27">
        <v>44890.858358379628</v>
      </c>
      <c r="R264" s="25">
        <v>1459</v>
      </c>
      <c r="S264" s="25">
        <v>0.96296296296296291</v>
      </c>
      <c r="T264" s="25">
        <v>0.37681159420289856</v>
      </c>
      <c r="U264" s="28">
        <v>0.54166666666666674</v>
      </c>
    </row>
    <row r="265" spans="1:21" x14ac:dyDescent="0.25">
      <c r="A265" s="29" t="s">
        <v>338</v>
      </c>
      <c r="B265" s="30" t="s">
        <v>22</v>
      </c>
      <c r="C265" s="30" t="s">
        <v>292</v>
      </c>
      <c r="D265" s="31">
        <v>21</v>
      </c>
      <c r="E265" s="31">
        <v>0.85</v>
      </c>
      <c r="F265" s="31">
        <v>10</v>
      </c>
      <c r="G265" s="31">
        <v>0.9821428571428571</v>
      </c>
      <c r="H265" s="31">
        <v>0.60109289617486339</v>
      </c>
      <c r="I265" s="31">
        <v>0.74576271186440679</v>
      </c>
      <c r="J265" s="31">
        <v>0.97014925373134331</v>
      </c>
      <c r="K265" s="31">
        <v>0.9285714285714286</v>
      </c>
      <c r="L265" s="31">
        <v>0.94890510948905105</v>
      </c>
      <c r="M265" s="31">
        <v>5677</v>
      </c>
      <c r="N265" s="32">
        <v>1.0333194444444445E-2</v>
      </c>
      <c r="O265" s="30" t="s">
        <v>480</v>
      </c>
      <c r="P265" s="31">
        <v>-12144357</v>
      </c>
      <c r="Q265" s="33">
        <v>44893.515765868055</v>
      </c>
      <c r="R265" s="31">
        <v>2608</v>
      </c>
      <c r="S265" s="31">
        <v>1</v>
      </c>
      <c r="T265" s="31">
        <v>0.67142857142857137</v>
      </c>
      <c r="U265" s="34">
        <v>0.80341880341880345</v>
      </c>
    </row>
    <row r="266" spans="1:21" x14ac:dyDescent="0.25">
      <c r="A266" s="23" t="s">
        <v>371</v>
      </c>
      <c r="B266" s="24" t="s">
        <v>147</v>
      </c>
      <c r="C266" s="24" t="s">
        <v>292</v>
      </c>
      <c r="D266" s="25">
        <v>21</v>
      </c>
      <c r="E266" s="25">
        <v>0.8</v>
      </c>
      <c r="F266" s="25">
        <v>10</v>
      </c>
      <c r="G266" s="25">
        <v>0.96491228070175439</v>
      </c>
      <c r="H266" s="25">
        <v>0.51162790697674421</v>
      </c>
      <c r="I266" s="25">
        <v>0.66869300911854113</v>
      </c>
      <c r="J266" s="25">
        <v>0.76136363636363635</v>
      </c>
      <c r="K266" s="25">
        <v>0.95714285714285718</v>
      </c>
      <c r="L266" s="25">
        <v>0.84810126582278489</v>
      </c>
      <c r="M266" s="25">
        <v>5094</v>
      </c>
      <c r="N266" s="26">
        <v>3.6543634259259259E-3</v>
      </c>
      <c r="O266" s="24" t="s">
        <v>350</v>
      </c>
      <c r="P266" s="25">
        <v>6316297</v>
      </c>
      <c r="Q266" s="27">
        <v>44893.845618993058</v>
      </c>
      <c r="R266" s="25">
        <v>1604</v>
      </c>
      <c r="S266" s="25">
        <v>1</v>
      </c>
      <c r="T266" s="25">
        <v>0.44285714285714284</v>
      </c>
      <c r="U266" s="28">
        <v>0.61386138613861385</v>
      </c>
    </row>
    <row r="267" spans="1:21" x14ac:dyDescent="0.25">
      <c r="A267" s="29" t="s">
        <v>406</v>
      </c>
      <c r="B267" s="30" t="s">
        <v>23</v>
      </c>
      <c r="C267" s="30" t="s">
        <v>292</v>
      </c>
      <c r="D267" s="31">
        <v>21</v>
      </c>
      <c r="E267" s="31">
        <v>0.8</v>
      </c>
      <c r="F267" s="31">
        <v>10</v>
      </c>
      <c r="G267" s="31">
        <v>0.9375</v>
      </c>
      <c r="H267" s="31">
        <v>0.46153846153846156</v>
      </c>
      <c r="I267" s="31">
        <v>0.61855670103092775</v>
      </c>
      <c r="J267" s="31">
        <v>0.79746835443037978</v>
      </c>
      <c r="K267" s="31">
        <v>0.91304347826086951</v>
      </c>
      <c r="L267" s="31">
        <v>0.85135135135135143</v>
      </c>
      <c r="M267" s="31">
        <v>4794</v>
      </c>
      <c r="N267" s="32">
        <v>3.1958449074074072E-3</v>
      </c>
      <c r="O267" s="30" t="s">
        <v>351</v>
      </c>
      <c r="P267" s="31">
        <v>5622217</v>
      </c>
      <c r="Q267" s="33">
        <v>44890.858358379628</v>
      </c>
      <c r="R267" s="31">
        <v>1547</v>
      </c>
      <c r="S267" s="31">
        <v>0.93548387096774188</v>
      </c>
      <c r="T267" s="31">
        <v>0.42028985507246375</v>
      </c>
      <c r="U267" s="34">
        <v>0.57999999999999996</v>
      </c>
    </row>
    <row r="268" spans="1:21" x14ac:dyDescent="0.25">
      <c r="A268" s="23" t="s">
        <v>337</v>
      </c>
      <c r="B268" s="24" t="s">
        <v>22</v>
      </c>
      <c r="C268" s="24" t="s">
        <v>292</v>
      </c>
      <c r="D268" s="25">
        <v>21</v>
      </c>
      <c r="E268" s="25">
        <v>0.8</v>
      </c>
      <c r="F268" s="25">
        <v>10</v>
      </c>
      <c r="G268" s="25">
        <v>0.9568965517241379</v>
      </c>
      <c r="H268" s="25">
        <v>0.60655737704918034</v>
      </c>
      <c r="I268" s="25">
        <v>0.74247491638795982</v>
      </c>
      <c r="J268" s="25">
        <v>0.90410958904109584</v>
      </c>
      <c r="K268" s="25">
        <v>0.94285714285714284</v>
      </c>
      <c r="L268" s="25">
        <v>0.92307692307692302</v>
      </c>
      <c r="M268" s="25">
        <v>7593</v>
      </c>
      <c r="N268" s="26">
        <v>1.0333194444444445E-2</v>
      </c>
      <c r="O268" s="24" t="s">
        <v>480</v>
      </c>
      <c r="P268" s="25">
        <v>-12144357</v>
      </c>
      <c r="Q268" s="27">
        <v>44893.515765868055</v>
      </c>
      <c r="R268" s="25">
        <v>2825</v>
      </c>
      <c r="S268" s="25">
        <v>0.97916666666666663</v>
      </c>
      <c r="T268" s="25">
        <v>0.67142857142857137</v>
      </c>
      <c r="U268" s="28">
        <v>0.7966101694915253</v>
      </c>
    </row>
    <row r="269" spans="1:21" x14ac:dyDescent="0.25">
      <c r="A269" s="29" t="s">
        <v>370</v>
      </c>
      <c r="B269" s="30" t="s">
        <v>147</v>
      </c>
      <c r="C269" s="30" t="s">
        <v>292</v>
      </c>
      <c r="D269" s="31">
        <v>21</v>
      </c>
      <c r="E269" s="31">
        <v>0.7</v>
      </c>
      <c r="F269" s="31">
        <v>10</v>
      </c>
      <c r="G269" s="31">
        <v>0.9576271186440678</v>
      </c>
      <c r="H269" s="31">
        <v>0.52558139534883719</v>
      </c>
      <c r="I269" s="31">
        <v>0.6786786786786787</v>
      </c>
      <c r="J269" s="31">
        <v>0.56557377049180324</v>
      </c>
      <c r="K269" s="31">
        <v>0.98571428571428577</v>
      </c>
      <c r="L269" s="31">
        <v>0.71875</v>
      </c>
      <c r="M269" s="31">
        <v>10174</v>
      </c>
      <c r="N269" s="32">
        <v>3.6543634259259259E-3</v>
      </c>
      <c r="O269" s="30" t="s">
        <v>350</v>
      </c>
      <c r="P269" s="31">
        <v>6316297</v>
      </c>
      <c r="Q269" s="33">
        <v>44893.845618993058</v>
      </c>
      <c r="R269" s="31">
        <v>1736</v>
      </c>
      <c r="S269" s="31">
        <v>1</v>
      </c>
      <c r="T269" s="31">
        <v>0.45714285714285713</v>
      </c>
      <c r="U269" s="34">
        <v>0.62745098039215685</v>
      </c>
    </row>
    <row r="270" spans="1:21" x14ac:dyDescent="0.25">
      <c r="A270" s="23" t="s">
        <v>405</v>
      </c>
      <c r="B270" s="24" t="s">
        <v>23</v>
      </c>
      <c r="C270" s="24" t="s">
        <v>292</v>
      </c>
      <c r="D270" s="25">
        <v>21</v>
      </c>
      <c r="E270" s="25">
        <v>0.7</v>
      </c>
      <c r="F270" s="25">
        <v>10</v>
      </c>
      <c r="G270" s="25">
        <v>0.93617021276595747</v>
      </c>
      <c r="H270" s="25">
        <v>0.45128205128205129</v>
      </c>
      <c r="I270" s="25">
        <v>0.60899653979238766</v>
      </c>
      <c r="J270" s="25">
        <v>0.77011494252873558</v>
      </c>
      <c r="K270" s="25">
        <v>0.97101449275362317</v>
      </c>
      <c r="L270" s="25">
        <v>0.85897435897435892</v>
      </c>
      <c r="M270" s="25">
        <v>9499</v>
      </c>
      <c r="N270" s="26">
        <v>3.1958449074074072E-3</v>
      </c>
      <c r="O270" s="24" t="s">
        <v>351</v>
      </c>
      <c r="P270" s="25">
        <v>5622217</v>
      </c>
      <c r="Q270" s="27">
        <v>44890.858358379628</v>
      </c>
      <c r="R270" s="25">
        <v>1666</v>
      </c>
      <c r="S270" s="25">
        <v>0.9375</v>
      </c>
      <c r="T270" s="25">
        <v>0.43478260869565216</v>
      </c>
      <c r="U270" s="28">
        <v>0.59405940594059403</v>
      </c>
    </row>
    <row r="271" spans="1:21" x14ac:dyDescent="0.25">
      <c r="A271" s="29" t="s">
        <v>336</v>
      </c>
      <c r="B271" s="30" t="s">
        <v>22</v>
      </c>
      <c r="C271" s="30" t="s">
        <v>292</v>
      </c>
      <c r="D271" s="31">
        <v>21</v>
      </c>
      <c r="E271" s="31">
        <v>0.7</v>
      </c>
      <c r="F271" s="31">
        <v>10</v>
      </c>
      <c r="G271" s="31">
        <v>0.94117647058823528</v>
      </c>
      <c r="H271" s="31">
        <v>0.61202185792349728</v>
      </c>
      <c r="I271" s="31">
        <v>0.74172185430463566</v>
      </c>
      <c r="J271" s="31">
        <v>0.79069767441860461</v>
      </c>
      <c r="K271" s="31">
        <v>0.98550724637681164</v>
      </c>
      <c r="L271" s="31">
        <v>0.8774193548387097</v>
      </c>
      <c r="M271" s="31">
        <v>16680</v>
      </c>
      <c r="N271" s="32">
        <v>9.2195023148148141E-3</v>
      </c>
      <c r="O271" s="30" t="s">
        <v>294</v>
      </c>
      <c r="P271" s="31">
        <v>-12144415</v>
      </c>
      <c r="Q271" s="33">
        <v>44889.940497118056</v>
      </c>
      <c r="R271" s="31">
        <v>3344</v>
      </c>
      <c r="S271" s="31">
        <v>0.95918367346938771</v>
      </c>
      <c r="T271" s="31">
        <v>0.6811594202898551</v>
      </c>
      <c r="U271" s="34">
        <v>0.79661016949152552</v>
      </c>
    </row>
    <row r="272" spans="1:21" x14ac:dyDescent="0.25">
      <c r="A272" s="23" t="s">
        <v>336</v>
      </c>
      <c r="B272" s="24" t="s">
        <v>22</v>
      </c>
      <c r="C272" s="24" t="s">
        <v>292</v>
      </c>
      <c r="D272" s="25">
        <v>21</v>
      </c>
      <c r="E272" s="25">
        <v>0.7</v>
      </c>
      <c r="F272" s="25">
        <v>10</v>
      </c>
      <c r="G272" s="25">
        <v>0.94117647058823528</v>
      </c>
      <c r="H272" s="25">
        <v>0.61202185792349728</v>
      </c>
      <c r="I272" s="25">
        <v>0.74172185430463566</v>
      </c>
      <c r="J272" s="25">
        <v>0.80232558139534882</v>
      </c>
      <c r="K272" s="25">
        <v>0.98571428571428577</v>
      </c>
      <c r="L272" s="25">
        <v>0.88461538461538458</v>
      </c>
      <c r="M272" s="25">
        <v>16680</v>
      </c>
      <c r="N272" s="26">
        <v>1.0333194444444445E-2</v>
      </c>
      <c r="O272" s="24" t="s">
        <v>480</v>
      </c>
      <c r="P272" s="25">
        <v>-12144357</v>
      </c>
      <c r="Q272" s="27">
        <v>44893.515765868055</v>
      </c>
      <c r="R272" s="25">
        <v>3344</v>
      </c>
      <c r="S272" s="25">
        <v>0.97959183673469385</v>
      </c>
      <c r="T272" s="25">
        <v>0.68571428571428572</v>
      </c>
      <c r="U272" s="28">
        <v>0.80672268907563027</v>
      </c>
    </row>
    <row r="273" spans="1:21" x14ac:dyDescent="0.25">
      <c r="A273" s="29" t="s">
        <v>105</v>
      </c>
      <c r="B273" s="30" t="s">
        <v>22</v>
      </c>
      <c r="C273" s="30" t="s">
        <v>82</v>
      </c>
      <c r="D273" s="31">
        <v>21</v>
      </c>
      <c r="E273" s="31">
        <v>0.7</v>
      </c>
      <c r="F273" s="31">
        <v>10</v>
      </c>
      <c r="G273" s="31">
        <v>0.967741935483871</v>
      </c>
      <c r="H273" s="31">
        <v>0.44554455445544555</v>
      </c>
      <c r="I273" s="31">
        <v>0.61016949152542377</v>
      </c>
      <c r="J273" s="31">
        <v>0.70114942528735635</v>
      </c>
      <c r="K273" s="31">
        <v>1</v>
      </c>
      <c r="L273" s="31">
        <v>0.82432432432432434</v>
      </c>
      <c r="M273" s="31">
        <v>74878</v>
      </c>
      <c r="N273" s="32">
        <v>1.3217766203703704E-2</v>
      </c>
      <c r="O273" s="30" t="s">
        <v>83</v>
      </c>
      <c r="P273" s="31">
        <v>284531</v>
      </c>
      <c r="Q273" s="33">
        <v>44887.671228680556</v>
      </c>
      <c r="R273" s="31">
        <v>4142</v>
      </c>
      <c r="S273" s="31">
        <v>0.95238095238095233</v>
      </c>
      <c r="T273" s="31">
        <v>0.65573770491803274</v>
      </c>
      <c r="U273" s="34">
        <v>0.77669902912621347</v>
      </c>
    </row>
    <row r="274" spans="1:21" x14ac:dyDescent="0.25">
      <c r="A274" s="23" t="s">
        <v>243</v>
      </c>
      <c r="B274" s="24" t="s">
        <v>22</v>
      </c>
      <c r="C274" s="24" t="s">
        <v>147</v>
      </c>
      <c r="D274" s="25">
        <v>20</v>
      </c>
      <c r="E274" s="25">
        <v>0.9</v>
      </c>
      <c r="F274" s="25">
        <v>11</v>
      </c>
      <c r="G274" s="25">
        <v>1</v>
      </c>
      <c r="H274" s="25">
        <v>0.43258426966292135</v>
      </c>
      <c r="I274" s="25">
        <v>0.60392156862745094</v>
      </c>
      <c r="J274" s="25">
        <v>0.97499999999999998</v>
      </c>
      <c r="K274" s="25">
        <v>0.609375</v>
      </c>
      <c r="L274" s="25">
        <v>0.74999999999999989</v>
      </c>
      <c r="M274" s="25">
        <v>567</v>
      </c>
      <c r="N274" s="26">
        <v>5.9056712962962958E-4</v>
      </c>
      <c r="O274" s="24" t="s">
        <v>148</v>
      </c>
      <c r="P274" s="25">
        <v>360154</v>
      </c>
      <c r="Q274" s="27">
        <v>44888.523752962959</v>
      </c>
      <c r="R274" s="25">
        <v>440</v>
      </c>
      <c r="S274" s="25">
        <v>0.96969696969696972</v>
      </c>
      <c r="T274" s="25">
        <v>0.5</v>
      </c>
      <c r="U274" s="28">
        <v>0.65979381443298968</v>
      </c>
    </row>
    <row r="275" spans="1:21" x14ac:dyDescent="0.25">
      <c r="A275" s="29" t="s">
        <v>279</v>
      </c>
      <c r="B275" s="30" t="s">
        <v>22</v>
      </c>
      <c r="C275" s="30" t="s">
        <v>23</v>
      </c>
      <c r="D275" s="31">
        <v>20</v>
      </c>
      <c r="E275" s="31">
        <v>0.9</v>
      </c>
      <c r="F275" s="31">
        <v>11</v>
      </c>
      <c r="G275" s="31">
        <v>0.98907103825136611</v>
      </c>
      <c r="H275" s="31">
        <v>0.62629757785467133</v>
      </c>
      <c r="I275" s="31">
        <v>0.76694915254237295</v>
      </c>
      <c r="J275" s="31">
        <v>0.95</v>
      </c>
      <c r="K275" s="31">
        <v>0.75247524752475248</v>
      </c>
      <c r="L275" s="31">
        <v>0.83977900552486184</v>
      </c>
      <c r="M275" s="31">
        <v>701</v>
      </c>
      <c r="N275" s="32">
        <v>2.4075231481481482E-4</v>
      </c>
      <c r="O275" s="30" t="s">
        <v>24</v>
      </c>
      <c r="P275" s="31">
        <v>336055</v>
      </c>
      <c r="Q275" s="33">
        <v>44888.539848356479</v>
      </c>
      <c r="R275" s="31">
        <v>518</v>
      </c>
      <c r="S275" s="31">
        <v>0.98305084745762716</v>
      </c>
      <c r="T275" s="31">
        <v>0.57425742574257421</v>
      </c>
      <c r="U275" s="34">
        <v>0.72499999999999998</v>
      </c>
    </row>
    <row r="276" spans="1:21" x14ac:dyDescent="0.25">
      <c r="A276" s="23" t="s">
        <v>242</v>
      </c>
      <c r="B276" s="24" t="s">
        <v>22</v>
      </c>
      <c r="C276" s="24" t="s">
        <v>147</v>
      </c>
      <c r="D276" s="25">
        <v>20</v>
      </c>
      <c r="E276" s="25">
        <v>0.875</v>
      </c>
      <c r="F276" s="25">
        <v>11</v>
      </c>
      <c r="G276" s="25">
        <v>1</v>
      </c>
      <c r="H276" s="25">
        <v>0.550561797752809</v>
      </c>
      <c r="I276" s="25">
        <v>0.71014492753623193</v>
      </c>
      <c r="J276" s="25">
        <v>0.98039215686274506</v>
      </c>
      <c r="K276" s="25">
        <v>0.78125</v>
      </c>
      <c r="L276" s="25">
        <v>0.86956521739130421</v>
      </c>
      <c r="M276" s="25">
        <v>682</v>
      </c>
      <c r="N276" s="26">
        <v>6.7008101851851853E-4</v>
      </c>
      <c r="O276" s="24" t="s">
        <v>148</v>
      </c>
      <c r="P276" s="25">
        <v>360154</v>
      </c>
      <c r="Q276" s="27">
        <v>44888.5230758912</v>
      </c>
      <c r="R276" s="25">
        <v>520</v>
      </c>
      <c r="S276" s="25">
        <v>0.97619047619047616</v>
      </c>
      <c r="T276" s="25">
        <v>0.640625</v>
      </c>
      <c r="U276" s="28">
        <v>0.7735849056603773</v>
      </c>
    </row>
    <row r="277" spans="1:21" x14ac:dyDescent="0.25">
      <c r="A277" s="29" t="s">
        <v>278</v>
      </c>
      <c r="B277" s="30" t="s">
        <v>22</v>
      </c>
      <c r="C277" s="30" t="s">
        <v>23</v>
      </c>
      <c r="D277" s="31">
        <v>20</v>
      </c>
      <c r="E277" s="31">
        <v>0.875</v>
      </c>
      <c r="F277" s="31">
        <v>11</v>
      </c>
      <c r="G277" s="31">
        <v>0.98369565217391308</v>
      </c>
      <c r="H277" s="31">
        <v>0.62629757785467133</v>
      </c>
      <c r="I277" s="31">
        <v>0.76532769556025371</v>
      </c>
      <c r="J277" s="31">
        <v>0.95061728395061729</v>
      </c>
      <c r="K277" s="31">
        <v>0.76237623762376239</v>
      </c>
      <c r="L277" s="31">
        <v>0.84615384615384626</v>
      </c>
      <c r="M277" s="31">
        <v>707</v>
      </c>
      <c r="N277" s="32">
        <v>2.3318287037037036E-4</v>
      </c>
      <c r="O277" s="30" t="s">
        <v>24</v>
      </c>
      <c r="P277" s="31">
        <v>336055</v>
      </c>
      <c r="Q277" s="33">
        <v>44888.539611273147</v>
      </c>
      <c r="R277" s="31">
        <v>521</v>
      </c>
      <c r="S277" s="31">
        <v>0.98333333333333328</v>
      </c>
      <c r="T277" s="31">
        <v>0.58415841584158412</v>
      </c>
      <c r="U277" s="34">
        <v>0.73291925465838503</v>
      </c>
    </row>
    <row r="278" spans="1:21" x14ac:dyDescent="0.25">
      <c r="A278" s="23" t="s">
        <v>190</v>
      </c>
      <c r="B278" s="24" t="s">
        <v>22</v>
      </c>
      <c r="C278" s="24" t="s">
        <v>147</v>
      </c>
      <c r="D278" s="25">
        <v>20</v>
      </c>
      <c r="E278" s="25">
        <v>0.85</v>
      </c>
      <c r="F278" s="25">
        <v>11</v>
      </c>
      <c r="G278" s="25">
        <v>1</v>
      </c>
      <c r="H278" s="25">
        <v>0.550561797752809</v>
      </c>
      <c r="I278" s="25">
        <v>0.71014492753623193</v>
      </c>
      <c r="J278" s="25">
        <v>0.98039215686274506</v>
      </c>
      <c r="K278" s="25">
        <v>0.78125</v>
      </c>
      <c r="L278" s="25">
        <v>0.86956521739130421</v>
      </c>
      <c r="M278" s="25">
        <v>683</v>
      </c>
      <c r="N278" s="26">
        <v>2.3383101851851852E-4</v>
      </c>
      <c r="O278" s="24" t="s">
        <v>148</v>
      </c>
      <c r="P278" s="25">
        <v>360154</v>
      </c>
      <c r="Q278" s="27">
        <v>44887.881605787035</v>
      </c>
      <c r="R278" s="25">
        <v>520</v>
      </c>
      <c r="S278" s="25">
        <v>0.97619047619047616</v>
      </c>
      <c r="T278" s="25">
        <v>0.640625</v>
      </c>
      <c r="U278" s="28">
        <v>0.7735849056603773</v>
      </c>
    </row>
    <row r="279" spans="1:21" x14ac:dyDescent="0.25">
      <c r="A279" s="29" t="s">
        <v>61</v>
      </c>
      <c r="B279" s="30" t="s">
        <v>22</v>
      </c>
      <c r="C279" s="30" t="s">
        <v>23</v>
      </c>
      <c r="D279" s="31">
        <v>20</v>
      </c>
      <c r="E279" s="31">
        <v>0.85</v>
      </c>
      <c r="F279" s="31">
        <v>11</v>
      </c>
      <c r="G279" s="31">
        <v>0.98404255319148937</v>
      </c>
      <c r="H279" s="31">
        <v>0.64013840830449831</v>
      </c>
      <c r="I279" s="31">
        <v>0.77568134171907754</v>
      </c>
      <c r="J279" s="31">
        <v>0.95454545454545459</v>
      </c>
      <c r="K279" s="31">
        <v>0.83168316831683164</v>
      </c>
      <c r="L279" s="31">
        <v>0.88888888888888895</v>
      </c>
      <c r="M279" s="31">
        <v>728</v>
      </c>
      <c r="N279" s="32">
        <v>2.1648148148148148E-4</v>
      </c>
      <c r="O279" s="30" t="s">
        <v>24</v>
      </c>
      <c r="P279" s="31">
        <v>336055</v>
      </c>
      <c r="Q279" s="33">
        <v>44886.985341886575</v>
      </c>
      <c r="R279" s="31">
        <v>530</v>
      </c>
      <c r="S279" s="31">
        <v>0.9838709677419355</v>
      </c>
      <c r="T279" s="31">
        <v>0.60396039603960394</v>
      </c>
      <c r="U279" s="34">
        <v>0.74846625766871155</v>
      </c>
    </row>
    <row r="280" spans="1:21" x14ac:dyDescent="0.25">
      <c r="A280" s="23" t="s">
        <v>241</v>
      </c>
      <c r="B280" s="24" t="s">
        <v>22</v>
      </c>
      <c r="C280" s="24" t="s">
        <v>147</v>
      </c>
      <c r="D280" s="25">
        <v>20</v>
      </c>
      <c r="E280" s="25">
        <v>0.8</v>
      </c>
      <c r="F280" s="25">
        <v>11</v>
      </c>
      <c r="G280" s="25">
        <v>0.95283018867924529</v>
      </c>
      <c r="H280" s="25">
        <v>0.56741573033707871</v>
      </c>
      <c r="I280" s="25">
        <v>0.71126760563380276</v>
      </c>
      <c r="J280" s="25">
        <v>0.88524590163934425</v>
      </c>
      <c r="K280" s="25">
        <v>0.84375</v>
      </c>
      <c r="L280" s="25">
        <v>0.86399999999999999</v>
      </c>
      <c r="M280" s="25">
        <v>724</v>
      </c>
      <c r="N280" s="26">
        <v>7.1197916666666664E-4</v>
      </c>
      <c r="O280" s="24" t="s">
        <v>148</v>
      </c>
      <c r="P280" s="25">
        <v>360154</v>
      </c>
      <c r="Q280" s="27">
        <v>44888.522356076392</v>
      </c>
      <c r="R280" s="25">
        <v>546</v>
      </c>
      <c r="S280" s="25">
        <v>0.91836734693877553</v>
      </c>
      <c r="T280" s="25">
        <v>0.703125</v>
      </c>
      <c r="U280" s="28">
        <v>0.79646017699115057</v>
      </c>
    </row>
    <row r="281" spans="1:21" x14ac:dyDescent="0.25">
      <c r="A281" s="29" t="s">
        <v>277</v>
      </c>
      <c r="B281" s="30" t="s">
        <v>22</v>
      </c>
      <c r="C281" s="30" t="s">
        <v>23</v>
      </c>
      <c r="D281" s="31">
        <v>20</v>
      </c>
      <c r="E281" s="31">
        <v>0.8</v>
      </c>
      <c r="F281" s="31">
        <v>11</v>
      </c>
      <c r="G281" s="31">
        <v>0.98412698412698407</v>
      </c>
      <c r="H281" s="31">
        <v>0.643598615916955</v>
      </c>
      <c r="I281" s="31">
        <v>0.7782426778242677</v>
      </c>
      <c r="J281" s="31">
        <v>0.95454545454545459</v>
      </c>
      <c r="K281" s="31">
        <v>0.83168316831683164</v>
      </c>
      <c r="L281" s="31">
        <v>0.88888888888888895</v>
      </c>
      <c r="M281" s="31">
        <v>736</v>
      </c>
      <c r="N281" s="32">
        <v>2.4854166666666666E-4</v>
      </c>
      <c r="O281" s="30" t="s">
        <v>24</v>
      </c>
      <c r="P281" s="31">
        <v>336055</v>
      </c>
      <c r="Q281" s="33">
        <v>44888.539358865739</v>
      </c>
      <c r="R281" s="31">
        <v>535</v>
      </c>
      <c r="S281" s="31">
        <v>0.9838709677419355</v>
      </c>
      <c r="T281" s="31">
        <v>0.60396039603960394</v>
      </c>
      <c r="U281" s="34">
        <v>0.74846625766871155</v>
      </c>
    </row>
    <row r="282" spans="1:21" x14ac:dyDescent="0.25">
      <c r="A282" s="23" t="s">
        <v>631</v>
      </c>
      <c r="B282" s="24" t="s">
        <v>147</v>
      </c>
      <c r="C282" s="24" t="s">
        <v>292</v>
      </c>
      <c r="D282" s="25">
        <v>20</v>
      </c>
      <c r="E282" s="25">
        <v>0.9</v>
      </c>
      <c r="F282" s="25">
        <v>10</v>
      </c>
      <c r="G282" s="25">
        <v>0.94444444444444442</v>
      </c>
      <c r="H282" s="25">
        <v>7.9069767441860464E-2</v>
      </c>
      <c r="I282" s="25">
        <v>0.14592274678111586</v>
      </c>
      <c r="J282" s="25">
        <v>0.9</v>
      </c>
      <c r="K282" s="25">
        <v>0.12857142857142856</v>
      </c>
      <c r="L282" s="25">
        <v>0.22500000000000001</v>
      </c>
      <c r="M282" s="25">
        <v>1639</v>
      </c>
      <c r="N282" s="26">
        <v>6.0723148148148151E-3</v>
      </c>
      <c r="O282" s="24" t="s">
        <v>350</v>
      </c>
      <c r="P282" s="25">
        <v>6316297</v>
      </c>
      <c r="Q282" s="27">
        <v>44894.458786759256</v>
      </c>
      <c r="R282" s="25">
        <v>1024</v>
      </c>
      <c r="S282" s="25">
        <v>1</v>
      </c>
      <c r="T282" s="25">
        <v>0.1</v>
      </c>
      <c r="U282" s="28">
        <v>0.18181818181818182</v>
      </c>
    </row>
    <row r="283" spans="1:21" x14ac:dyDescent="0.25">
      <c r="A283" s="29" t="s">
        <v>369</v>
      </c>
      <c r="B283" s="30" t="s">
        <v>147</v>
      </c>
      <c r="C283" s="30" t="s">
        <v>292</v>
      </c>
      <c r="D283" s="31">
        <v>20</v>
      </c>
      <c r="E283" s="31">
        <v>0.85</v>
      </c>
      <c r="F283" s="31">
        <v>10</v>
      </c>
      <c r="G283" s="31">
        <v>0.98</v>
      </c>
      <c r="H283" s="31">
        <v>0.22790697674418606</v>
      </c>
      <c r="I283" s="31">
        <v>0.36981132075471695</v>
      </c>
      <c r="J283" s="31">
        <v>0.93548387096774188</v>
      </c>
      <c r="K283" s="31">
        <v>0.41428571428571431</v>
      </c>
      <c r="L283" s="31">
        <v>0.57425742574257432</v>
      </c>
      <c r="M283" s="31">
        <v>1917</v>
      </c>
      <c r="N283" s="32">
        <v>6.0729629629629632E-3</v>
      </c>
      <c r="O283" s="30" t="s">
        <v>350</v>
      </c>
      <c r="P283" s="31">
        <v>6316297</v>
      </c>
      <c r="Q283" s="33">
        <v>44894.529248321756</v>
      </c>
      <c r="R283" s="31">
        <v>1162</v>
      </c>
      <c r="S283" s="31">
        <v>1</v>
      </c>
      <c r="T283" s="31">
        <v>0.22857142857142856</v>
      </c>
      <c r="U283" s="34">
        <v>0.37209302325581389</v>
      </c>
    </row>
    <row r="284" spans="1:21" x14ac:dyDescent="0.25">
      <c r="A284" s="23" t="s">
        <v>404</v>
      </c>
      <c r="B284" s="24" t="s">
        <v>23</v>
      </c>
      <c r="C284" s="24" t="s">
        <v>292</v>
      </c>
      <c r="D284" s="25">
        <v>20</v>
      </c>
      <c r="E284" s="25">
        <v>0.85</v>
      </c>
      <c r="F284" s="25">
        <v>10</v>
      </c>
      <c r="G284" s="25">
        <v>1</v>
      </c>
      <c r="H284" s="25">
        <v>0.35897435897435898</v>
      </c>
      <c r="I284" s="25">
        <v>0.52830188679245282</v>
      </c>
      <c r="J284" s="25">
        <v>0.95348837209302328</v>
      </c>
      <c r="K284" s="25">
        <v>0.59420289855072461</v>
      </c>
      <c r="L284" s="25">
        <v>0.7321428571428571</v>
      </c>
      <c r="M284" s="25">
        <v>2911</v>
      </c>
      <c r="N284" s="26">
        <v>5.3125231481481478E-3</v>
      </c>
      <c r="O284" s="24" t="s">
        <v>351</v>
      </c>
      <c r="P284" s="25">
        <v>5622217</v>
      </c>
      <c r="Q284" s="27">
        <v>44890.853026828707</v>
      </c>
      <c r="R284" s="25">
        <v>1343</v>
      </c>
      <c r="S284" s="25">
        <v>1</v>
      </c>
      <c r="T284" s="25">
        <v>0.24637681159420291</v>
      </c>
      <c r="U284" s="28">
        <v>0.39534883720930236</v>
      </c>
    </row>
    <row r="285" spans="1:21" x14ac:dyDescent="0.25">
      <c r="A285" s="29" t="s">
        <v>335</v>
      </c>
      <c r="B285" s="30" t="s">
        <v>22</v>
      </c>
      <c r="C285" s="30" t="s">
        <v>292</v>
      </c>
      <c r="D285" s="31">
        <v>20</v>
      </c>
      <c r="E285" s="31">
        <v>0.85</v>
      </c>
      <c r="F285" s="31">
        <v>10</v>
      </c>
      <c r="G285" s="31">
        <v>1</v>
      </c>
      <c r="H285" s="31">
        <v>0.51366120218579236</v>
      </c>
      <c r="I285" s="31">
        <v>0.67870036101083031</v>
      </c>
      <c r="J285" s="31">
        <v>0.96296296296296291</v>
      </c>
      <c r="K285" s="31">
        <v>0.75362318840579712</v>
      </c>
      <c r="L285" s="31">
        <v>0.84552845528455278</v>
      </c>
      <c r="M285" s="31">
        <v>4631</v>
      </c>
      <c r="N285" s="32">
        <v>1.5164189814814814E-2</v>
      </c>
      <c r="O285" s="30" t="s">
        <v>294</v>
      </c>
      <c r="P285" s="31">
        <v>-12144415</v>
      </c>
      <c r="Q285" s="33">
        <v>44889.925325486111</v>
      </c>
      <c r="R285" s="31">
        <v>2310</v>
      </c>
      <c r="S285" s="31">
        <v>0.97499999999999998</v>
      </c>
      <c r="T285" s="31">
        <v>0.56521739130434778</v>
      </c>
      <c r="U285" s="34">
        <v>0.7155963302752294</v>
      </c>
    </row>
    <row r="286" spans="1:21" x14ac:dyDescent="0.25">
      <c r="A286" s="23" t="s">
        <v>104</v>
      </c>
      <c r="B286" s="24" t="s">
        <v>22</v>
      </c>
      <c r="C286" s="24" t="s">
        <v>82</v>
      </c>
      <c r="D286" s="25">
        <v>20</v>
      </c>
      <c r="E286" s="25">
        <v>0.85</v>
      </c>
      <c r="F286" s="25">
        <v>10</v>
      </c>
      <c r="G286" s="25">
        <v>0.96250000000000002</v>
      </c>
      <c r="H286" s="25">
        <v>0.38118811881188119</v>
      </c>
      <c r="I286" s="25">
        <v>0.54609929078014185</v>
      </c>
      <c r="J286" s="25">
        <v>0.9</v>
      </c>
      <c r="K286" s="25">
        <v>0.73770491803278693</v>
      </c>
      <c r="L286" s="25">
        <v>0.81081081081081086</v>
      </c>
      <c r="M286" s="25">
        <v>8143</v>
      </c>
      <c r="N286" s="26">
        <v>2.3862013888888887E-2</v>
      </c>
      <c r="O286" s="24" t="s">
        <v>83</v>
      </c>
      <c r="P286" s="25">
        <v>284531</v>
      </c>
      <c r="Q286" s="27">
        <v>44887.64283394676</v>
      </c>
      <c r="R286" s="25">
        <v>3178</v>
      </c>
      <c r="S286" s="25">
        <v>1</v>
      </c>
      <c r="T286" s="25">
        <v>0.52459016393442626</v>
      </c>
      <c r="U286" s="28">
        <v>0.68817204301075263</v>
      </c>
    </row>
    <row r="287" spans="1:21" x14ac:dyDescent="0.25">
      <c r="A287" s="29" t="s">
        <v>630</v>
      </c>
      <c r="B287" s="30" t="s">
        <v>147</v>
      </c>
      <c r="C287" s="30" t="s">
        <v>292</v>
      </c>
      <c r="D287" s="31">
        <v>20</v>
      </c>
      <c r="E287" s="31">
        <v>0.8</v>
      </c>
      <c r="F287" s="31">
        <v>10</v>
      </c>
      <c r="G287" s="31">
        <v>0.94444444444444442</v>
      </c>
      <c r="H287" s="31">
        <v>7.9069767441860464E-2</v>
      </c>
      <c r="I287" s="31">
        <v>0.14592274678111586</v>
      </c>
      <c r="J287" s="31">
        <v>0.9</v>
      </c>
      <c r="K287" s="31">
        <v>0.12857142857142856</v>
      </c>
      <c r="L287" s="31">
        <v>0.22500000000000001</v>
      </c>
      <c r="M287" s="31">
        <v>1621</v>
      </c>
      <c r="N287" s="32">
        <v>6.7318287037037034E-3</v>
      </c>
      <c r="O287" s="30" t="s">
        <v>350</v>
      </c>
      <c r="P287" s="31">
        <v>6316297</v>
      </c>
      <c r="Q287" s="33">
        <v>44894.451833865744</v>
      </c>
      <c r="R287" s="31">
        <v>1016</v>
      </c>
      <c r="S287" s="31">
        <v>1</v>
      </c>
      <c r="T287" s="31">
        <v>0.1</v>
      </c>
      <c r="U287" s="34">
        <v>0.18181818181818182</v>
      </c>
    </row>
    <row r="288" spans="1:21" x14ac:dyDescent="0.25">
      <c r="A288" s="23" t="s">
        <v>312</v>
      </c>
      <c r="B288" s="24" t="s">
        <v>22</v>
      </c>
      <c r="C288" s="24" t="s">
        <v>292</v>
      </c>
      <c r="D288" s="25">
        <v>2</v>
      </c>
      <c r="E288" s="25">
        <v>0.9</v>
      </c>
      <c r="F288" s="25">
        <v>10</v>
      </c>
      <c r="G288" s="25">
        <v>0.97872340425531912</v>
      </c>
      <c r="H288" s="25">
        <v>0.25136612021857924</v>
      </c>
      <c r="I288" s="25">
        <v>0.4</v>
      </c>
      <c r="J288" s="25">
        <v>1</v>
      </c>
      <c r="K288" s="25">
        <v>0.3188405797101449</v>
      </c>
      <c r="L288" s="25">
        <v>0.48351648351648346</v>
      </c>
      <c r="M288" s="25">
        <v>2387</v>
      </c>
      <c r="N288" s="26">
        <v>3.5904629629629628E-3</v>
      </c>
      <c r="O288" s="24" t="s">
        <v>294</v>
      </c>
      <c r="P288" s="25">
        <v>-12144415</v>
      </c>
      <c r="Q288" s="27">
        <v>44889.835363969905</v>
      </c>
      <c r="R288" s="25">
        <v>1540</v>
      </c>
      <c r="S288" s="25">
        <v>1</v>
      </c>
      <c r="T288" s="25">
        <v>0.24637681159420291</v>
      </c>
      <c r="U288" s="28">
        <v>0.39534883720930236</v>
      </c>
    </row>
    <row r="289" spans="1:21" x14ac:dyDescent="0.25">
      <c r="A289" s="29" t="s">
        <v>311</v>
      </c>
      <c r="B289" s="30" t="s">
        <v>22</v>
      </c>
      <c r="C289" s="30" t="s">
        <v>292</v>
      </c>
      <c r="D289" s="31">
        <v>2</v>
      </c>
      <c r="E289" s="31">
        <v>0.875</v>
      </c>
      <c r="F289" s="31">
        <v>10</v>
      </c>
      <c r="G289" s="31">
        <v>0.96296296296296291</v>
      </c>
      <c r="H289" s="31">
        <v>0.28415300546448086</v>
      </c>
      <c r="I289" s="31">
        <v>0.43881856540084385</v>
      </c>
      <c r="J289" s="31">
        <v>1</v>
      </c>
      <c r="K289" s="31">
        <v>0.39130434782608697</v>
      </c>
      <c r="L289" s="31">
        <v>0.5625</v>
      </c>
      <c r="M289" s="31">
        <v>2460</v>
      </c>
      <c r="N289" s="32">
        <v>3.5904629629629628E-3</v>
      </c>
      <c r="O289" s="30" t="s">
        <v>294</v>
      </c>
      <c r="P289" s="31">
        <v>-12144415</v>
      </c>
      <c r="Q289" s="33">
        <v>44889.835363969905</v>
      </c>
      <c r="R289" s="31">
        <v>1579</v>
      </c>
      <c r="S289" s="31">
        <v>1</v>
      </c>
      <c r="T289" s="31">
        <v>0.28985507246376813</v>
      </c>
      <c r="U289" s="34">
        <v>0.44943820224719105</v>
      </c>
    </row>
    <row r="290" spans="1:21" x14ac:dyDescent="0.25">
      <c r="A290" s="23" t="s">
        <v>310</v>
      </c>
      <c r="B290" s="24" t="s">
        <v>22</v>
      </c>
      <c r="C290" s="24" t="s">
        <v>292</v>
      </c>
      <c r="D290" s="25">
        <v>2</v>
      </c>
      <c r="E290" s="25">
        <v>0.85</v>
      </c>
      <c r="F290" s="25">
        <v>10</v>
      </c>
      <c r="G290" s="25">
        <v>0.96875</v>
      </c>
      <c r="H290" s="25">
        <v>0.33879781420765026</v>
      </c>
      <c r="I290" s="25">
        <v>0.50202429149797567</v>
      </c>
      <c r="J290" s="25">
        <v>1</v>
      </c>
      <c r="K290" s="25">
        <v>0.46376811594202899</v>
      </c>
      <c r="L290" s="25">
        <v>0.63366336633663367</v>
      </c>
      <c r="M290" s="25">
        <v>2549</v>
      </c>
      <c r="N290" s="26">
        <v>3.5904629629629628E-3</v>
      </c>
      <c r="O290" s="24" t="s">
        <v>294</v>
      </c>
      <c r="P290" s="25">
        <v>-12144415</v>
      </c>
      <c r="Q290" s="27">
        <v>44889.835363969905</v>
      </c>
      <c r="R290" s="25">
        <v>1626</v>
      </c>
      <c r="S290" s="25">
        <v>1</v>
      </c>
      <c r="T290" s="25">
        <v>0.34782608695652173</v>
      </c>
      <c r="U290" s="28">
        <v>0.5161290322580645</v>
      </c>
    </row>
    <row r="291" spans="1:21" x14ac:dyDescent="0.25">
      <c r="A291" s="29" t="s">
        <v>309</v>
      </c>
      <c r="B291" s="30" t="s">
        <v>22</v>
      </c>
      <c r="C291" s="30" t="s">
        <v>292</v>
      </c>
      <c r="D291" s="31">
        <v>2</v>
      </c>
      <c r="E291" s="31">
        <v>0.8</v>
      </c>
      <c r="F291" s="31">
        <v>10</v>
      </c>
      <c r="G291" s="31">
        <v>0.95402298850574707</v>
      </c>
      <c r="H291" s="31">
        <v>0.45355191256830601</v>
      </c>
      <c r="I291" s="31">
        <v>0.61481481481481481</v>
      </c>
      <c r="J291" s="31">
        <v>0.9555555555555556</v>
      </c>
      <c r="K291" s="31">
        <v>0.62318840579710144</v>
      </c>
      <c r="L291" s="31">
        <v>0.75438596491228072</v>
      </c>
      <c r="M291" s="31">
        <v>2892</v>
      </c>
      <c r="N291" s="32">
        <v>3.5904629629629628E-3</v>
      </c>
      <c r="O291" s="30" t="s">
        <v>294</v>
      </c>
      <c r="P291" s="31">
        <v>-12144415</v>
      </c>
      <c r="Q291" s="33">
        <v>44889.835363969905</v>
      </c>
      <c r="R291" s="31">
        <v>1803</v>
      </c>
      <c r="S291" s="31">
        <v>0.96969696969696972</v>
      </c>
      <c r="T291" s="31">
        <v>0.46376811594202899</v>
      </c>
      <c r="U291" s="34">
        <v>0.62745098039215685</v>
      </c>
    </row>
    <row r="292" spans="1:21" x14ac:dyDescent="0.25">
      <c r="A292" s="23" t="s">
        <v>308</v>
      </c>
      <c r="B292" s="24" t="s">
        <v>22</v>
      </c>
      <c r="C292" s="24" t="s">
        <v>292</v>
      </c>
      <c r="D292" s="25">
        <v>2</v>
      </c>
      <c r="E292" s="25">
        <v>0.7</v>
      </c>
      <c r="F292" s="25">
        <v>10</v>
      </c>
      <c r="G292" s="25">
        <v>0.9363636363636364</v>
      </c>
      <c r="H292" s="25">
        <v>0.56284153005464477</v>
      </c>
      <c r="I292" s="25">
        <v>0.70307167235494883</v>
      </c>
      <c r="J292" s="25">
        <v>0.95238095238095233</v>
      </c>
      <c r="K292" s="25">
        <v>0.86956521739130432</v>
      </c>
      <c r="L292" s="25">
        <v>0.90909090909090895</v>
      </c>
      <c r="M292" s="25">
        <v>3794</v>
      </c>
      <c r="N292" s="26">
        <v>3.5904629629629628E-3</v>
      </c>
      <c r="O292" s="24" t="s">
        <v>294</v>
      </c>
      <c r="P292" s="25">
        <v>-12144415</v>
      </c>
      <c r="Q292" s="27">
        <v>44889.835363969905</v>
      </c>
      <c r="R292" s="25">
        <v>2105</v>
      </c>
      <c r="S292" s="25">
        <v>0.97872340425531912</v>
      </c>
      <c r="T292" s="25">
        <v>0.66666666666666663</v>
      </c>
      <c r="U292" s="28">
        <v>0.79310344827586199</v>
      </c>
    </row>
    <row r="293" spans="1:21" x14ac:dyDescent="0.25">
      <c r="A293" s="29" t="s">
        <v>306</v>
      </c>
      <c r="B293" s="30" t="s">
        <v>22</v>
      </c>
      <c r="C293" s="30" t="s">
        <v>292</v>
      </c>
      <c r="D293" s="31">
        <v>2</v>
      </c>
      <c r="E293" s="31">
        <v>0.5</v>
      </c>
      <c r="F293" s="31">
        <v>10</v>
      </c>
      <c r="G293" s="31">
        <v>0.94117647058823528</v>
      </c>
      <c r="H293" s="31">
        <v>0.67368421052631577</v>
      </c>
      <c r="I293" s="31">
        <v>0.78527607361963181</v>
      </c>
      <c r="J293" s="31">
        <v>0</v>
      </c>
      <c r="K293" s="31">
        <v>0</v>
      </c>
      <c r="L293" s="31">
        <v>0</v>
      </c>
      <c r="M293" s="31">
        <v>16121</v>
      </c>
      <c r="N293" s="32">
        <v>3.8684374999999999E-3</v>
      </c>
      <c r="O293" s="30" t="s">
        <v>294</v>
      </c>
      <c r="P293" s="31">
        <v>-12144415</v>
      </c>
      <c r="Q293" s="33">
        <v>44888.920492199075</v>
      </c>
      <c r="R293" s="31">
        <v>3165</v>
      </c>
      <c r="S293" s="31">
        <v>0</v>
      </c>
      <c r="T293" s="31">
        <v>0</v>
      </c>
      <c r="U293" s="34">
        <v>0</v>
      </c>
    </row>
    <row r="294" spans="1:21" x14ac:dyDescent="0.25">
      <c r="A294" s="23" t="s">
        <v>305</v>
      </c>
      <c r="B294" s="24" t="s">
        <v>22</v>
      </c>
      <c r="C294" s="24" t="s">
        <v>292</v>
      </c>
      <c r="D294" s="25">
        <v>2</v>
      </c>
      <c r="E294" s="25">
        <v>0.2</v>
      </c>
      <c r="F294" s="25">
        <v>10</v>
      </c>
      <c r="G294" s="25">
        <v>0.92753623188405798</v>
      </c>
      <c r="H294" s="25">
        <v>0.67368421052631577</v>
      </c>
      <c r="I294" s="25">
        <v>0.78048780487804881</v>
      </c>
      <c r="J294" s="25">
        <v>0</v>
      </c>
      <c r="K294" s="25">
        <v>0</v>
      </c>
      <c r="L294" s="25">
        <v>0</v>
      </c>
      <c r="M294" s="25">
        <v>810173</v>
      </c>
      <c r="N294" s="26">
        <v>3.8684374999999999E-3</v>
      </c>
      <c r="O294" s="24" t="s">
        <v>294</v>
      </c>
      <c r="P294" s="25">
        <v>-12144415</v>
      </c>
      <c r="Q294" s="27">
        <v>44888.920492199075</v>
      </c>
      <c r="R294" s="25">
        <v>4638</v>
      </c>
      <c r="S294" s="25">
        <v>0</v>
      </c>
      <c r="T294" s="25">
        <v>0</v>
      </c>
      <c r="U294" s="28">
        <v>0</v>
      </c>
    </row>
    <row r="295" spans="1:21" x14ac:dyDescent="0.25">
      <c r="A295" s="29" t="s">
        <v>189</v>
      </c>
      <c r="B295" s="30" t="s">
        <v>22</v>
      </c>
      <c r="C295" s="30" t="s">
        <v>147</v>
      </c>
      <c r="D295" s="31">
        <v>19</v>
      </c>
      <c r="E295" s="31">
        <v>0.9</v>
      </c>
      <c r="F295" s="31">
        <v>11</v>
      </c>
      <c r="G295" s="31">
        <v>1</v>
      </c>
      <c r="H295" s="31">
        <v>0.43258426966292135</v>
      </c>
      <c r="I295" s="31">
        <v>0.60392156862745094</v>
      </c>
      <c r="J295" s="31">
        <v>0.97499999999999998</v>
      </c>
      <c r="K295" s="31">
        <v>0.609375</v>
      </c>
      <c r="L295" s="31">
        <v>0.74999999999999989</v>
      </c>
      <c r="M295" s="31">
        <v>567</v>
      </c>
      <c r="N295" s="32">
        <v>9.248842592592593E-5</v>
      </c>
      <c r="O295" s="30" t="s">
        <v>148</v>
      </c>
      <c r="P295" s="31">
        <v>360154</v>
      </c>
      <c r="Q295" s="33">
        <v>44887.881511377316</v>
      </c>
      <c r="R295" s="31">
        <v>440</v>
      </c>
      <c r="S295" s="31">
        <v>0.96969696969696972</v>
      </c>
      <c r="T295" s="31">
        <v>0.5</v>
      </c>
      <c r="U295" s="34">
        <v>0.65979381443298968</v>
      </c>
    </row>
    <row r="296" spans="1:21" x14ac:dyDescent="0.25">
      <c r="A296" s="23" t="s">
        <v>60</v>
      </c>
      <c r="B296" s="24" t="s">
        <v>22</v>
      </c>
      <c r="C296" s="24" t="s">
        <v>23</v>
      </c>
      <c r="D296" s="25">
        <v>19</v>
      </c>
      <c r="E296" s="25">
        <v>0.9</v>
      </c>
      <c r="F296" s="25">
        <v>11</v>
      </c>
      <c r="G296" s="25">
        <v>1</v>
      </c>
      <c r="H296" s="25">
        <v>0.52595155709342556</v>
      </c>
      <c r="I296" s="25">
        <v>0.68934240362811783</v>
      </c>
      <c r="J296" s="25">
        <v>1</v>
      </c>
      <c r="K296" s="25">
        <v>0.64356435643564358</v>
      </c>
      <c r="L296" s="25">
        <v>0.7831325301204819</v>
      </c>
      <c r="M296" s="25">
        <v>513</v>
      </c>
      <c r="N296" s="26">
        <v>8.5486111111111117E-5</v>
      </c>
      <c r="O296" s="24" t="s">
        <v>24</v>
      </c>
      <c r="P296" s="25">
        <v>336055</v>
      </c>
      <c r="Q296" s="27">
        <v>44886.985252696759</v>
      </c>
      <c r="R296" s="25">
        <v>404</v>
      </c>
      <c r="S296" s="25">
        <v>1</v>
      </c>
      <c r="T296" s="25">
        <v>0.48514851485148514</v>
      </c>
      <c r="U296" s="28">
        <v>0.65333333333333332</v>
      </c>
    </row>
    <row r="297" spans="1:21" x14ac:dyDescent="0.25">
      <c r="A297" s="29" t="s">
        <v>188</v>
      </c>
      <c r="B297" s="30" t="s">
        <v>22</v>
      </c>
      <c r="C297" s="30" t="s">
        <v>147</v>
      </c>
      <c r="D297" s="31">
        <v>19</v>
      </c>
      <c r="E297" s="31">
        <v>0.875</v>
      </c>
      <c r="F297" s="31">
        <v>11</v>
      </c>
      <c r="G297" s="31">
        <v>1</v>
      </c>
      <c r="H297" s="31">
        <v>0.550561797752809</v>
      </c>
      <c r="I297" s="31">
        <v>0.71014492753623193</v>
      </c>
      <c r="J297" s="31">
        <v>0.98039215686274506</v>
      </c>
      <c r="K297" s="31">
        <v>0.78125</v>
      </c>
      <c r="L297" s="31">
        <v>0.86956521739130421</v>
      </c>
      <c r="M297" s="31">
        <v>682</v>
      </c>
      <c r="N297" s="32">
        <v>9.248842592592593E-5</v>
      </c>
      <c r="O297" s="30" t="s">
        <v>148</v>
      </c>
      <c r="P297" s="31">
        <v>360154</v>
      </c>
      <c r="Q297" s="33">
        <v>44887.881511377316</v>
      </c>
      <c r="R297" s="31">
        <v>520</v>
      </c>
      <c r="S297" s="31">
        <v>0.97619047619047616</v>
      </c>
      <c r="T297" s="31">
        <v>0.640625</v>
      </c>
      <c r="U297" s="34">
        <v>0.7735849056603773</v>
      </c>
    </row>
    <row r="298" spans="1:21" x14ac:dyDescent="0.25">
      <c r="A298" s="23" t="s">
        <v>59</v>
      </c>
      <c r="B298" s="24" t="s">
        <v>22</v>
      </c>
      <c r="C298" s="24" t="s">
        <v>23</v>
      </c>
      <c r="D298" s="25">
        <v>19</v>
      </c>
      <c r="E298" s="25">
        <v>0.875</v>
      </c>
      <c r="F298" s="25">
        <v>11</v>
      </c>
      <c r="G298" s="25">
        <v>1</v>
      </c>
      <c r="H298" s="25">
        <v>0.60207612456747406</v>
      </c>
      <c r="I298" s="25">
        <v>0.75161987041036726</v>
      </c>
      <c r="J298" s="25">
        <v>0.98684210526315785</v>
      </c>
      <c r="K298" s="25">
        <v>0.74257425742574257</v>
      </c>
      <c r="L298" s="25">
        <v>0.84745762711864414</v>
      </c>
      <c r="M298" s="25">
        <v>631</v>
      </c>
      <c r="N298" s="26">
        <v>8.5486111111111117E-5</v>
      </c>
      <c r="O298" s="24" t="s">
        <v>24</v>
      </c>
      <c r="P298" s="25">
        <v>336055</v>
      </c>
      <c r="Q298" s="27">
        <v>44886.985252696759</v>
      </c>
      <c r="R298" s="25">
        <v>481</v>
      </c>
      <c r="S298" s="25">
        <v>1</v>
      </c>
      <c r="T298" s="25">
        <v>0.5643564356435643</v>
      </c>
      <c r="U298" s="28">
        <v>0.72151898734177211</v>
      </c>
    </row>
    <row r="299" spans="1:21" x14ac:dyDescent="0.25">
      <c r="A299" s="29" t="s">
        <v>187</v>
      </c>
      <c r="B299" s="30" t="s">
        <v>22</v>
      </c>
      <c r="C299" s="30" t="s">
        <v>147</v>
      </c>
      <c r="D299" s="31">
        <v>19</v>
      </c>
      <c r="E299" s="31">
        <v>0.85</v>
      </c>
      <c r="F299" s="31">
        <v>11</v>
      </c>
      <c r="G299" s="31">
        <v>1</v>
      </c>
      <c r="H299" s="31">
        <v>0.550561797752809</v>
      </c>
      <c r="I299" s="31">
        <v>0.71014492753623193</v>
      </c>
      <c r="J299" s="31">
        <v>0.98039215686274506</v>
      </c>
      <c r="K299" s="31">
        <v>0.78125</v>
      </c>
      <c r="L299" s="31">
        <v>0.86956521739130421</v>
      </c>
      <c r="M299" s="31">
        <v>683</v>
      </c>
      <c r="N299" s="32">
        <v>9.248842592592593E-5</v>
      </c>
      <c r="O299" s="30" t="s">
        <v>148</v>
      </c>
      <c r="P299" s="31">
        <v>360154</v>
      </c>
      <c r="Q299" s="33">
        <v>44887.881511377316</v>
      </c>
      <c r="R299" s="31">
        <v>520</v>
      </c>
      <c r="S299" s="31">
        <v>0.97619047619047616</v>
      </c>
      <c r="T299" s="31">
        <v>0.640625</v>
      </c>
      <c r="U299" s="34">
        <v>0.7735849056603773</v>
      </c>
    </row>
    <row r="300" spans="1:21" x14ac:dyDescent="0.25">
      <c r="A300" s="23" t="s">
        <v>58</v>
      </c>
      <c r="B300" s="24" t="s">
        <v>22</v>
      </c>
      <c r="C300" s="24" t="s">
        <v>23</v>
      </c>
      <c r="D300" s="25">
        <v>19</v>
      </c>
      <c r="E300" s="25">
        <v>0.85</v>
      </c>
      <c r="F300" s="25">
        <v>11</v>
      </c>
      <c r="G300" s="25">
        <v>1</v>
      </c>
      <c r="H300" s="25">
        <v>0.60207612456747406</v>
      </c>
      <c r="I300" s="25">
        <v>0.75161987041036726</v>
      </c>
      <c r="J300" s="25">
        <v>0.98684210526315785</v>
      </c>
      <c r="K300" s="25">
        <v>0.74257425742574257</v>
      </c>
      <c r="L300" s="25">
        <v>0.84745762711864414</v>
      </c>
      <c r="M300" s="25">
        <v>632</v>
      </c>
      <c r="N300" s="26">
        <v>8.5486111111111117E-5</v>
      </c>
      <c r="O300" s="24" t="s">
        <v>24</v>
      </c>
      <c r="P300" s="25">
        <v>336055</v>
      </c>
      <c r="Q300" s="27">
        <v>44886.985252696759</v>
      </c>
      <c r="R300" s="25">
        <v>481</v>
      </c>
      <c r="S300" s="25">
        <v>1</v>
      </c>
      <c r="T300" s="25">
        <v>0.5643564356435643</v>
      </c>
      <c r="U300" s="28">
        <v>0.72151898734177211</v>
      </c>
    </row>
    <row r="301" spans="1:21" x14ac:dyDescent="0.25">
      <c r="A301" s="29" t="s">
        <v>186</v>
      </c>
      <c r="B301" s="30" t="s">
        <v>22</v>
      </c>
      <c r="C301" s="30" t="s">
        <v>147</v>
      </c>
      <c r="D301" s="31">
        <v>19</v>
      </c>
      <c r="E301" s="31">
        <v>0.8</v>
      </c>
      <c r="F301" s="31">
        <v>11</v>
      </c>
      <c r="G301" s="31">
        <v>0.95283018867924529</v>
      </c>
      <c r="H301" s="31">
        <v>0.56741573033707871</v>
      </c>
      <c r="I301" s="31">
        <v>0.71126760563380276</v>
      </c>
      <c r="J301" s="31">
        <v>0.9</v>
      </c>
      <c r="K301" s="31">
        <v>0.84375</v>
      </c>
      <c r="L301" s="31">
        <v>0.87096774193548399</v>
      </c>
      <c r="M301" s="31">
        <v>719</v>
      </c>
      <c r="N301" s="32">
        <v>9.248842592592593E-5</v>
      </c>
      <c r="O301" s="30" t="s">
        <v>148</v>
      </c>
      <c r="P301" s="31">
        <v>360154</v>
      </c>
      <c r="Q301" s="33">
        <v>44887.881511377316</v>
      </c>
      <c r="R301" s="31">
        <v>543</v>
      </c>
      <c r="S301" s="31">
        <v>0.9375</v>
      </c>
      <c r="T301" s="31">
        <v>0.703125</v>
      </c>
      <c r="U301" s="34">
        <v>0.8035714285714286</v>
      </c>
    </row>
    <row r="302" spans="1:21" x14ac:dyDescent="0.25">
      <c r="A302" s="23" t="s">
        <v>57</v>
      </c>
      <c r="B302" s="24" t="s">
        <v>22</v>
      </c>
      <c r="C302" s="24" t="s">
        <v>23</v>
      </c>
      <c r="D302" s="25">
        <v>19</v>
      </c>
      <c r="E302" s="25">
        <v>0.8</v>
      </c>
      <c r="F302" s="25">
        <v>11</v>
      </c>
      <c r="G302" s="25">
        <v>0.98882681564245811</v>
      </c>
      <c r="H302" s="25">
        <v>0.61245674740484424</v>
      </c>
      <c r="I302" s="25">
        <v>0.75641025641025639</v>
      </c>
      <c r="J302" s="25">
        <v>0.94936708860759489</v>
      </c>
      <c r="K302" s="25">
        <v>0.74257425742574257</v>
      </c>
      <c r="L302" s="25">
        <v>0.83333333333333326</v>
      </c>
      <c r="M302" s="25">
        <v>664</v>
      </c>
      <c r="N302" s="26">
        <v>8.5486111111111117E-5</v>
      </c>
      <c r="O302" s="24" t="s">
        <v>24</v>
      </c>
      <c r="P302" s="25">
        <v>336055</v>
      </c>
      <c r="Q302" s="27">
        <v>44886.985252696759</v>
      </c>
      <c r="R302" s="25">
        <v>500</v>
      </c>
      <c r="S302" s="25">
        <v>0.98275862068965514</v>
      </c>
      <c r="T302" s="25">
        <v>0.5643564356435643</v>
      </c>
      <c r="U302" s="28">
        <v>0.71698113207547165</v>
      </c>
    </row>
    <row r="303" spans="1:21" x14ac:dyDescent="0.25">
      <c r="A303" s="29" t="s">
        <v>185</v>
      </c>
      <c r="B303" s="30" t="s">
        <v>22</v>
      </c>
      <c r="C303" s="30" t="s">
        <v>147</v>
      </c>
      <c r="D303" s="31">
        <v>19</v>
      </c>
      <c r="E303" s="31">
        <v>0.7</v>
      </c>
      <c r="F303" s="31">
        <v>11</v>
      </c>
      <c r="G303" s="31">
        <v>0.93220338983050843</v>
      </c>
      <c r="H303" s="31">
        <v>0.6179775280898876</v>
      </c>
      <c r="I303" s="31">
        <v>0.7432432432432432</v>
      </c>
      <c r="J303" s="31">
        <v>0.84615384615384615</v>
      </c>
      <c r="K303" s="31">
        <v>0.859375</v>
      </c>
      <c r="L303" s="31">
        <v>0.8527131782945736</v>
      </c>
      <c r="M303" s="31">
        <v>767</v>
      </c>
      <c r="N303" s="32">
        <v>9.248842592592593E-5</v>
      </c>
      <c r="O303" s="30" t="s">
        <v>148</v>
      </c>
      <c r="P303" s="31">
        <v>360154</v>
      </c>
      <c r="Q303" s="33">
        <v>44887.881511377316</v>
      </c>
      <c r="R303" s="31">
        <v>570</v>
      </c>
      <c r="S303" s="31">
        <v>0.9</v>
      </c>
      <c r="T303" s="31">
        <v>0.703125</v>
      </c>
      <c r="U303" s="34">
        <v>0.78947368421052633</v>
      </c>
    </row>
    <row r="304" spans="1:21" x14ac:dyDescent="0.25">
      <c r="A304" s="23" t="s">
        <v>56</v>
      </c>
      <c r="B304" s="24" t="s">
        <v>22</v>
      </c>
      <c r="C304" s="24" t="s">
        <v>23</v>
      </c>
      <c r="D304" s="25">
        <v>19</v>
      </c>
      <c r="E304" s="25">
        <v>0.7</v>
      </c>
      <c r="F304" s="25">
        <v>11</v>
      </c>
      <c r="G304" s="25">
        <v>0.98412698412698407</v>
      </c>
      <c r="H304" s="25">
        <v>0.643598615916955</v>
      </c>
      <c r="I304" s="25">
        <v>0.7782426778242677</v>
      </c>
      <c r="J304" s="25">
        <v>0.9555555555555556</v>
      </c>
      <c r="K304" s="25">
        <v>0.85148514851485146</v>
      </c>
      <c r="L304" s="25">
        <v>0.90052356020942403</v>
      </c>
      <c r="M304" s="25">
        <v>727</v>
      </c>
      <c r="N304" s="26">
        <v>8.5486111111111117E-5</v>
      </c>
      <c r="O304" s="24" t="s">
        <v>24</v>
      </c>
      <c r="P304" s="25">
        <v>336055</v>
      </c>
      <c r="Q304" s="27">
        <v>44886.985252696759</v>
      </c>
      <c r="R304" s="25">
        <v>532</v>
      </c>
      <c r="S304" s="25">
        <v>0.984375</v>
      </c>
      <c r="T304" s="25">
        <v>0.62376237623762376</v>
      </c>
      <c r="U304" s="28">
        <v>0.76363636363636367</v>
      </c>
    </row>
    <row r="305" spans="1:21" x14ac:dyDescent="0.25">
      <c r="A305" s="29" t="s">
        <v>368</v>
      </c>
      <c r="B305" s="30" t="s">
        <v>147</v>
      </c>
      <c r="C305" s="30" t="s">
        <v>292</v>
      </c>
      <c r="D305" s="31">
        <v>19</v>
      </c>
      <c r="E305" s="31">
        <v>0.9</v>
      </c>
      <c r="F305" s="31">
        <v>10</v>
      </c>
      <c r="G305" s="31">
        <v>0.98275862068965514</v>
      </c>
      <c r="H305" s="31">
        <v>0.26511627906976742</v>
      </c>
      <c r="I305" s="31">
        <v>0.4175824175824176</v>
      </c>
      <c r="J305" s="31">
        <v>0.93939393939393945</v>
      </c>
      <c r="K305" s="31">
        <v>0.44285714285714284</v>
      </c>
      <c r="L305" s="31">
        <v>0.60194174757281549</v>
      </c>
      <c r="M305" s="31">
        <v>1916</v>
      </c>
      <c r="N305" s="32">
        <v>3.1133912037037037E-3</v>
      </c>
      <c r="O305" s="30" t="s">
        <v>350</v>
      </c>
      <c r="P305" s="31">
        <v>6316297</v>
      </c>
      <c r="Q305" s="33">
        <v>44893.842496145837</v>
      </c>
      <c r="R305" s="31">
        <v>1168</v>
      </c>
      <c r="S305" s="31">
        <v>1</v>
      </c>
      <c r="T305" s="31">
        <v>0.25714285714285712</v>
      </c>
      <c r="U305" s="34">
        <v>0.40909090909090906</v>
      </c>
    </row>
    <row r="306" spans="1:21" x14ac:dyDescent="0.25">
      <c r="A306" s="23" t="s">
        <v>403</v>
      </c>
      <c r="B306" s="24" t="s">
        <v>23</v>
      </c>
      <c r="C306" s="24" t="s">
        <v>292</v>
      </c>
      <c r="D306" s="25">
        <v>19</v>
      </c>
      <c r="E306" s="25">
        <v>0.9</v>
      </c>
      <c r="F306" s="25">
        <v>10</v>
      </c>
      <c r="G306" s="25">
        <v>1</v>
      </c>
      <c r="H306" s="25">
        <v>0.24102564102564103</v>
      </c>
      <c r="I306" s="25">
        <v>0.38842975206611569</v>
      </c>
      <c r="J306" s="25">
        <v>1</v>
      </c>
      <c r="K306" s="25">
        <v>0.42028985507246375</v>
      </c>
      <c r="L306" s="25">
        <v>0.59183673469387743</v>
      </c>
      <c r="M306" s="25">
        <v>1819</v>
      </c>
      <c r="N306" s="26">
        <v>2.6336458333333333E-3</v>
      </c>
      <c r="O306" s="24" t="s">
        <v>351</v>
      </c>
      <c r="P306" s="25">
        <v>5622217</v>
      </c>
      <c r="Q306" s="27">
        <v>44890.850386516206</v>
      </c>
      <c r="R306" s="25">
        <v>1105</v>
      </c>
      <c r="S306" s="25">
        <v>1</v>
      </c>
      <c r="T306" s="25">
        <v>0.20289855072463769</v>
      </c>
      <c r="U306" s="28">
        <v>0.33734939759036148</v>
      </c>
    </row>
    <row r="307" spans="1:21" x14ac:dyDescent="0.25">
      <c r="A307" s="29" t="s">
        <v>334</v>
      </c>
      <c r="B307" s="30" t="s">
        <v>22</v>
      </c>
      <c r="C307" s="30" t="s">
        <v>292</v>
      </c>
      <c r="D307" s="31">
        <v>19</v>
      </c>
      <c r="E307" s="31">
        <v>0.9</v>
      </c>
      <c r="F307" s="31">
        <v>10</v>
      </c>
      <c r="G307" s="31">
        <v>1</v>
      </c>
      <c r="H307" s="31">
        <v>0.43715846994535518</v>
      </c>
      <c r="I307" s="31">
        <v>0.60836501901140683</v>
      </c>
      <c r="J307" s="31">
        <v>0.9555555555555556</v>
      </c>
      <c r="K307" s="31">
        <v>0.62318840579710144</v>
      </c>
      <c r="L307" s="31">
        <v>0.75438596491228072</v>
      </c>
      <c r="M307" s="31">
        <v>2877</v>
      </c>
      <c r="N307" s="32">
        <v>7.5356712962962964E-3</v>
      </c>
      <c r="O307" s="30" t="s">
        <v>294</v>
      </c>
      <c r="P307" s="31">
        <v>-12144415</v>
      </c>
      <c r="Q307" s="33">
        <v>44889.91775778935</v>
      </c>
      <c r="R307" s="31">
        <v>1847</v>
      </c>
      <c r="S307" s="31">
        <v>0.94117647058823528</v>
      </c>
      <c r="T307" s="31">
        <v>0.46376811594202899</v>
      </c>
      <c r="U307" s="34">
        <v>0.62135922330097082</v>
      </c>
    </row>
    <row r="308" spans="1:21" x14ac:dyDescent="0.25">
      <c r="A308" s="23" t="s">
        <v>103</v>
      </c>
      <c r="B308" s="24" t="s">
        <v>22</v>
      </c>
      <c r="C308" s="24" t="s">
        <v>82</v>
      </c>
      <c r="D308" s="25">
        <v>19</v>
      </c>
      <c r="E308" s="25">
        <v>0.9</v>
      </c>
      <c r="F308" s="25">
        <v>10</v>
      </c>
      <c r="G308" s="25">
        <v>0.97297297297297303</v>
      </c>
      <c r="H308" s="25">
        <v>0.35643564356435642</v>
      </c>
      <c r="I308" s="25">
        <v>0.52173913043478259</v>
      </c>
      <c r="J308" s="25">
        <v>1</v>
      </c>
      <c r="K308" s="25">
        <v>0.5901639344262295</v>
      </c>
      <c r="L308" s="25">
        <v>0.74226804123711343</v>
      </c>
      <c r="M308" s="25">
        <v>4195</v>
      </c>
      <c r="N308" s="26">
        <v>1.285255787037037E-2</v>
      </c>
      <c r="O308" s="24" t="s">
        <v>83</v>
      </c>
      <c r="P308" s="25">
        <v>284531</v>
      </c>
      <c r="Q308" s="27">
        <v>44887.629936504629</v>
      </c>
      <c r="R308" s="25">
        <v>2488</v>
      </c>
      <c r="S308" s="25">
        <v>1</v>
      </c>
      <c r="T308" s="25">
        <v>0.4098360655737705</v>
      </c>
      <c r="U308" s="28">
        <v>0.58139534883720934</v>
      </c>
    </row>
    <row r="309" spans="1:21" x14ac:dyDescent="0.25">
      <c r="A309" s="29" t="s">
        <v>367</v>
      </c>
      <c r="B309" s="30" t="s">
        <v>147</v>
      </c>
      <c r="C309" s="30" t="s">
        <v>292</v>
      </c>
      <c r="D309" s="31">
        <v>19</v>
      </c>
      <c r="E309" s="31">
        <v>0.875</v>
      </c>
      <c r="F309" s="31">
        <v>10</v>
      </c>
      <c r="G309" s="31">
        <v>0.9882352941176471</v>
      </c>
      <c r="H309" s="31">
        <v>0.39069767441860465</v>
      </c>
      <c r="I309" s="31">
        <v>0.56000000000000005</v>
      </c>
      <c r="J309" s="31">
        <v>0.93181818181818177</v>
      </c>
      <c r="K309" s="31">
        <v>0.58571428571428574</v>
      </c>
      <c r="L309" s="31">
        <v>0.7192982456140351</v>
      </c>
      <c r="M309" s="31">
        <v>2973</v>
      </c>
      <c r="N309" s="32">
        <v>3.1133912037037037E-3</v>
      </c>
      <c r="O309" s="30" t="s">
        <v>350</v>
      </c>
      <c r="P309" s="31">
        <v>6316297</v>
      </c>
      <c r="Q309" s="33">
        <v>44893.842496145837</v>
      </c>
      <c r="R309" s="31">
        <v>1390</v>
      </c>
      <c r="S309" s="31">
        <v>1</v>
      </c>
      <c r="T309" s="31">
        <v>0.34285714285714286</v>
      </c>
      <c r="U309" s="34">
        <v>0.51063829787234039</v>
      </c>
    </row>
    <row r="310" spans="1:21" x14ac:dyDescent="0.25">
      <c r="A310" s="23" t="s">
        <v>402</v>
      </c>
      <c r="B310" s="24" t="s">
        <v>23</v>
      </c>
      <c r="C310" s="24" t="s">
        <v>292</v>
      </c>
      <c r="D310" s="25">
        <v>19</v>
      </c>
      <c r="E310" s="25">
        <v>0.875</v>
      </c>
      <c r="F310" s="25">
        <v>10</v>
      </c>
      <c r="G310" s="25">
        <v>1</v>
      </c>
      <c r="H310" s="25">
        <v>0.35897435897435898</v>
      </c>
      <c r="I310" s="25">
        <v>0.52830188679245282</v>
      </c>
      <c r="J310" s="25">
        <v>0.95454545454545459</v>
      </c>
      <c r="K310" s="25">
        <v>0.60869565217391308</v>
      </c>
      <c r="L310" s="25">
        <v>0.74336283185840712</v>
      </c>
      <c r="M310" s="25">
        <v>2819</v>
      </c>
      <c r="N310" s="26">
        <v>2.6336458333333333E-3</v>
      </c>
      <c r="O310" s="24" t="s">
        <v>351</v>
      </c>
      <c r="P310" s="25">
        <v>5622217</v>
      </c>
      <c r="Q310" s="27">
        <v>44890.850386516206</v>
      </c>
      <c r="R310" s="25">
        <v>1323</v>
      </c>
      <c r="S310" s="25">
        <v>1</v>
      </c>
      <c r="T310" s="25">
        <v>0.24637681159420291</v>
      </c>
      <c r="U310" s="28">
        <v>0.39534883720930236</v>
      </c>
    </row>
    <row r="311" spans="1:21" x14ac:dyDescent="0.25">
      <c r="A311" s="29" t="s">
        <v>333</v>
      </c>
      <c r="B311" s="30" t="s">
        <v>22</v>
      </c>
      <c r="C311" s="30" t="s">
        <v>292</v>
      </c>
      <c r="D311" s="31">
        <v>19</v>
      </c>
      <c r="E311" s="31">
        <v>0.875</v>
      </c>
      <c r="F311" s="31">
        <v>10</v>
      </c>
      <c r="G311" s="31">
        <v>1</v>
      </c>
      <c r="H311" s="31">
        <v>0.47540983606557374</v>
      </c>
      <c r="I311" s="31">
        <v>0.64444444444444449</v>
      </c>
      <c r="J311" s="31">
        <v>0.95833333333333337</v>
      </c>
      <c r="K311" s="31">
        <v>0.66666666666666663</v>
      </c>
      <c r="L311" s="31">
        <v>0.78632478632478631</v>
      </c>
      <c r="M311" s="31">
        <v>4531</v>
      </c>
      <c r="N311" s="32">
        <v>7.5356712962962964E-3</v>
      </c>
      <c r="O311" s="30" t="s">
        <v>294</v>
      </c>
      <c r="P311" s="31">
        <v>-12144415</v>
      </c>
      <c r="Q311" s="33">
        <v>44889.91775778935</v>
      </c>
      <c r="R311" s="31">
        <v>2262</v>
      </c>
      <c r="S311" s="31">
        <v>0.97142857142857142</v>
      </c>
      <c r="T311" s="31">
        <v>0.49275362318840582</v>
      </c>
      <c r="U311" s="34">
        <v>0.65384615384615385</v>
      </c>
    </row>
    <row r="312" spans="1:21" x14ac:dyDescent="0.25">
      <c r="A312" s="23" t="s">
        <v>102</v>
      </c>
      <c r="B312" s="24" t="s">
        <v>22</v>
      </c>
      <c r="C312" s="24" t="s">
        <v>82</v>
      </c>
      <c r="D312" s="25">
        <v>19</v>
      </c>
      <c r="E312" s="25">
        <v>0.875</v>
      </c>
      <c r="F312" s="25">
        <v>10</v>
      </c>
      <c r="G312" s="25">
        <v>0.97402597402597402</v>
      </c>
      <c r="H312" s="25">
        <v>0.37128712871287128</v>
      </c>
      <c r="I312" s="25">
        <v>0.5376344086021505</v>
      </c>
      <c r="J312" s="25">
        <v>0.92682926829268297</v>
      </c>
      <c r="K312" s="25">
        <v>0.62295081967213117</v>
      </c>
      <c r="L312" s="25">
        <v>0.74509803921568629</v>
      </c>
      <c r="M312" s="25">
        <v>6715</v>
      </c>
      <c r="N312" s="26">
        <v>1.285255787037037E-2</v>
      </c>
      <c r="O312" s="24" t="s">
        <v>83</v>
      </c>
      <c r="P312" s="25">
        <v>284531</v>
      </c>
      <c r="Q312" s="27">
        <v>44887.629936504629</v>
      </c>
      <c r="R312" s="25">
        <v>2932</v>
      </c>
      <c r="S312" s="25">
        <v>1</v>
      </c>
      <c r="T312" s="25">
        <v>0.44262295081967212</v>
      </c>
      <c r="U312" s="28">
        <v>0.61363636363636365</v>
      </c>
    </row>
    <row r="313" spans="1:21" x14ac:dyDescent="0.25">
      <c r="A313" s="29" t="s">
        <v>366</v>
      </c>
      <c r="B313" s="30" t="s">
        <v>147</v>
      </c>
      <c r="C313" s="30" t="s">
        <v>292</v>
      </c>
      <c r="D313" s="31">
        <v>19</v>
      </c>
      <c r="E313" s="31">
        <v>0.85</v>
      </c>
      <c r="F313" s="31">
        <v>10</v>
      </c>
      <c r="G313" s="31">
        <v>0.98901098901098905</v>
      </c>
      <c r="H313" s="31">
        <v>0.41860465116279072</v>
      </c>
      <c r="I313" s="31">
        <v>0.58823529411764708</v>
      </c>
      <c r="J313" s="31">
        <v>0.94117647058823528</v>
      </c>
      <c r="K313" s="31">
        <v>0.68571428571428572</v>
      </c>
      <c r="L313" s="31">
        <v>0.79338842975206614</v>
      </c>
      <c r="M313" s="31">
        <v>3034</v>
      </c>
      <c r="N313" s="32">
        <v>3.1133912037037037E-3</v>
      </c>
      <c r="O313" s="30" t="s">
        <v>350</v>
      </c>
      <c r="P313" s="31">
        <v>6316297</v>
      </c>
      <c r="Q313" s="33">
        <v>44893.842496145837</v>
      </c>
      <c r="R313" s="31">
        <v>1418</v>
      </c>
      <c r="S313" s="31">
        <v>1</v>
      </c>
      <c r="T313" s="31">
        <v>0.37142857142857144</v>
      </c>
      <c r="U313" s="34">
        <v>0.54166666666666663</v>
      </c>
    </row>
    <row r="314" spans="1:21" x14ac:dyDescent="0.25">
      <c r="A314" s="23" t="s">
        <v>401</v>
      </c>
      <c r="B314" s="24" t="s">
        <v>23</v>
      </c>
      <c r="C314" s="24" t="s">
        <v>292</v>
      </c>
      <c r="D314" s="25">
        <v>19</v>
      </c>
      <c r="E314" s="25">
        <v>0.85</v>
      </c>
      <c r="F314" s="25">
        <v>10</v>
      </c>
      <c r="G314" s="25">
        <v>0.98717948717948723</v>
      </c>
      <c r="H314" s="25">
        <v>0.39487179487179486</v>
      </c>
      <c r="I314" s="25">
        <v>0.5641025641025641</v>
      </c>
      <c r="J314" s="25">
        <v>0.95652173913043481</v>
      </c>
      <c r="K314" s="25">
        <v>0.6376811594202898</v>
      </c>
      <c r="L314" s="25">
        <v>0.76521739130434785</v>
      </c>
      <c r="M314" s="25">
        <v>2869</v>
      </c>
      <c r="N314" s="26">
        <v>2.6336458333333333E-3</v>
      </c>
      <c r="O314" s="24" t="s">
        <v>351</v>
      </c>
      <c r="P314" s="25">
        <v>5622217</v>
      </c>
      <c r="Q314" s="27">
        <v>44890.850386516206</v>
      </c>
      <c r="R314" s="25">
        <v>1344</v>
      </c>
      <c r="S314" s="25">
        <v>1</v>
      </c>
      <c r="T314" s="25">
        <v>0.24637681159420291</v>
      </c>
      <c r="U314" s="28">
        <v>0.39534883720930236</v>
      </c>
    </row>
    <row r="315" spans="1:21" x14ac:dyDescent="0.25">
      <c r="A315" s="29" t="s">
        <v>332</v>
      </c>
      <c r="B315" s="30" t="s">
        <v>22</v>
      </c>
      <c r="C315" s="30" t="s">
        <v>292</v>
      </c>
      <c r="D315" s="31">
        <v>19</v>
      </c>
      <c r="E315" s="31">
        <v>0.85</v>
      </c>
      <c r="F315" s="31">
        <v>10</v>
      </c>
      <c r="G315" s="31">
        <v>1</v>
      </c>
      <c r="H315" s="31">
        <v>0.47540983606557374</v>
      </c>
      <c r="I315" s="31">
        <v>0.64444444444444449</v>
      </c>
      <c r="J315" s="31">
        <v>0.96078431372549022</v>
      </c>
      <c r="K315" s="31">
        <v>0.71014492753623193</v>
      </c>
      <c r="L315" s="31">
        <v>0.81666666666666665</v>
      </c>
      <c r="M315" s="31">
        <v>4589</v>
      </c>
      <c r="N315" s="32">
        <v>7.5356712962962964E-3</v>
      </c>
      <c r="O315" s="30" t="s">
        <v>294</v>
      </c>
      <c r="P315" s="31">
        <v>-12144415</v>
      </c>
      <c r="Q315" s="33">
        <v>44889.91775778935</v>
      </c>
      <c r="R315" s="31">
        <v>2284</v>
      </c>
      <c r="S315" s="31">
        <v>0.97297297297297303</v>
      </c>
      <c r="T315" s="31">
        <v>0.52173913043478259</v>
      </c>
      <c r="U315" s="34">
        <v>0.67924528301886788</v>
      </c>
    </row>
    <row r="316" spans="1:21" x14ac:dyDescent="0.25">
      <c r="A316" s="23" t="s">
        <v>101</v>
      </c>
      <c r="B316" s="24" t="s">
        <v>22</v>
      </c>
      <c r="C316" s="24" t="s">
        <v>82</v>
      </c>
      <c r="D316" s="25">
        <v>19</v>
      </c>
      <c r="E316" s="25">
        <v>0.85</v>
      </c>
      <c r="F316" s="25">
        <v>10</v>
      </c>
      <c r="G316" s="25">
        <v>0.97468354430379744</v>
      </c>
      <c r="H316" s="25">
        <v>0.38118811881188119</v>
      </c>
      <c r="I316" s="25">
        <v>0.54804270462633453</v>
      </c>
      <c r="J316" s="25">
        <v>0.93333333333333335</v>
      </c>
      <c r="K316" s="25">
        <v>0.68852459016393441</v>
      </c>
      <c r="L316" s="25">
        <v>0.79245283018867918</v>
      </c>
      <c r="M316" s="25">
        <v>6861</v>
      </c>
      <c r="N316" s="26">
        <v>1.285255787037037E-2</v>
      </c>
      <c r="O316" s="24" t="s">
        <v>83</v>
      </c>
      <c r="P316" s="25">
        <v>284531</v>
      </c>
      <c r="Q316" s="27">
        <v>44887.629936504629</v>
      </c>
      <c r="R316" s="25">
        <v>2972</v>
      </c>
      <c r="S316" s="25">
        <v>1</v>
      </c>
      <c r="T316" s="25">
        <v>0.47540983606557374</v>
      </c>
      <c r="U316" s="28">
        <v>0.64444444444444449</v>
      </c>
    </row>
    <row r="317" spans="1:21" x14ac:dyDescent="0.25">
      <c r="A317" s="29" t="s">
        <v>365</v>
      </c>
      <c r="B317" s="30" t="s">
        <v>147</v>
      </c>
      <c r="C317" s="30" t="s">
        <v>292</v>
      </c>
      <c r="D317" s="31">
        <v>19</v>
      </c>
      <c r="E317" s="31">
        <v>0.8</v>
      </c>
      <c r="F317" s="31">
        <v>10</v>
      </c>
      <c r="G317" s="31">
        <v>0.98076923076923073</v>
      </c>
      <c r="H317" s="31">
        <v>0.47441860465116281</v>
      </c>
      <c r="I317" s="31">
        <v>0.63949843260188088</v>
      </c>
      <c r="J317" s="31">
        <v>0.8571428571428571</v>
      </c>
      <c r="K317" s="31">
        <v>0.77142857142857146</v>
      </c>
      <c r="L317" s="31">
        <v>0.81203007518796999</v>
      </c>
      <c r="M317" s="31">
        <v>3497</v>
      </c>
      <c r="N317" s="32">
        <v>3.1133912037037037E-3</v>
      </c>
      <c r="O317" s="30" t="s">
        <v>350</v>
      </c>
      <c r="P317" s="31">
        <v>6316297</v>
      </c>
      <c r="Q317" s="33">
        <v>44893.842496145837</v>
      </c>
      <c r="R317" s="31">
        <v>1487</v>
      </c>
      <c r="S317" s="31">
        <v>0.96666666666666667</v>
      </c>
      <c r="T317" s="31">
        <v>0.41428571428571431</v>
      </c>
      <c r="U317" s="34">
        <v>0.58000000000000007</v>
      </c>
    </row>
    <row r="318" spans="1:21" x14ac:dyDescent="0.25">
      <c r="A318" s="23" t="s">
        <v>400</v>
      </c>
      <c r="B318" s="24" t="s">
        <v>23</v>
      </c>
      <c r="C318" s="24" t="s">
        <v>292</v>
      </c>
      <c r="D318" s="25">
        <v>19</v>
      </c>
      <c r="E318" s="25">
        <v>0.8</v>
      </c>
      <c r="F318" s="25">
        <v>10</v>
      </c>
      <c r="G318" s="25">
        <v>0.96551724137931039</v>
      </c>
      <c r="H318" s="25">
        <v>0.43076923076923079</v>
      </c>
      <c r="I318" s="25">
        <v>0.59574468085106391</v>
      </c>
      <c r="J318" s="25">
        <v>0.86792452830188682</v>
      </c>
      <c r="K318" s="25">
        <v>0.66666666666666663</v>
      </c>
      <c r="L318" s="25">
        <v>0.75409836065573765</v>
      </c>
      <c r="M318" s="25">
        <v>3263</v>
      </c>
      <c r="N318" s="26">
        <v>2.6336458333333333E-3</v>
      </c>
      <c r="O318" s="24" t="s">
        <v>351</v>
      </c>
      <c r="P318" s="25">
        <v>5622217</v>
      </c>
      <c r="Q318" s="27">
        <v>44890.850386516206</v>
      </c>
      <c r="R318" s="25">
        <v>1404</v>
      </c>
      <c r="S318" s="25">
        <v>0.94736842105263153</v>
      </c>
      <c r="T318" s="25">
        <v>0.2608695652173913</v>
      </c>
      <c r="U318" s="28">
        <v>0.40909090909090912</v>
      </c>
    </row>
    <row r="319" spans="1:21" x14ac:dyDescent="0.25">
      <c r="A319" s="29" t="s">
        <v>331</v>
      </c>
      <c r="B319" s="30" t="s">
        <v>22</v>
      </c>
      <c r="C319" s="30" t="s">
        <v>292</v>
      </c>
      <c r="D319" s="31">
        <v>19</v>
      </c>
      <c r="E319" s="31">
        <v>0.8</v>
      </c>
      <c r="F319" s="31">
        <v>10</v>
      </c>
      <c r="G319" s="31">
        <v>0.98076923076923073</v>
      </c>
      <c r="H319" s="31">
        <v>0.55737704918032782</v>
      </c>
      <c r="I319" s="31">
        <v>0.71080139372822304</v>
      </c>
      <c r="J319" s="31">
        <v>0.96551724137931039</v>
      </c>
      <c r="K319" s="31">
        <v>0.81159420289855078</v>
      </c>
      <c r="L319" s="31">
        <v>0.88188976377952766</v>
      </c>
      <c r="M319" s="31">
        <v>5349</v>
      </c>
      <c r="N319" s="32">
        <v>7.5356712962962964E-3</v>
      </c>
      <c r="O319" s="30" t="s">
        <v>294</v>
      </c>
      <c r="P319" s="31">
        <v>-12144415</v>
      </c>
      <c r="Q319" s="33">
        <v>44889.91775778935</v>
      </c>
      <c r="R319" s="31">
        <v>2495</v>
      </c>
      <c r="S319" s="31">
        <v>0.97560975609756095</v>
      </c>
      <c r="T319" s="31">
        <v>0.57971014492753625</v>
      </c>
      <c r="U319" s="34">
        <v>0.7272727272727274</v>
      </c>
    </row>
    <row r="320" spans="1:21" x14ac:dyDescent="0.25">
      <c r="A320" s="23" t="s">
        <v>100</v>
      </c>
      <c r="B320" s="24" t="s">
        <v>22</v>
      </c>
      <c r="C320" s="24" t="s">
        <v>82</v>
      </c>
      <c r="D320" s="25">
        <v>19</v>
      </c>
      <c r="E320" s="25">
        <v>0.8</v>
      </c>
      <c r="F320" s="25">
        <v>10</v>
      </c>
      <c r="G320" s="25">
        <v>0.95348837209302328</v>
      </c>
      <c r="H320" s="25">
        <v>0.40594059405940597</v>
      </c>
      <c r="I320" s="25">
        <v>0.56944444444444442</v>
      </c>
      <c r="J320" s="25">
        <v>0.87931034482758619</v>
      </c>
      <c r="K320" s="25">
        <v>0.83606557377049184</v>
      </c>
      <c r="L320" s="25">
        <v>0.85714285714285721</v>
      </c>
      <c r="M320" s="25">
        <v>8326</v>
      </c>
      <c r="N320" s="26">
        <v>1.285255787037037E-2</v>
      </c>
      <c r="O320" s="24" t="s">
        <v>83</v>
      </c>
      <c r="P320" s="25">
        <v>284531</v>
      </c>
      <c r="Q320" s="27">
        <v>44887.629936504629</v>
      </c>
      <c r="R320" s="25">
        <v>3203</v>
      </c>
      <c r="S320" s="25">
        <v>0.97297297297297303</v>
      </c>
      <c r="T320" s="25">
        <v>0.5901639344262295</v>
      </c>
      <c r="U320" s="28">
        <v>0.73469387755102034</v>
      </c>
    </row>
    <row r="321" spans="1:21" x14ac:dyDescent="0.25">
      <c r="A321" s="29" t="s">
        <v>364</v>
      </c>
      <c r="B321" s="30" t="s">
        <v>147</v>
      </c>
      <c r="C321" s="30" t="s">
        <v>292</v>
      </c>
      <c r="D321" s="31">
        <v>19</v>
      </c>
      <c r="E321" s="31">
        <v>0.7</v>
      </c>
      <c r="F321" s="31">
        <v>10</v>
      </c>
      <c r="G321" s="31">
        <v>0.98148148148148151</v>
      </c>
      <c r="H321" s="31">
        <v>0.49302325581395351</v>
      </c>
      <c r="I321" s="31">
        <v>0.65634674922600622</v>
      </c>
      <c r="J321" s="31">
        <v>0.759493670886076</v>
      </c>
      <c r="K321" s="31">
        <v>0.8571428571428571</v>
      </c>
      <c r="L321" s="31">
        <v>0.80536912751677847</v>
      </c>
      <c r="M321" s="31">
        <v>4461</v>
      </c>
      <c r="N321" s="32">
        <v>3.1133912037037037E-3</v>
      </c>
      <c r="O321" s="30" t="s">
        <v>350</v>
      </c>
      <c r="P321" s="31">
        <v>6316297</v>
      </c>
      <c r="Q321" s="33">
        <v>44893.842496145837</v>
      </c>
      <c r="R321" s="31">
        <v>1556</v>
      </c>
      <c r="S321" s="31">
        <v>0.967741935483871</v>
      </c>
      <c r="T321" s="31">
        <v>0.42857142857142855</v>
      </c>
      <c r="U321" s="34">
        <v>0.59405940594059403</v>
      </c>
    </row>
    <row r="322" spans="1:21" x14ac:dyDescent="0.25">
      <c r="A322" s="23" t="s">
        <v>399</v>
      </c>
      <c r="B322" s="24" t="s">
        <v>23</v>
      </c>
      <c r="C322" s="24" t="s">
        <v>292</v>
      </c>
      <c r="D322" s="25">
        <v>19</v>
      </c>
      <c r="E322" s="25">
        <v>0.7</v>
      </c>
      <c r="F322" s="25">
        <v>10</v>
      </c>
      <c r="G322" s="25">
        <v>0.956989247311828</v>
      </c>
      <c r="H322" s="25">
        <v>0.4564102564102564</v>
      </c>
      <c r="I322" s="25">
        <v>0.61805555555555558</v>
      </c>
      <c r="J322" s="25">
        <v>0.80821917808219179</v>
      </c>
      <c r="K322" s="25">
        <v>0.85507246376811596</v>
      </c>
      <c r="L322" s="25">
        <v>0.83098591549295786</v>
      </c>
      <c r="M322" s="25">
        <v>4207</v>
      </c>
      <c r="N322" s="26">
        <v>2.6336458333333333E-3</v>
      </c>
      <c r="O322" s="24" t="s">
        <v>351</v>
      </c>
      <c r="P322" s="25">
        <v>5622217</v>
      </c>
      <c r="Q322" s="27">
        <v>44890.850386516206</v>
      </c>
      <c r="R322" s="25">
        <v>1482</v>
      </c>
      <c r="S322" s="25">
        <v>0.96</v>
      </c>
      <c r="T322" s="25">
        <v>0.34782608695652173</v>
      </c>
      <c r="U322" s="28">
        <v>0.51063829787234039</v>
      </c>
    </row>
    <row r="323" spans="1:21" x14ac:dyDescent="0.25">
      <c r="A323" s="29" t="s">
        <v>330</v>
      </c>
      <c r="B323" s="30" t="s">
        <v>22</v>
      </c>
      <c r="C323" s="30" t="s">
        <v>292</v>
      </c>
      <c r="D323" s="31">
        <v>19</v>
      </c>
      <c r="E323" s="31">
        <v>0.7</v>
      </c>
      <c r="F323" s="31">
        <v>10</v>
      </c>
      <c r="G323" s="31">
        <v>0.94690265486725667</v>
      </c>
      <c r="H323" s="31">
        <v>0.58469945355191255</v>
      </c>
      <c r="I323" s="31">
        <v>0.72297297297297303</v>
      </c>
      <c r="J323" s="31">
        <v>0.91304347826086951</v>
      </c>
      <c r="K323" s="31">
        <v>0.91304347826086951</v>
      </c>
      <c r="L323" s="31">
        <v>0.91304347826086951</v>
      </c>
      <c r="M323" s="31">
        <v>6861</v>
      </c>
      <c r="N323" s="32">
        <v>7.5356712962962964E-3</v>
      </c>
      <c r="O323" s="30" t="s">
        <v>294</v>
      </c>
      <c r="P323" s="31">
        <v>-12144415</v>
      </c>
      <c r="Q323" s="33">
        <v>44889.91775778935</v>
      </c>
      <c r="R323" s="31">
        <v>2687</v>
      </c>
      <c r="S323" s="31">
        <v>0.95744680851063835</v>
      </c>
      <c r="T323" s="31">
        <v>0.65217391304347827</v>
      </c>
      <c r="U323" s="34">
        <v>0.77586206896551735</v>
      </c>
    </row>
    <row r="324" spans="1:21" x14ac:dyDescent="0.25">
      <c r="A324" s="23" t="s">
        <v>99</v>
      </c>
      <c r="B324" s="24" t="s">
        <v>22</v>
      </c>
      <c r="C324" s="24" t="s">
        <v>82</v>
      </c>
      <c r="D324" s="25">
        <v>19</v>
      </c>
      <c r="E324" s="25">
        <v>0.7</v>
      </c>
      <c r="F324" s="25">
        <v>10</v>
      </c>
      <c r="G324" s="25">
        <v>0.94623655913978499</v>
      </c>
      <c r="H324" s="25">
        <v>0.43564356435643564</v>
      </c>
      <c r="I324" s="25">
        <v>0.59661016949152545</v>
      </c>
      <c r="J324" s="25">
        <v>0.83823529411764708</v>
      </c>
      <c r="K324" s="25">
        <v>0.93442622950819676</v>
      </c>
      <c r="L324" s="25">
        <v>0.88372093023255816</v>
      </c>
      <c r="M324" s="25">
        <v>14105</v>
      </c>
      <c r="N324" s="26">
        <v>1.285255787037037E-2</v>
      </c>
      <c r="O324" s="24" t="s">
        <v>83</v>
      </c>
      <c r="P324" s="25">
        <v>284531</v>
      </c>
      <c r="Q324" s="27">
        <v>44887.629936504629</v>
      </c>
      <c r="R324" s="25">
        <v>3463</v>
      </c>
      <c r="S324" s="25">
        <v>0.94871794871794868</v>
      </c>
      <c r="T324" s="25">
        <v>0.60655737704918034</v>
      </c>
      <c r="U324" s="28">
        <v>0.74</v>
      </c>
    </row>
    <row r="325" spans="1:21" x14ac:dyDescent="0.25">
      <c r="A325" s="29" t="s">
        <v>184</v>
      </c>
      <c r="B325" s="30" t="s">
        <v>22</v>
      </c>
      <c r="C325" s="30" t="s">
        <v>147</v>
      </c>
      <c r="D325" s="31">
        <v>18</v>
      </c>
      <c r="E325" s="31">
        <v>0.9</v>
      </c>
      <c r="F325" s="31">
        <v>11</v>
      </c>
      <c r="G325" s="31">
        <v>1</v>
      </c>
      <c r="H325" s="31">
        <v>0.550561797752809</v>
      </c>
      <c r="I325" s="31">
        <v>0.71014492753623193</v>
      </c>
      <c r="J325" s="31">
        <v>0.98039215686274506</v>
      </c>
      <c r="K325" s="31">
        <v>0.78125</v>
      </c>
      <c r="L325" s="31">
        <v>0.86956521739130421</v>
      </c>
      <c r="M325" s="31">
        <v>682</v>
      </c>
      <c r="N325" s="32">
        <v>1.3256944444444443E-4</v>
      </c>
      <c r="O325" s="30" t="s">
        <v>148</v>
      </c>
      <c r="P325" s="31">
        <v>360154</v>
      </c>
      <c r="Q325" s="33">
        <v>44887.881376701385</v>
      </c>
      <c r="R325" s="31">
        <v>520</v>
      </c>
      <c r="S325" s="31">
        <v>0.97619047619047616</v>
      </c>
      <c r="T325" s="31">
        <v>0.640625</v>
      </c>
      <c r="U325" s="34">
        <v>0.7735849056603773</v>
      </c>
    </row>
    <row r="326" spans="1:21" x14ac:dyDescent="0.25">
      <c r="A326" s="23" t="s">
        <v>55</v>
      </c>
      <c r="B326" s="24" t="s">
        <v>22</v>
      </c>
      <c r="C326" s="24" t="s">
        <v>23</v>
      </c>
      <c r="D326" s="25">
        <v>18</v>
      </c>
      <c r="E326" s="25">
        <v>0.9</v>
      </c>
      <c r="F326" s="25">
        <v>11</v>
      </c>
      <c r="G326" s="25">
        <v>1</v>
      </c>
      <c r="H326" s="25">
        <v>0.60207612456747406</v>
      </c>
      <c r="I326" s="25">
        <v>0.75161987041036726</v>
      </c>
      <c r="J326" s="25">
        <v>0.98684210526315785</v>
      </c>
      <c r="K326" s="25">
        <v>0.74257425742574257</v>
      </c>
      <c r="L326" s="25">
        <v>0.84745762711864414</v>
      </c>
      <c r="M326" s="25">
        <v>631</v>
      </c>
      <c r="N326" s="26">
        <v>1.2998842592592592E-4</v>
      </c>
      <c r="O326" s="24" t="s">
        <v>24</v>
      </c>
      <c r="P326" s="25">
        <v>336055</v>
      </c>
      <c r="Q326" s="27">
        <v>44886.985118969904</v>
      </c>
      <c r="R326" s="25">
        <v>481</v>
      </c>
      <c r="S326" s="25">
        <v>1</v>
      </c>
      <c r="T326" s="25">
        <v>0.5643564356435643</v>
      </c>
      <c r="U326" s="28">
        <v>0.72151898734177211</v>
      </c>
    </row>
    <row r="327" spans="1:21" x14ac:dyDescent="0.25">
      <c r="A327" s="29" t="s">
        <v>183</v>
      </c>
      <c r="B327" s="30" t="s">
        <v>22</v>
      </c>
      <c r="C327" s="30" t="s">
        <v>147</v>
      </c>
      <c r="D327" s="31">
        <v>18</v>
      </c>
      <c r="E327" s="31">
        <v>0.875</v>
      </c>
      <c r="F327" s="31">
        <v>11</v>
      </c>
      <c r="G327" s="31">
        <v>1</v>
      </c>
      <c r="H327" s="31">
        <v>0.550561797752809</v>
      </c>
      <c r="I327" s="31">
        <v>0.71014492753623193</v>
      </c>
      <c r="J327" s="31">
        <v>0.98039215686274506</v>
      </c>
      <c r="K327" s="31">
        <v>0.78125</v>
      </c>
      <c r="L327" s="31">
        <v>0.86956521739130421</v>
      </c>
      <c r="M327" s="31">
        <v>683</v>
      </c>
      <c r="N327" s="32">
        <v>1.3256944444444443E-4</v>
      </c>
      <c r="O327" s="30" t="s">
        <v>148</v>
      </c>
      <c r="P327" s="31">
        <v>360154</v>
      </c>
      <c r="Q327" s="33">
        <v>44887.881376701385</v>
      </c>
      <c r="R327" s="31">
        <v>520</v>
      </c>
      <c r="S327" s="31">
        <v>0.97619047619047616</v>
      </c>
      <c r="T327" s="31">
        <v>0.640625</v>
      </c>
      <c r="U327" s="34">
        <v>0.7735849056603773</v>
      </c>
    </row>
    <row r="328" spans="1:21" x14ac:dyDescent="0.25">
      <c r="A328" s="23" t="s">
        <v>54</v>
      </c>
      <c r="B328" s="24" t="s">
        <v>22</v>
      </c>
      <c r="C328" s="24" t="s">
        <v>23</v>
      </c>
      <c r="D328" s="25">
        <v>18</v>
      </c>
      <c r="E328" s="25">
        <v>0.875</v>
      </c>
      <c r="F328" s="25">
        <v>11</v>
      </c>
      <c r="G328" s="25">
        <v>1</v>
      </c>
      <c r="H328" s="25">
        <v>0.60207612456747406</v>
      </c>
      <c r="I328" s="25">
        <v>0.75161987041036726</v>
      </c>
      <c r="J328" s="25">
        <v>0.98684210526315785</v>
      </c>
      <c r="K328" s="25">
        <v>0.74257425742574257</v>
      </c>
      <c r="L328" s="25">
        <v>0.84745762711864414</v>
      </c>
      <c r="M328" s="25">
        <v>632</v>
      </c>
      <c r="N328" s="26">
        <v>1.2998842592592592E-4</v>
      </c>
      <c r="O328" s="24" t="s">
        <v>24</v>
      </c>
      <c r="P328" s="25">
        <v>336055</v>
      </c>
      <c r="Q328" s="27">
        <v>44886.985118969904</v>
      </c>
      <c r="R328" s="25">
        <v>481</v>
      </c>
      <c r="S328" s="25">
        <v>1</v>
      </c>
      <c r="T328" s="25">
        <v>0.5643564356435643</v>
      </c>
      <c r="U328" s="28">
        <v>0.72151898734177211</v>
      </c>
    </row>
    <row r="329" spans="1:21" x14ac:dyDescent="0.25">
      <c r="A329" s="29" t="s">
        <v>182</v>
      </c>
      <c r="B329" s="30" t="s">
        <v>22</v>
      </c>
      <c r="C329" s="30" t="s">
        <v>147</v>
      </c>
      <c r="D329" s="31">
        <v>18</v>
      </c>
      <c r="E329" s="31">
        <v>0.85</v>
      </c>
      <c r="F329" s="31">
        <v>11</v>
      </c>
      <c r="G329" s="31">
        <v>0.95283018867924529</v>
      </c>
      <c r="H329" s="31">
        <v>0.56741573033707871</v>
      </c>
      <c r="I329" s="31">
        <v>0.71126760563380276</v>
      </c>
      <c r="J329" s="31">
        <v>0.88524590163934425</v>
      </c>
      <c r="K329" s="31">
        <v>0.84375</v>
      </c>
      <c r="L329" s="31">
        <v>0.86399999999999999</v>
      </c>
      <c r="M329" s="31">
        <v>725</v>
      </c>
      <c r="N329" s="32">
        <v>1.3256944444444443E-4</v>
      </c>
      <c r="O329" s="30" t="s">
        <v>148</v>
      </c>
      <c r="P329" s="31">
        <v>360154</v>
      </c>
      <c r="Q329" s="33">
        <v>44887.881376701385</v>
      </c>
      <c r="R329" s="31">
        <v>546</v>
      </c>
      <c r="S329" s="31">
        <v>0.91836734693877553</v>
      </c>
      <c r="T329" s="31">
        <v>0.703125</v>
      </c>
      <c r="U329" s="34">
        <v>0.79646017699115057</v>
      </c>
    </row>
    <row r="330" spans="1:21" x14ac:dyDescent="0.25">
      <c r="A330" s="23" t="s">
        <v>53</v>
      </c>
      <c r="B330" s="24" t="s">
        <v>22</v>
      </c>
      <c r="C330" s="24" t="s">
        <v>23</v>
      </c>
      <c r="D330" s="25">
        <v>18</v>
      </c>
      <c r="E330" s="25">
        <v>0.85</v>
      </c>
      <c r="F330" s="25">
        <v>11</v>
      </c>
      <c r="G330" s="25">
        <v>0.98342541436464093</v>
      </c>
      <c r="H330" s="25">
        <v>0.61591695501730104</v>
      </c>
      <c r="I330" s="25">
        <v>0.75744680851063828</v>
      </c>
      <c r="J330" s="25">
        <v>0.95121951219512191</v>
      </c>
      <c r="K330" s="25">
        <v>0.7722772277227723</v>
      </c>
      <c r="L330" s="25">
        <v>0.85245901639344257</v>
      </c>
      <c r="M330" s="25">
        <v>672</v>
      </c>
      <c r="N330" s="26">
        <v>1.2998842592592592E-4</v>
      </c>
      <c r="O330" s="24" t="s">
        <v>24</v>
      </c>
      <c r="P330" s="25">
        <v>336055</v>
      </c>
      <c r="Q330" s="27">
        <v>44886.985118969904</v>
      </c>
      <c r="R330" s="25">
        <v>504</v>
      </c>
      <c r="S330" s="25">
        <v>0.98305084745762716</v>
      </c>
      <c r="T330" s="25">
        <v>0.57425742574257421</v>
      </c>
      <c r="U330" s="28">
        <v>0.72499999999999998</v>
      </c>
    </row>
    <row r="331" spans="1:21" x14ac:dyDescent="0.25">
      <c r="A331" s="29" t="s">
        <v>181</v>
      </c>
      <c r="B331" s="30" t="s">
        <v>22</v>
      </c>
      <c r="C331" s="30" t="s">
        <v>147</v>
      </c>
      <c r="D331" s="31">
        <v>18</v>
      </c>
      <c r="E331" s="31">
        <v>0.8</v>
      </c>
      <c r="F331" s="31">
        <v>11</v>
      </c>
      <c r="G331" s="31">
        <v>0.94067796610169496</v>
      </c>
      <c r="H331" s="31">
        <v>0.6235955056179775</v>
      </c>
      <c r="I331" s="31">
        <v>0.75</v>
      </c>
      <c r="J331" s="31">
        <v>0.85074626865671643</v>
      </c>
      <c r="K331" s="31">
        <v>0.890625</v>
      </c>
      <c r="L331" s="31">
        <v>0.87022900763358779</v>
      </c>
      <c r="M331" s="31">
        <v>775</v>
      </c>
      <c r="N331" s="32">
        <v>1.3256944444444443E-4</v>
      </c>
      <c r="O331" s="30" t="s">
        <v>148</v>
      </c>
      <c r="P331" s="31">
        <v>360154</v>
      </c>
      <c r="Q331" s="33">
        <v>44887.881376701385</v>
      </c>
      <c r="R331" s="31">
        <v>572</v>
      </c>
      <c r="S331" s="31">
        <v>0.90196078431372551</v>
      </c>
      <c r="T331" s="31">
        <v>0.71875</v>
      </c>
      <c r="U331" s="34">
        <v>0.8</v>
      </c>
    </row>
    <row r="332" spans="1:21" x14ac:dyDescent="0.25">
      <c r="A332" s="23" t="s">
        <v>52</v>
      </c>
      <c r="B332" s="24" t="s">
        <v>22</v>
      </c>
      <c r="C332" s="24" t="s">
        <v>23</v>
      </c>
      <c r="D332" s="25">
        <v>18</v>
      </c>
      <c r="E332" s="25">
        <v>0.8</v>
      </c>
      <c r="F332" s="25">
        <v>11</v>
      </c>
      <c r="G332" s="25">
        <v>0.98453608247422686</v>
      </c>
      <c r="H332" s="25">
        <v>0.66089965397923878</v>
      </c>
      <c r="I332" s="25">
        <v>0.79089026915113869</v>
      </c>
      <c r="J332" s="25">
        <v>0.9555555555555556</v>
      </c>
      <c r="K332" s="25">
        <v>0.85148514851485146</v>
      </c>
      <c r="L332" s="25">
        <v>0.90052356020942403</v>
      </c>
      <c r="M332" s="25">
        <v>738</v>
      </c>
      <c r="N332" s="26">
        <v>1.2998842592592592E-4</v>
      </c>
      <c r="O332" s="24" t="s">
        <v>24</v>
      </c>
      <c r="P332" s="25">
        <v>336055</v>
      </c>
      <c r="Q332" s="27">
        <v>44886.985118969904</v>
      </c>
      <c r="R332" s="25">
        <v>538</v>
      </c>
      <c r="S332" s="25">
        <v>0.984375</v>
      </c>
      <c r="T332" s="25">
        <v>0.62376237623762376</v>
      </c>
      <c r="U332" s="28">
        <v>0.76363636363636367</v>
      </c>
    </row>
    <row r="333" spans="1:21" x14ac:dyDescent="0.25">
      <c r="A333" s="29" t="s">
        <v>180</v>
      </c>
      <c r="B333" s="30" t="s">
        <v>22</v>
      </c>
      <c r="C333" s="30" t="s">
        <v>147</v>
      </c>
      <c r="D333" s="31">
        <v>18</v>
      </c>
      <c r="E333" s="31">
        <v>0.7</v>
      </c>
      <c r="F333" s="31">
        <v>11</v>
      </c>
      <c r="G333" s="31">
        <v>0.90769230769230769</v>
      </c>
      <c r="H333" s="31">
        <v>0.6629213483146067</v>
      </c>
      <c r="I333" s="31">
        <v>0.76623376623376627</v>
      </c>
      <c r="J333" s="31">
        <v>0.81081081081081086</v>
      </c>
      <c r="K333" s="31">
        <v>0.9375</v>
      </c>
      <c r="L333" s="31">
        <v>0.86956521739130432</v>
      </c>
      <c r="M333" s="31">
        <v>971</v>
      </c>
      <c r="N333" s="32">
        <v>1.3256944444444443E-4</v>
      </c>
      <c r="O333" s="30" t="s">
        <v>148</v>
      </c>
      <c r="P333" s="31">
        <v>360154</v>
      </c>
      <c r="Q333" s="33">
        <v>44887.881376701385</v>
      </c>
      <c r="R333" s="31">
        <v>642</v>
      </c>
      <c r="S333" s="31">
        <v>0.8545454545454545</v>
      </c>
      <c r="T333" s="31">
        <v>0.734375</v>
      </c>
      <c r="U333" s="34">
        <v>0.7899159663865547</v>
      </c>
    </row>
    <row r="334" spans="1:21" x14ac:dyDescent="0.25">
      <c r="A334" s="23" t="s">
        <v>51</v>
      </c>
      <c r="B334" s="24" t="s">
        <v>22</v>
      </c>
      <c r="C334" s="24" t="s">
        <v>23</v>
      </c>
      <c r="D334" s="25">
        <v>18</v>
      </c>
      <c r="E334" s="25">
        <v>0.7</v>
      </c>
      <c r="F334" s="25">
        <v>11</v>
      </c>
      <c r="G334" s="25">
        <v>0.96650717703349287</v>
      </c>
      <c r="H334" s="25">
        <v>0.69896193771626303</v>
      </c>
      <c r="I334" s="25">
        <v>0.81124497991967892</v>
      </c>
      <c r="J334" s="25">
        <v>0.92079207920792083</v>
      </c>
      <c r="K334" s="25">
        <v>0.92079207920792083</v>
      </c>
      <c r="L334" s="25">
        <v>0.92079207920792083</v>
      </c>
      <c r="M334" s="25">
        <v>926</v>
      </c>
      <c r="N334" s="26">
        <v>1.2998842592592592E-4</v>
      </c>
      <c r="O334" s="24" t="s">
        <v>24</v>
      </c>
      <c r="P334" s="25">
        <v>336055</v>
      </c>
      <c r="Q334" s="27">
        <v>44886.985118969904</v>
      </c>
      <c r="R334" s="25">
        <v>604</v>
      </c>
      <c r="S334" s="25">
        <v>0.98461538461538467</v>
      </c>
      <c r="T334" s="25">
        <v>0.63366336633663367</v>
      </c>
      <c r="U334" s="28">
        <v>0.77108433734939763</v>
      </c>
    </row>
    <row r="335" spans="1:21" x14ac:dyDescent="0.25">
      <c r="A335" s="29" t="s">
        <v>617</v>
      </c>
      <c r="B335" s="30" t="s">
        <v>147</v>
      </c>
      <c r="C335" s="30" t="s">
        <v>292</v>
      </c>
      <c r="D335" s="31">
        <v>18</v>
      </c>
      <c r="E335" s="31">
        <v>0.9</v>
      </c>
      <c r="F335" s="31">
        <v>10</v>
      </c>
      <c r="G335" s="31">
        <v>0.98837209302325579</v>
      </c>
      <c r="H335" s="31">
        <v>0.39534883720930231</v>
      </c>
      <c r="I335" s="31">
        <v>0.5647840531561461</v>
      </c>
      <c r="J335" s="31">
        <v>0.93478260869565222</v>
      </c>
      <c r="K335" s="31">
        <v>0.61428571428571432</v>
      </c>
      <c r="L335" s="31">
        <v>0.74137931034482762</v>
      </c>
      <c r="M335" s="31">
        <v>3028</v>
      </c>
      <c r="N335" s="32">
        <v>3.3416435185185185E-3</v>
      </c>
      <c r="O335" s="30" t="s">
        <v>350</v>
      </c>
      <c r="P335" s="31">
        <v>6316297</v>
      </c>
      <c r="Q335" s="33">
        <v>44893.839142777775</v>
      </c>
      <c r="R335" s="31">
        <v>1407</v>
      </c>
      <c r="S335" s="31">
        <v>1</v>
      </c>
      <c r="T335" s="31">
        <v>0.34285714285714286</v>
      </c>
      <c r="U335" s="34">
        <v>0.51063829787234039</v>
      </c>
    </row>
    <row r="336" spans="1:21" x14ac:dyDescent="0.25">
      <c r="A336" s="23" t="s">
        <v>98</v>
      </c>
      <c r="B336" s="24" t="s">
        <v>22</v>
      </c>
      <c r="C336" s="24" t="s">
        <v>82</v>
      </c>
      <c r="D336" s="25">
        <v>18</v>
      </c>
      <c r="E336" s="25">
        <v>0.9</v>
      </c>
      <c r="F336" s="25">
        <v>10</v>
      </c>
      <c r="G336" s="25">
        <v>0.97435897435897434</v>
      </c>
      <c r="H336" s="25">
        <v>0.37623762376237624</v>
      </c>
      <c r="I336" s="25">
        <v>0.54285714285714282</v>
      </c>
      <c r="J336" s="25">
        <v>0.93181818181818177</v>
      </c>
      <c r="K336" s="25">
        <v>0.67213114754098358</v>
      </c>
      <c r="L336" s="25">
        <v>0.78095238095238095</v>
      </c>
      <c r="M336" s="25">
        <v>6838</v>
      </c>
      <c r="N336" s="26">
        <v>1.1252430555555555E-2</v>
      </c>
      <c r="O336" s="24" t="s">
        <v>83</v>
      </c>
      <c r="P336" s="25">
        <v>284531</v>
      </c>
      <c r="Q336" s="27">
        <v>44887.618622650465</v>
      </c>
      <c r="R336" s="25">
        <v>2968</v>
      </c>
      <c r="S336" s="25">
        <v>1</v>
      </c>
      <c r="T336" s="25">
        <v>0.45901639344262296</v>
      </c>
      <c r="U336" s="28">
        <v>0.6292134831460674</v>
      </c>
    </row>
    <row r="337" spans="1:21" x14ac:dyDescent="0.25">
      <c r="A337" s="29" t="s">
        <v>616</v>
      </c>
      <c r="B337" s="30" t="s">
        <v>147</v>
      </c>
      <c r="C337" s="30" t="s">
        <v>292</v>
      </c>
      <c r="D337" s="31">
        <v>18</v>
      </c>
      <c r="E337" s="31">
        <v>0.875</v>
      </c>
      <c r="F337" s="31">
        <v>10</v>
      </c>
      <c r="G337" s="31">
        <v>0.97916666666666663</v>
      </c>
      <c r="H337" s="31">
        <v>0.43720930232558142</v>
      </c>
      <c r="I337" s="31">
        <v>0.60450160771704176</v>
      </c>
      <c r="J337" s="31">
        <v>0.90909090909090906</v>
      </c>
      <c r="K337" s="31">
        <v>0.7142857142857143</v>
      </c>
      <c r="L337" s="31">
        <v>0.8</v>
      </c>
      <c r="M337" s="31">
        <v>3112</v>
      </c>
      <c r="N337" s="32">
        <v>3.3416435185185185E-3</v>
      </c>
      <c r="O337" s="30" t="s">
        <v>350</v>
      </c>
      <c r="P337" s="31">
        <v>6316297</v>
      </c>
      <c r="Q337" s="33">
        <v>44893.839142777775</v>
      </c>
      <c r="R337" s="31">
        <v>1441</v>
      </c>
      <c r="S337" s="31">
        <v>1</v>
      </c>
      <c r="T337" s="31">
        <v>0.38571428571428573</v>
      </c>
      <c r="U337" s="34">
        <v>0.55670103092783507</v>
      </c>
    </row>
    <row r="338" spans="1:21" x14ac:dyDescent="0.25">
      <c r="A338" s="23" t="s">
        <v>97</v>
      </c>
      <c r="B338" s="24" t="s">
        <v>22</v>
      </c>
      <c r="C338" s="24" t="s">
        <v>82</v>
      </c>
      <c r="D338" s="25">
        <v>18</v>
      </c>
      <c r="E338" s="25">
        <v>0.875</v>
      </c>
      <c r="F338" s="25">
        <v>10</v>
      </c>
      <c r="G338" s="25">
        <v>0.96511627906976749</v>
      </c>
      <c r="H338" s="25">
        <v>0.41089108910891087</v>
      </c>
      <c r="I338" s="25">
        <v>0.57638888888888884</v>
      </c>
      <c r="J338" s="25">
        <v>0.94117647058823528</v>
      </c>
      <c r="K338" s="25">
        <v>0.78688524590163933</v>
      </c>
      <c r="L338" s="25">
        <v>0.8571428571428571</v>
      </c>
      <c r="M338" s="25">
        <v>7093</v>
      </c>
      <c r="N338" s="26">
        <v>1.1252430555555555E-2</v>
      </c>
      <c r="O338" s="24" t="s">
        <v>83</v>
      </c>
      <c r="P338" s="25">
        <v>284531</v>
      </c>
      <c r="Q338" s="27">
        <v>44887.618622650465</v>
      </c>
      <c r="R338" s="25">
        <v>3036</v>
      </c>
      <c r="S338" s="25">
        <v>1</v>
      </c>
      <c r="T338" s="25">
        <v>0.54098360655737709</v>
      </c>
      <c r="U338" s="28">
        <v>0.70212765957446821</v>
      </c>
    </row>
    <row r="339" spans="1:21" x14ac:dyDescent="0.25">
      <c r="A339" s="29" t="s">
        <v>615</v>
      </c>
      <c r="B339" s="30" t="s">
        <v>147</v>
      </c>
      <c r="C339" s="30" t="s">
        <v>292</v>
      </c>
      <c r="D339" s="31">
        <v>18</v>
      </c>
      <c r="E339" s="31">
        <v>0.85</v>
      </c>
      <c r="F339" s="31">
        <v>10</v>
      </c>
      <c r="G339" s="31">
        <v>0.98130841121495327</v>
      </c>
      <c r="H339" s="31">
        <v>0.48837209302325579</v>
      </c>
      <c r="I339" s="31">
        <v>0.65217391304347816</v>
      </c>
      <c r="J339" s="31">
        <v>0.8571428571428571</v>
      </c>
      <c r="K339" s="31">
        <v>0.77142857142857146</v>
      </c>
      <c r="L339" s="31">
        <v>0.81203007518796999</v>
      </c>
      <c r="M339" s="31">
        <v>3624</v>
      </c>
      <c r="N339" s="32">
        <v>3.3416435185185185E-3</v>
      </c>
      <c r="O339" s="30" t="s">
        <v>350</v>
      </c>
      <c r="P339" s="31">
        <v>6316297</v>
      </c>
      <c r="Q339" s="33">
        <v>44893.839142777775</v>
      </c>
      <c r="R339" s="31">
        <v>1509</v>
      </c>
      <c r="S339" s="31">
        <v>0.96666666666666667</v>
      </c>
      <c r="T339" s="31">
        <v>0.41428571428571431</v>
      </c>
      <c r="U339" s="34">
        <v>0.58000000000000007</v>
      </c>
    </row>
    <row r="340" spans="1:21" x14ac:dyDescent="0.25">
      <c r="A340" s="23" t="s">
        <v>96</v>
      </c>
      <c r="B340" s="24" t="s">
        <v>22</v>
      </c>
      <c r="C340" s="24" t="s">
        <v>82</v>
      </c>
      <c r="D340" s="25">
        <v>18</v>
      </c>
      <c r="E340" s="25">
        <v>0.85</v>
      </c>
      <c r="F340" s="25">
        <v>10</v>
      </c>
      <c r="G340" s="25">
        <v>0.94318181818181823</v>
      </c>
      <c r="H340" s="25">
        <v>0.41089108910891087</v>
      </c>
      <c r="I340" s="25">
        <v>0.5724137931034482</v>
      </c>
      <c r="J340" s="25">
        <v>0.8833333333333333</v>
      </c>
      <c r="K340" s="25">
        <v>0.86885245901639341</v>
      </c>
      <c r="L340" s="25">
        <v>0.87603305785123964</v>
      </c>
      <c r="M340" s="25">
        <v>8627</v>
      </c>
      <c r="N340" s="26">
        <v>1.1252430555555555E-2</v>
      </c>
      <c r="O340" s="24" t="s">
        <v>83</v>
      </c>
      <c r="P340" s="25">
        <v>284531</v>
      </c>
      <c r="Q340" s="27">
        <v>44887.618622650465</v>
      </c>
      <c r="R340" s="25">
        <v>3267</v>
      </c>
      <c r="S340" s="25">
        <v>0.97368421052631582</v>
      </c>
      <c r="T340" s="25">
        <v>0.60655737704918034</v>
      </c>
      <c r="U340" s="28">
        <v>0.7474747474747474</v>
      </c>
    </row>
    <row r="341" spans="1:21" x14ac:dyDescent="0.25">
      <c r="A341" s="29" t="s">
        <v>614</v>
      </c>
      <c r="B341" s="30" t="s">
        <v>147</v>
      </c>
      <c r="C341" s="30" t="s">
        <v>292</v>
      </c>
      <c r="D341" s="31">
        <v>18</v>
      </c>
      <c r="E341" s="31">
        <v>0.8</v>
      </c>
      <c r="F341" s="31">
        <v>10</v>
      </c>
      <c r="G341" s="31">
        <v>0.98165137614678899</v>
      </c>
      <c r="H341" s="31">
        <v>0.49767441860465117</v>
      </c>
      <c r="I341" s="31">
        <v>0.66049382716049387</v>
      </c>
      <c r="J341" s="31">
        <v>0.74683544303797467</v>
      </c>
      <c r="K341" s="31">
        <v>0.84285714285714286</v>
      </c>
      <c r="L341" s="31">
        <v>0.79194630872483218</v>
      </c>
      <c r="M341" s="31">
        <v>4743</v>
      </c>
      <c r="N341" s="32">
        <v>3.3416435185185185E-3</v>
      </c>
      <c r="O341" s="30" t="s">
        <v>350</v>
      </c>
      <c r="P341" s="31">
        <v>6316297</v>
      </c>
      <c r="Q341" s="33">
        <v>44893.839142777775</v>
      </c>
      <c r="R341" s="31">
        <v>1584</v>
      </c>
      <c r="S341" s="31">
        <v>0.967741935483871</v>
      </c>
      <c r="T341" s="31">
        <v>0.42857142857142855</v>
      </c>
      <c r="U341" s="34">
        <v>0.59405940594059403</v>
      </c>
    </row>
    <row r="342" spans="1:21" x14ac:dyDescent="0.25">
      <c r="A342" s="23" t="s">
        <v>95</v>
      </c>
      <c r="B342" s="24" t="s">
        <v>22</v>
      </c>
      <c r="C342" s="24" t="s">
        <v>82</v>
      </c>
      <c r="D342" s="25">
        <v>18</v>
      </c>
      <c r="E342" s="25">
        <v>0.8</v>
      </c>
      <c r="F342" s="25">
        <v>10</v>
      </c>
      <c r="G342" s="25">
        <v>0.92473118279569888</v>
      </c>
      <c r="H342" s="25">
        <v>0.42574257425742573</v>
      </c>
      <c r="I342" s="25">
        <v>0.58305084745762703</v>
      </c>
      <c r="J342" s="25">
        <v>0.83823529411764708</v>
      </c>
      <c r="K342" s="25">
        <v>0.93442622950819676</v>
      </c>
      <c r="L342" s="25">
        <v>0.88372093023255816</v>
      </c>
      <c r="M342" s="25">
        <v>14661</v>
      </c>
      <c r="N342" s="26">
        <v>1.1252430555555555E-2</v>
      </c>
      <c r="O342" s="24" t="s">
        <v>83</v>
      </c>
      <c r="P342" s="25">
        <v>284531</v>
      </c>
      <c r="Q342" s="27">
        <v>44887.618622650465</v>
      </c>
      <c r="R342" s="25">
        <v>3511</v>
      </c>
      <c r="S342" s="25">
        <v>0.94871794871794868</v>
      </c>
      <c r="T342" s="25">
        <v>0.60655737704918034</v>
      </c>
      <c r="U342" s="28">
        <v>0.74</v>
      </c>
    </row>
    <row r="343" spans="1:21" x14ac:dyDescent="0.25">
      <c r="A343" s="29" t="s">
        <v>613</v>
      </c>
      <c r="B343" s="30" t="s">
        <v>147</v>
      </c>
      <c r="C343" s="30" t="s">
        <v>292</v>
      </c>
      <c r="D343" s="31">
        <v>18</v>
      </c>
      <c r="E343" s="31">
        <v>0.7</v>
      </c>
      <c r="F343" s="31">
        <v>10</v>
      </c>
      <c r="G343" s="31">
        <v>0.9732142857142857</v>
      </c>
      <c r="H343" s="31">
        <v>0.50697674418604655</v>
      </c>
      <c r="I343" s="31">
        <v>0.66666666666666674</v>
      </c>
      <c r="J343" s="31">
        <v>0.57627118644067798</v>
      </c>
      <c r="K343" s="31">
        <v>0.97142857142857142</v>
      </c>
      <c r="L343" s="31">
        <v>0.72340425531914898</v>
      </c>
      <c r="M343" s="31">
        <v>10540</v>
      </c>
      <c r="N343" s="32">
        <v>3.3416435185185185E-3</v>
      </c>
      <c r="O343" s="30" t="s">
        <v>350</v>
      </c>
      <c r="P343" s="31">
        <v>6316297</v>
      </c>
      <c r="Q343" s="33">
        <v>44893.839142777775</v>
      </c>
      <c r="R343" s="31">
        <v>1747</v>
      </c>
      <c r="S343" s="31">
        <v>0.96875</v>
      </c>
      <c r="T343" s="31">
        <v>0.44285714285714284</v>
      </c>
      <c r="U343" s="34">
        <v>0.60784313725490191</v>
      </c>
    </row>
    <row r="344" spans="1:21" x14ac:dyDescent="0.25">
      <c r="A344" s="23" t="s">
        <v>94</v>
      </c>
      <c r="B344" s="24" t="s">
        <v>22</v>
      </c>
      <c r="C344" s="24" t="s">
        <v>82</v>
      </c>
      <c r="D344" s="25">
        <v>18</v>
      </c>
      <c r="E344" s="25">
        <v>0.7</v>
      </c>
      <c r="F344" s="25">
        <v>10</v>
      </c>
      <c r="G344" s="25">
        <v>0.96808510638297873</v>
      </c>
      <c r="H344" s="25">
        <v>0.45049504950495051</v>
      </c>
      <c r="I344" s="25">
        <v>0.61486486486486491</v>
      </c>
      <c r="J344" s="25">
        <v>0.68604651162790697</v>
      </c>
      <c r="K344" s="25">
        <v>0.96721311475409832</v>
      </c>
      <c r="L344" s="25">
        <v>0.80272108843537426</v>
      </c>
      <c r="M344" s="25">
        <v>45477</v>
      </c>
      <c r="N344" s="26">
        <v>1.1252430555555555E-2</v>
      </c>
      <c r="O344" s="24" t="s">
        <v>83</v>
      </c>
      <c r="P344" s="25">
        <v>284531</v>
      </c>
      <c r="Q344" s="27">
        <v>44887.618622650465</v>
      </c>
      <c r="R344" s="25">
        <v>4113</v>
      </c>
      <c r="S344" s="25">
        <v>0.95</v>
      </c>
      <c r="T344" s="25">
        <v>0.62295081967213117</v>
      </c>
      <c r="U344" s="28">
        <v>0.75247524752475248</v>
      </c>
    </row>
    <row r="345" spans="1:21" x14ac:dyDescent="0.25">
      <c r="A345" s="29" t="s">
        <v>179</v>
      </c>
      <c r="B345" s="30" t="s">
        <v>22</v>
      </c>
      <c r="C345" s="30" t="s">
        <v>147</v>
      </c>
      <c r="D345" s="31">
        <v>17</v>
      </c>
      <c r="E345" s="31">
        <v>0.9</v>
      </c>
      <c r="F345" s="31">
        <v>11</v>
      </c>
      <c r="G345" s="31">
        <v>1</v>
      </c>
      <c r="H345" s="31">
        <v>0.550561797752809</v>
      </c>
      <c r="I345" s="31">
        <v>0.71014492753623193</v>
      </c>
      <c r="J345" s="31">
        <v>0.98039215686274506</v>
      </c>
      <c r="K345" s="31">
        <v>0.78125</v>
      </c>
      <c r="L345" s="31">
        <v>0.86956521739130421</v>
      </c>
      <c r="M345" s="31">
        <v>682</v>
      </c>
      <c r="N345" s="32">
        <v>1.3335648148148148E-4</v>
      </c>
      <c r="O345" s="30" t="s">
        <v>148</v>
      </c>
      <c r="P345" s="31">
        <v>360154</v>
      </c>
      <c r="Q345" s="33">
        <v>44887.881241041665</v>
      </c>
      <c r="R345" s="31">
        <v>520</v>
      </c>
      <c r="S345" s="31">
        <v>0.97619047619047616</v>
      </c>
      <c r="T345" s="31">
        <v>0.640625</v>
      </c>
      <c r="U345" s="34">
        <v>0.7735849056603773</v>
      </c>
    </row>
    <row r="346" spans="1:21" x14ac:dyDescent="0.25">
      <c r="A346" s="23" t="s">
        <v>50</v>
      </c>
      <c r="B346" s="24" t="s">
        <v>22</v>
      </c>
      <c r="C346" s="24" t="s">
        <v>23</v>
      </c>
      <c r="D346" s="25">
        <v>17</v>
      </c>
      <c r="E346" s="25">
        <v>0.9</v>
      </c>
      <c r="F346" s="25">
        <v>11</v>
      </c>
      <c r="G346" s="25">
        <v>1</v>
      </c>
      <c r="H346" s="25">
        <v>0.60207612456747406</v>
      </c>
      <c r="I346" s="25">
        <v>0.75161987041036726</v>
      </c>
      <c r="J346" s="25">
        <v>0.98684210526315785</v>
      </c>
      <c r="K346" s="25">
        <v>0.74257425742574257</v>
      </c>
      <c r="L346" s="25">
        <v>0.84745762711864414</v>
      </c>
      <c r="M346" s="25">
        <v>631</v>
      </c>
      <c r="N346" s="26">
        <v>1.2416666666666666E-4</v>
      </c>
      <c r="O346" s="24" t="s">
        <v>24</v>
      </c>
      <c r="P346" s="25">
        <v>336055</v>
      </c>
      <c r="Q346" s="27">
        <v>44886.984990902776</v>
      </c>
      <c r="R346" s="25">
        <v>481</v>
      </c>
      <c r="S346" s="25">
        <v>1</v>
      </c>
      <c r="T346" s="25">
        <v>0.5643564356435643</v>
      </c>
      <c r="U346" s="28">
        <v>0.72151898734177211</v>
      </c>
    </row>
    <row r="347" spans="1:21" x14ac:dyDescent="0.25">
      <c r="A347" s="29" t="s">
        <v>178</v>
      </c>
      <c r="B347" s="30" t="s">
        <v>22</v>
      </c>
      <c r="C347" s="30" t="s">
        <v>147</v>
      </c>
      <c r="D347" s="31">
        <v>17</v>
      </c>
      <c r="E347" s="31">
        <v>0.875</v>
      </c>
      <c r="F347" s="31">
        <v>11</v>
      </c>
      <c r="G347" s="31">
        <v>1</v>
      </c>
      <c r="H347" s="31">
        <v>0.550561797752809</v>
      </c>
      <c r="I347" s="31">
        <v>0.71014492753623193</v>
      </c>
      <c r="J347" s="31">
        <v>0.98039215686274506</v>
      </c>
      <c r="K347" s="31">
        <v>0.78125</v>
      </c>
      <c r="L347" s="31">
        <v>0.86956521739130421</v>
      </c>
      <c r="M347" s="31">
        <v>683</v>
      </c>
      <c r="N347" s="32">
        <v>1.3335648148148148E-4</v>
      </c>
      <c r="O347" s="30" t="s">
        <v>148</v>
      </c>
      <c r="P347" s="31">
        <v>360154</v>
      </c>
      <c r="Q347" s="33">
        <v>44887.881241041665</v>
      </c>
      <c r="R347" s="31">
        <v>520</v>
      </c>
      <c r="S347" s="31">
        <v>0.97619047619047616</v>
      </c>
      <c r="T347" s="31">
        <v>0.640625</v>
      </c>
      <c r="U347" s="34">
        <v>0.7735849056603773</v>
      </c>
    </row>
    <row r="348" spans="1:21" x14ac:dyDescent="0.25">
      <c r="A348" s="23" t="s">
        <v>49</v>
      </c>
      <c r="B348" s="24" t="s">
        <v>22</v>
      </c>
      <c r="C348" s="24" t="s">
        <v>23</v>
      </c>
      <c r="D348" s="25">
        <v>17</v>
      </c>
      <c r="E348" s="25">
        <v>0.875</v>
      </c>
      <c r="F348" s="25">
        <v>11</v>
      </c>
      <c r="G348" s="25">
        <v>1</v>
      </c>
      <c r="H348" s="25">
        <v>0.60207612456747406</v>
      </c>
      <c r="I348" s="25">
        <v>0.75161987041036726</v>
      </c>
      <c r="J348" s="25">
        <v>0.98684210526315785</v>
      </c>
      <c r="K348" s="25">
        <v>0.74257425742574257</v>
      </c>
      <c r="L348" s="25">
        <v>0.84745762711864414</v>
      </c>
      <c r="M348" s="25">
        <v>632</v>
      </c>
      <c r="N348" s="26">
        <v>1.2416666666666666E-4</v>
      </c>
      <c r="O348" s="24" t="s">
        <v>24</v>
      </c>
      <c r="P348" s="25">
        <v>336055</v>
      </c>
      <c r="Q348" s="27">
        <v>44886.984990902776</v>
      </c>
      <c r="R348" s="25">
        <v>481</v>
      </c>
      <c r="S348" s="25">
        <v>1</v>
      </c>
      <c r="T348" s="25">
        <v>0.5643564356435643</v>
      </c>
      <c r="U348" s="28">
        <v>0.72151898734177211</v>
      </c>
    </row>
    <row r="349" spans="1:21" x14ac:dyDescent="0.25">
      <c r="A349" s="29" t="s">
        <v>177</v>
      </c>
      <c r="B349" s="30" t="s">
        <v>22</v>
      </c>
      <c r="C349" s="30" t="s">
        <v>147</v>
      </c>
      <c r="D349" s="31">
        <v>17</v>
      </c>
      <c r="E349" s="31">
        <v>0.85</v>
      </c>
      <c r="F349" s="31">
        <v>11</v>
      </c>
      <c r="G349" s="31">
        <v>0.95370370370370372</v>
      </c>
      <c r="H349" s="31">
        <v>0.5786516853932584</v>
      </c>
      <c r="I349" s="31">
        <v>0.7202797202797202</v>
      </c>
      <c r="J349" s="31">
        <v>0.88524590163934425</v>
      </c>
      <c r="K349" s="31">
        <v>0.84375</v>
      </c>
      <c r="L349" s="31">
        <v>0.86399999999999999</v>
      </c>
      <c r="M349" s="31">
        <v>727</v>
      </c>
      <c r="N349" s="32">
        <v>1.3335648148148148E-4</v>
      </c>
      <c r="O349" s="30" t="s">
        <v>148</v>
      </c>
      <c r="P349" s="31">
        <v>360154</v>
      </c>
      <c r="Q349" s="33">
        <v>44887.881241041665</v>
      </c>
      <c r="R349" s="31">
        <v>548</v>
      </c>
      <c r="S349" s="31">
        <v>0.91836734693877553</v>
      </c>
      <c r="T349" s="31">
        <v>0.703125</v>
      </c>
      <c r="U349" s="34">
        <v>0.79646017699115057</v>
      </c>
    </row>
    <row r="350" spans="1:21" x14ac:dyDescent="0.25">
      <c r="A350" s="23" t="s">
        <v>48</v>
      </c>
      <c r="B350" s="24" t="s">
        <v>22</v>
      </c>
      <c r="C350" s="24" t="s">
        <v>23</v>
      </c>
      <c r="D350" s="25">
        <v>17</v>
      </c>
      <c r="E350" s="25">
        <v>0.85</v>
      </c>
      <c r="F350" s="25">
        <v>11</v>
      </c>
      <c r="G350" s="25">
        <v>0.98351648351648346</v>
      </c>
      <c r="H350" s="25">
        <v>0.61937716262975784</v>
      </c>
      <c r="I350" s="25">
        <v>0.76008492569002117</v>
      </c>
      <c r="J350" s="25">
        <v>0.95121951219512191</v>
      </c>
      <c r="K350" s="25">
        <v>0.7722772277227723</v>
      </c>
      <c r="L350" s="25">
        <v>0.85245901639344257</v>
      </c>
      <c r="M350" s="25">
        <v>673</v>
      </c>
      <c r="N350" s="26">
        <v>1.2416666666666666E-4</v>
      </c>
      <c r="O350" s="24" t="s">
        <v>24</v>
      </c>
      <c r="P350" s="25">
        <v>336055</v>
      </c>
      <c r="Q350" s="27">
        <v>44886.984990902776</v>
      </c>
      <c r="R350" s="25">
        <v>505</v>
      </c>
      <c r="S350" s="25">
        <v>0.98305084745762716</v>
      </c>
      <c r="T350" s="25">
        <v>0.57425742574257421</v>
      </c>
      <c r="U350" s="28">
        <v>0.72499999999999998</v>
      </c>
    </row>
    <row r="351" spans="1:21" x14ac:dyDescent="0.25">
      <c r="A351" s="29" t="s">
        <v>176</v>
      </c>
      <c r="B351" s="30" t="s">
        <v>22</v>
      </c>
      <c r="C351" s="30" t="s">
        <v>147</v>
      </c>
      <c r="D351" s="31">
        <v>17</v>
      </c>
      <c r="E351" s="31">
        <v>0.8</v>
      </c>
      <c r="F351" s="31">
        <v>11</v>
      </c>
      <c r="G351" s="31">
        <v>0.93913043478260871</v>
      </c>
      <c r="H351" s="31">
        <v>0.6067415730337079</v>
      </c>
      <c r="I351" s="31">
        <v>0.73720136518771329</v>
      </c>
      <c r="J351" s="31">
        <v>0.890625</v>
      </c>
      <c r="K351" s="31">
        <v>0.890625</v>
      </c>
      <c r="L351" s="31">
        <v>0.890625</v>
      </c>
      <c r="M351" s="31">
        <v>751</v>
      </c>
      <c r="N351" s="32">
        <v>1.3335648148148148E-4</v>
      </c>
      <c r="O351" s="30" t="s">
        <v>148</v>
      </c>
      <c r="P351" s="31">
        <v>360154</v>
      </c>
      <c r="Q351" s="33">
        <v>44887.881241041665</v>
      </c>
      <c r="R351" s="31">
        <v>561</v>
      </c>
      <c r="S351" s="31">
        <v>0.92</v>
      </c>
      <c r="T351" s="31">
        <v>0.71875</v>
      </c>
      <c r="U351" s="34">
        <v>0.80701754385964919</v>
      </c>
    </row>
    <row r="352" spans="1:21" x14ac:dyDescent="0.25">
      <c r="A352" s="23" t="s">
        <v>47</v>
      </c>
      <c r="B352" s="24" t="s">
        <v>22</v>
      </c>
      <c r="C352" s="24" t="s">
        <v>23</v>
      </c>
      <c r="D352" s="25">
        <v>17</v>
      </c>
      <c r="E352" s="25">
        <v>0.8</v>
      </c>
      <c r="F352" s="25">
        <v>11</v>
      </c>
      <c r="G352" s="25">
        <v>0.98429319371727753</v>
      </c>
      <c r="H352" s="25">
        <v>0.65051903114186849</v>
      </c>
      <c r="I352" s="25">
        <v>0.78333333333333321</v>
      </c>
      <c r="J352" s="25">
        <v>0.9550561797752809</v>
      </c>
      <c r="K352" s="25">
        <v>0.84158415841584155</v>
      </c>
      <c r="L352" s="25">
        <v>0.89473684210526305</v>
      </c>
      <c r="M352" s="25">
        <v>704</v>
      </c>
      <c r="N352" s="26">
        <v>1.2416666666666666E-4</v>
      </c>
      <c r="O352" s="24" t="s">
        <v>24</v>
      </c>
      <c r="P352" s="25">
        <v>336055</v>
      </c>
      <c r="Q352" s="27">
        <v>44886.984990902776</v>
      </c>
      <c r="R352" s="25">
        <v>523</v>
      </c>
      <c r="S352" s="25">
        <v>0.98412698412698407</v>
      </c>
      <c r="T352" s="25">
        <v>0.61386138613861385</v>
      </c>
      <c r="U352" s="28">
        <v>0.75609756097560976</v>
      </c>
    </row>
    <row r="353" spans="1:21" x14ac:dyDescent="0.25">
      <c r="A353" s="29" t="s">
        <v>175</v>
      </c>
      <c r="B353" s="30" t="s">
        <v>22</v>
      </c>
      <c r="C353" s="30" t="s">
        <v>147</v>
      </c>
      <c r="D353" s="31">
        <v>17</v>
      </c>
      <c r="E353" s="31">
        <v>0.7</v>
      </c>
      <c r="F353" s="31">
        <v>11</v>
      </c>
      <c r="G353" s="31">
        <v>0.90769230769230769</v>
      </c>
      <c r="H353" s="31">
        <v>0.6629213483146067</v>
      </c>
      <c r="I353" s="31">
        <v>0.76623376623376627</v>
      </c>
      <c r="J353" s="31">
        <v>0.81081081081081086</v>
      </c>
      <c r="K353" s="31">
        <v>0.9375</v>
      </c>
      <c r="L353" s="31">
        <v>0.86956521739130432</v>
      </c>
      <c r="M353" s="31">
        <v>965</v>
      </c>
      <c r="N353" s="32">
        <v>1.3335648148148148E-4</v>
      </c>
      <c r="O353" s="30" t="s">
        <v>148</v>
      </c>
      <c r="P353" s="31">
        <v>360154</v>
      </c>
      <c r="Q353" s="33">
        <v>44887.881241041665</v>
      </c>
      <c r="R353" s="31">
        <v>640</v>
      </c>
      <c r="S353" s="31">
        <v>0.8545454545454545</v>
      </c>
      <c r="T353" s="31">
        <v>0.734375</v>
      </c>
      <c r="U353" s="34">
        <v>0.7899159663865547</v>
      </c>
    </row>
    <row r="354" spans="1:21" x14ac:dyDescent="0.25">
      <c r="A354" s="23" t="s">
        <v>46</v>
      </c>
      <c r="B354" s="24" t="s">
        <v>22</v>
      </c>
      <c r="C354" s="24" t="s">
        <v>23</v>
      </c>
      <c r="D354" s="25">
        <v>17</v>
      </c>
      <c r="E354" s="25">
        <v>0.7</v>
      </c>
      <c r="F354" s="25">
        <v>11</v>
      </c>
      <c r="G354" s="25">
        <v>0.96634615384615385</v>
      </c>
      <c r="H354" s="25">
        <v>0.69550173010380623</v>
      </c>
      <c r="I354" s="25">
        <v>0.80885311871227361</v>
      </c>
      <c r="J354" s="25">
        <v>0.92079207920792083</v>
      </c>
      <c r="K354" s="25">
        <v>0.92079207920792083</v>
      </c>
      <c r="L354" s="25">
        <v>0.92079207920792083</v>
      </c>
      <c r="M354" s="25">
        <v>920</v>
      </c>
      <c r="N354" s="26">
        <v>1.2416666666666666E-4</v>
      </c>
      <c r="O354" s="24" t="s">
        <v>24</v>
      </c>
      <c r="P354" s="25">
        <v>336055</v>
      </c>
      <c r="Q354" s="27">
        <v>44886.984990902776</v>
      </c>
      <c r="R354" s="25">
        <v>603</v>
      </c>
      <c r="S354" s="25">
        <v>0.98461538461538467</v>
      </c>
      <c r="T354" s="25">
        <v>0.63366336633663367</v>
      </c>
      <c r="U354" s="28">
        <v>0.77108433734939763</v>
      </c>
    </row>
    <row r="355" spans="1:21" x14ac:dyDescent="0.25">
      <c r="A355" s="29" t="s">
        <v>612</v>
      </c>
      <c r="B355" s="30" t="s">
        <v>147</v>
      </c>
      <c r="C355" s="30" t="s">
        <v>292</v>
      </c>
      <c r="D355" s="31">
        <v>17</v>
      </c>
      <c r="E355" s="31">
        <v>0.9</v>
      </c>
      <c r="F355" s="31">
        <v>10</v>
      </c>
      <c r="G355" s="31">
        <v>0.9885057471264368</v>
      </c>
      <c r="H355" s="31">
        <v>0.4</v>
      </c>
      <c r="I355" s="31">
        <v>0.56953642384105962</v>
      </c>
      <c r="J355" s="31">
        <v>0.91489361702127658</v>
      </c>
      <c r="K355" s="31">
        <v>0.61428571428571432</v>
      </c>
      <c r="L355" s="31">
        <v>0.7350427350427351</v>
      </c>
      <c r="M355" s="31">
        <v>3034</v>
      </c>
      <c r="N355" s="32">
        <v>3.1711689814814814E-3</v>
      </c>
      <c r="O355" s="30" t="s">
        <v>350</v>
      </c>
      <c r="P355" s="31">
        <v>6316297</v>
      </c>
      <c r="Q355" s="33">
        <v>44893.835955868053</v>
      </c>
      <c r="R355" s="31">
        <v>1408</v>
      </c>
      <c r="S355" s="31">
        <v>1</v>
      </c>
      <c r="T355" s="31">
        <v>0.34285714285714286</v>
      </c>
      <c r="U355" s="34">
        <v>0.51063829787234039</v>
      </c>
    </row>
    <row r="356" spans="1:21" x14ac:dyDescent="0.25">
      <c r="A356" s="23" t="s">
        <v>93</v>
      </c>
      <c r="B356" s="24" t="s">
        <v>22</v>
      </c>
      <c r="C356" s="24" t="s">
        <v>82</v>
      </c>
      <c r="D356" s="25">
        <v>17</v>
      </c>
      <c r="E356" s="25">
        <v>0.9</v>
      </c>
      <c r="F356" s="25">
        <v>10</v>
      </c>
      <c r="G356" s="25">
        <v>0.97468354430379744</v>
      </c>
      <c r="H356" s="25">
        <v>0.38118811881188119</v>
      </c>
      <c r="I356" s="25">
        <v>0.54804270462633453</v>
      </c>
      <c r="J356" s="25">
        <v>0.93478260869565222</v>
      </c>
      <c r="K356" s="25">
        <v>0.70491803278688525</v>
      </c>
      <c r="L356" s="25">
        <v>0.80373831775700932</v>
      </c>
      <c r="M356" s="25">
        <v>6852</v>
      </c>
      <c r="N356" s="26">
        <v>1.1110057870370371E-2</v>
      </c>
      <c r="O356" s="24" t="s">
        <v>83</v>
      </c>
      <c r="P356" s="25">
        <v>284531</v>
      </c>
      <c r="Q356" s="27">
        <v>44887.607078321758</v>
      </c>
      <c r="R356" s="25">
        <v>2976</v>
      </c>
      <c r="S356" s="25">
        <v>1</v>
      </c>
      <c r="T356" s="25">
        <v>0.49180327868852458</v>
      </c>
      <c r="U356" s="28">
        <v>0.65934065934065933</v>
      </c>
    </row>
    <row r="357" spans="1:21" x14ac:dyDescent="0.25">
      <c r="A357" s="29" t="s">
        <v>611</v>
      </c>
      <c r="B357" s="30" t="s">
        <v>147</v>
      </c>
      <c r="C357" s="30" t="s">
        <v>292</v>
      </c>
      <c r="D357" s="31">
        <v>17</v>
      </c>
      <c r="E357" s="31">
        <v>0.875</v>
      </c>
      <c r="F357" s="31">
        <v>10</v>
      </c>
      <c r="G357" s="31">
        <v>0.97938144329896903</v>
      </c>
      <c r="H357" s="31">
        <v>0.44186046511627908</v>
      </c>
      <c r="I357" s="31">
        <v>0.60897435897435892</v>
      </c>
      <c r="J357" s="31">
        <v>0.90909090909090906</v>
      </c>
      <c r="K357" s="31">
        <v>0.7142857142857143</v>
      </c>
      <c r="L357" s="31">
        <v>0.8</v>
      </c>
      <c r="M357" s="31">
        <v>3124</v>
      </c>
      <c r="N357" s="32">
        <v>3.1711689814814814E-3</v>
      </c>
      <c r="O357" s="30" t="s">
        <v>350</v>
      </c>
      <c r="P357" s="31">
        <v>6316297</v>
      </c>
      <c r="Q357" s="33">
        <v>44893.835955868053</v>
      </c>
      <c r="R357" s="31">
        <v>1442</v>
      </c>
      <c r="S357" s="31">
        <v>1</v>
      </c>
      <c r="T357" s="31">
        <v>0.38571428571428573</v>
      </c>
      <c r="U357" s="34">
        <v>0.55670103092783507</v>
      </c>
    </row>
    <row r="358" spans="1:21" x14ac:dyDescent="0.25">
      <c r="A358" s="23" t="s">
        <v>92</v>
      </c>
      <c r="B358" s="24" t="s">
        <v>22</v>
      </c>
      <c r="C358" s="24" t="s">
        <v>82</v>
      </c>
      <c r="D358" s="25">
        <v>17</v>
      </c>
      <c r="E358" s="25">
        <v>0.875</v>
      </c>
      <c r="F358" s="25">
        <v>10</v>
      </c>
      <c r="G358" s="25">
        <v>0.96551724137931039</v>
      </c>
      <c r="H358" s="25">
        <v>0.41584158415841582</v>
      </c>
      <c r="I358" s="25">
        <v>0.58131487889273359</v>
      </c>
      <c r="J358" s="25">
        <v>0.94117647058823528</v>
      </c>
      <c r="K358" s="25">
        <v>0.78688524590163933</v>
      </c>
      <c r="L358" s="25">
        <v>0.8571428571428571</v>
      </c>
      <c r="M358" s="25">
        <v>7117</v>
      </c>
      <c r="N358" s="26">
        <v>1.1110057870370371E-2</v>
      </c>
      <c r="O358" s="24" t="s">
        <v>83</v>
      </c>
      <c r="P358" s="25">
        <v>284531</v>
      </c>
      <c r="Q358" s="27">
        <v>44887.607078321758</v>
      </c>
      <c r="R358" s="25">
        <v>3039</v>
      </c>
      <c r="S358" s="25">
        <v>1</v>
      </c>
      <c r="T358" s="25">
        <v>0.54098360655737709</v>
      </c>
      <c r="U358" s="28">
        <v>0.70212765957446821</v>
      </c>
    </row>
    <row r="359" spans="1:21" x14ac:dyDescent="0.25">
      <c r="A359" s="29" t="s">
        <v>610</v>
      </c>
      <c r="B359" s="30" t="s">
        <v>147</v>
      </c>
      <c r="C359" s="30" t="s">
        <v>292</v>
      </c>
      <c r="D359" s="31">
        <v>17</v>
      </c>
      <c r="E359" s="31">
        <v>0.85</v>
      </c>
      <c r="F359" s="31">
        <v>10</v>
      </c>
      <c r="G359" s="31">
        <v>0.98130841121495327</v>
      </c>
      <c r="H359" s="31">
        <v>0.48837209302325579</v>
      </c>
      <c r="I359" s="31">
        <v>0.65217391304347816</v>
      </c>
      <c r="J359" s="31">
        <v>0.8571428571428571</v>
      </c>
      <c r="K359" s="31">
        <v>0.77142857142857146</v>
      </c>
      <c r="L359" s="31">
        <v>0.81203007518796999</v>
      </c>
      <c r="M359" s="31">
        <v>3658</v>
      </c>
      <c r="N359" s="32">
        <v>3.1711689814814814E-3</v>
      </c>
      <c r="O359" s="30" t="s">
        <v>350</v>
      </c>
      <c r="P359" s="31">
        <v>6316297</v>
      </c>
      <c r="Q359" s="33">
        <v>44893.835955868053</v>
      </c>
      <c r="R359" s="31">
        <v>1513</v>
      </c>
      <c r="S359" s="31">
        <v>0.96666666666666667</v>
      </c>
      <c r="T359" s="31">
        <v>0.41428571428571431</v>
      </c>
      <c r="U359" s="34">
        <v>0.58000000000000007</v>
      </c>
    </row>
    <row r="360" spans="1:21" x14ac:dyDescent="0.25">
      <c r="A360" s="23" t="s">
        <v>91</v>
      </c>
      <c r="B360" s="24" t="s">
        <v>22</v>
      </c>
      <c r="C360" s="24" t="s">
        <v>82</v>
      </c>
      <c r="D360" s="25">
        <v>17</v>
      </c>
      <c r="E360" s="25">
        <v>0.85</v>
      </c>
      <c r="F360" s="25">
        <v>10</v>
      </c>
      <c r="G360" s="25">
        <v>0.94318181818181823</v>
      </c>
      <c r="H360" s="25">
        <v>0.41089108910891087</v>
      </c>
      <c r="I360" s="25">
        <v>0.5724137931034482</v>
      </c>
      <c r="J360" s="25">
        <v>0.8833333333333333</v>
      </c>
      <c r="K360" s="25">
        <v>0.86885245901639341</v>
      </c>
      <c r="L360" s="25">
        <v>0.87603305785123964</v>
      </c>
      <c r="M360" s="25">
        <v>8663</v>
      </c>
      <c r="N360" s="26">
        <v>1.1110057870370371E-2</v>
      </c>
      <c r="O360" s="24" t="s">
        <v>83</v>
      </c>
      <c r="P360" s="25">
        <v>284531</v>
      </c>
      <c r="Q360" s="27">
        <v>44887.607078321758</v>
      </c>
      <c r="R360" s="25">
        <v>3272</v>
      </c>
      <c r="S360" s="25">
        <v>0.97435897435897434</v>
      </c>
      <c r="T360" s="25">
        <v>0.62295081967213117</v>
      </c>
      <c r="U360" s="28">
        <v>0.76</v>
      </c>
    </row>
    <row r="361" spans="1:21" x14ac:dyDescent="0.25">
      <c r="A361" s="29" t="s">
        <v>609</v>
      </c>
      <c r="B361" s="30" t="s">
        <v>147</v>
      </c>
      <c r="C361" s="30" t="s">
        <v>292</v>
      </c>
      <c r="D361" s="31">
        <v>17</v>
      </c>
      <c r="E361" s="31">
        <v>0.8</v>
      </c>
      <c r="F361" s="31">
        <v>10</v>
      </c>
      <c r="G361" s="31">
        <v>0.98165137614678899</v>
      </c>
      <c r="H361" s="31">
        <v>0.49767441860465117</v>
      </c>
      <c r="I361" s="31">
        <v>0.66049382716049387</v>
      </c>
      <c r="J361" s="31">
        <v>0.78082191780821919</v>
      </c>
      <c r="K361" s="31">
        <v>0.81428571428571428</v>
      </c>
      <c r="L361" s="31">
        <v>0.79720279720279719</v>
      </c>
      <c r="M361" s="31">
        <v>4350</v>
      </c>
      <c r="N361" s="32">
        <v>3.1711689814814814E-3</v>
      </c>
      <c r="O361" s="30" t="s">
        <v>350</v>
      </c>
      <c r="P361" s="31">
        <v>6316297</v>
      </c>
      <c r="Q361" s="33">
        <v>44893.835955868053</v>
      </c>
      <c r="R361" s="31">
        <v>1569</v>
      </c>
      <c r="S361" s="31">
        <v>0.967741935483871</v>
      </c>
      <c r="T361" s="31">
        <v>0.42857142857142855</v>
      </c>
      <c r="U361" s="34">
        <v>0.59405940594059403</v>
      </c>
    </row>
    <row r="362" spans="1:21" x14ac:dyDescent="0.25">
      <c r="A362" s="23" t="s">
        <v>90</v>
      </c>
      <c r="B362" s="24" t="s">
        <v>22</v>
      </c>
      <c r="C362" s="24" t="s">
        <v>82</v>
      </c>
      <c r="D362" s="25">
        <v>17</v>
      </c>
      <c r="E362" s="25">
        <v>0.8</v>
      </c>
      <c r="F362" s="25">
        <v>10</v>
      </c>
      <c r="G362" s="25">
        <v>0.92473118279569888</v>
      </c>
      <c r="H362" s="25">
        <v>0.42574257425742573</v>
      </c>
      <c r="I362" s="25">
        <v>0.58305084745762703</v>
      </c>
      <c r="J362" s="25">
        <v>0.86363636363636365</v>
      </c>
      <c r="K362" s="25">
        <v>0.93442622950819676</v>
      </c>
      <c r="L362" s="25">
        <v>0.89763779527559051</v>
      </c>
      <c r="M362" s="25">
        <v>10807</v>
      </c>
      <c r="N362" s="26">
        <v>1.1110057870370371E-2</v>
      </c>
      <c r="O362" s="24" t="s">
        <v>83</v>
      </c>
      <c r="P362" s="25">
        <v>284531</v>
      </c>
      <c r="Q362" s="27">
        <v>44887.607078321758</v>
      </c>
      <c r="R362" s="25">
        <v>3463</v>
      </c>
      <c r="S362" s="25">
        <v>0.95121951219512191</v>
      </c>
      <c r="T362" s="25">
        <v>0.63934426229508201</v>
      </c>
      <c r="U362" s="28">
        <v>0.76470588235294124</v>
      </c>
    </row>
    <row r="363" spans="1:21" x14ac:dyDescent="0.25">
      <c r="A363" s="29" t="s">
        <v>608</v>
      </c>
      <c r="B363" s="30" t="s">
        <v>147</v>
      </c>
      <c r="C363" s="30" t="s">
        <v>292</v>
      </c>
      <c r="D363" s="31">
        <v>17</v>
      </c>
      <c r="E363" s="31">
        <v>0.7</v>
      </c>
      <c r="F363" s="31">
        <v>10</v>
      </c>
      <c r="G363" s="31">
        <v>0.9732142857142857</v>
      </c>
      <c r="H363" s="31">
        <v>0.50697674418604655</v>
      </c>
      <c r="I363" s="31">
        <v>0.66666666666666674</v>
      </c>
      <c r="J363" s="31">
        <v>0.59130434782608698</v>
      </c>
      <c r="K363" s="31">
        <v>0.97142857142857142</v>
      </c>
      <c r="L363" s="31">
        <v>0.73513513513513518</v>
      </c>
      <c r="M363" s="31">
        <v>10360</v>
      </c>
      <c r="N363" s="32">
        <v>3.1711689814814814E-3</v>
      </c>
      <c r="O363" s="30" t="s">
        <v>350</v>
      </c>
      <c r="P363" s="31">
        <v>6316297</v>
      </c>
      <c r="Q363" s="33">
        <v>44893.835955868053</v>
      </c>
      <c r="R363" s="31">
        <v>1744</v>
      </c>
      <c r="S363" s="31">
        <v>0.96875</v>
      </c>
      <c r="T363" s="31">
        <v>0.44285714285714284</v>
      </c>
      <c r="U363" s="34">
        <v>0.60784313725490191</v>
      </c>
    </row>
    <row r="364" spans="1:21" x14ac:dyDescent="0.25">
      <c r="A364" s="23" t="s">
        <v>89</v>
      </c>
      <c r="B364" s="24" t="s">
        <v>22</v>
      </c>
      <c r="C364" s="24" t="s">
        <v>82</v>
      </c>
      <c r="D364" s="25">
        <v>17</v>
      </c>
      <c r="E364" s="25">
        <v>0.7</v>
      </c>
      <c r="F364" s="25">
        <v>10</v>
      </c>
      <c r="G364" s="25">
        <v>0.95789473684210524</v>
      </c>
      <c r="H364" s="25">
        <v>0.45049504950495051</v>
      </c>
      <c r="I364" s="25">
        <v>0.61279461279461278</v>
      </c>
      <c r="J364" s="25">
        <v>0.68604651162790697</v>
      </c>
      <c r="K364" s="25">
        <v>0.96721311475409832</v>
      </c>
      <c r="L364" s="25">
        <v>0.80272108843537426</v>
      </c>
      <c r="M364" s="25">
        <v>43260</v>
      </c>
      <c r="N364" s="26">
        <v>1.1110057870370371E-2</v>
      </c>
      <c r="O364" s="24" t="s">
        <v>83</v>
      </c>
      <c r="P364" s="25">
        <v>284531</v>
      </c>
      <c r="Q364" s="27">
        <v>44887.607078321758</v>
      </c>
      <c r="R364" s="25">
        <v>4103</v>
      </c>
      <c r="S364" s="25">
        <v>0.95121951219512191</v>
      </c>
      <c r="T364" s="25">
        <v>0.63934426229508201</v>
      </c>
      <c r="U364" s="28">
        <v>0.76470588235294124</v>
      </c>
    </row>
    <row r="365" spans="1:21" x14ac:dyDescent="0.25">
      <c r="A365" s="29" t="s">
        <v>240</v>
      </c>
      <c r="B365" s="30" t="s">
        <v>22</v>
      </c>
      <c r="C365" s="30" t="s">
        <v>147</v>
      </c>
      <c r="D365" s="31">
        <v>16</v>
      </c>
      <c r="E365" s="31">
        <v>0.9</v>
      </c>
      <c r="F365" s="31">
        <v>11</v>
      </c>
      <c r="G365" s="31">
        <v>1</v>
      </c>
      <c r="H365" s="31">
        <v>0.4606741573033708</v>
      </c>
      <c r="I365" s="31">
        <v>0.63076923076923075</v>
      </c>
      <c r="J365" s="31">
        <v>0.94871794871794868</v>
      </c>
      <c r="K365" s="31">
        <v>0.578125</v>
      </c>
      <c r="L365" s="31">
        <v>0.71844660194174759</v>
      </c>
      <c r="M365" s="31">
        <v>555</v>
      </c>
      <c r="N365" s="32">
        <v>7.4636574074074069E-4</v>
      </c>
      <c r="O365" s="30" t="s">
        <v>148</v>
      </c>
      <c r="P365" s="31">
        <v>360154</v>
      </c>
      <c r="Q365" s="33">
        <v>44888.521604594906</v>
      </c>
      <c r="R365" s="31">
        <v>429</v>
      </c>
      <c r="S365" s="31">
        <v>0.9375</v>
      </c>
      <c r="T365" s="31">
        <v>0.46875</v>
      </c>
      <c r="U365" s="34">
        <v>0.625</v>
      </c>
    </row>
    <row r="366" spans="1:21" x14ac:dyDescent="0.25">
      <c r="A366" s="23" t="s">
        <v>276</v>
      </c>
      <c r="B366" s="24" t="s">
        <v>22</v>
      </c>
      <c r="C366" s="24" t="s">
        <v>23</v>
      </c>
      <c r="D366" s="25">
        <v>16</v>
      </c>
      <c r="E366" s="25">
        <v>0.9</v>
      </c>
      <c r="F366" s="25">
        <v>11</v>
      </c>
      <c r="G366" s="25">
        <v>0.99390243902439024</v>
      </c>
      <c r="H366" s="25">
        <v>0.56401384083044981</v>
      </c>
      <c r="I366" s="25">
        <v>0.7196467991169978</v>
      </c>
      <c r="J366" s="25">
        <v>1</v>
      </c>
      <c r="K366" s="25">
        <v>0.74257425742574257</v>
      </c>
      <c r="L366" s="25">
        <v>0.85227272727272729</v>
      </c>
      <c r="M366" s="25">
        <v>540</v>
      </c>
      <c r="N366" s="26">
        <v>2.5292824074074074E-4</v>
      </c>
      <c r="O366" s="24" t="s">
        <v>24</v>
      </c>
      <c r="P366" s="25">
        <v>336055</v>
      </c>
      <c r="Q366" s="27">
        <v>44888.539103148149</v>
      </c>
      <c r="R366" s="25">
        <v>423</v>
      </c>
      <c r="S366" s="25">
        <v>1</v>
      </c>
      <c r="T366" s="25">
        <v>0.54455445544554459</v>
      </c>
      <c r="U366" s="28">
        <v>0.70512820512820518</v>
      </c>
    </row>
    <row r="367" spans="1:21" x14ac:dyDescent="0.25">
      <c r="A367" s="29" t="s">
        <v>239</v>
      </c>
      <c r="B367" s="30" t="s">
        <v>22</v>
      </c>
      <c r="C367" s="30" t="s">
        <v>147</v>
      </c>
      <c r="D367" s="31">
        <v>16</v>
      </c>
      <c r="E367" s="31">
        <v>0.875</v>
      </c>
      <c r="F367" s="31">
        <v>11</v>
      </c>
      <c r="G367" s="31">
        <v>1</v>
      </c>
      <c r="H367" s="31">
        <v>0.4606741573033708</v>
      </c>
      <c r="I367" s="31">
        <v>0.63076923076923075</v>
      </c>
      <c r="J367" s="31">
        <v>0.94871794871794868</v>
      </c>
      <c r="K367" s="31">
        <v>0.578125</v>
      </c>
      <c r="L367" s="31">
        <v>0.71844660194174759</v>
      </c>
      <c r="M367" s="31">
        <v>555</v>
      </c>
      <c r="N367" s="32">
        <v>6.4105324074074075E-4</v>
      </c>
      <c r="O367" s="30" t="s">
        <v>148</v>
      </c>
      <c r="P367" s="31">
        <v>360154</v>
      </c>
      <c r="Q367" s="33">
        <v>44888.520958113426</v>
      </c>
      <c r="R367" s="31">
        <v>429</v>
      </c>
      <c r="S367" s="31">
        <v>0.9375</v>
      </c>
      <c r="T367" s="31">
        <v>0.46875</v>
      </c>
      <c r="U367" s="34">
        <v>0.625</v>
      </c>
    </row>
    <row r="368" spans="1:21" x14ac:dyDescent="0.25">
      <c r="A368" s="23" t="s">
        <v>275</v>
      </c>
      <c r="B368" s="24" t="s">
        <v>22</v>
      </c>
      <c r="C368" s="24" t="s">
        <v>23</v>
      </c>
      <c r="D368" s="25">
        <v>16</v>
      </c>
      <c r="E368" s="25">
        <v>0.875</v>
      </c>
      <c r="F368" s="25">
        <v>11</v>
      </c>
      <c r="G368" s="25">
        <v>0.98378378378378384</v>
      </c>
      <c r="H368" s="25">
        <v>0.62975778546712802</v>
      </c>
      <c r="I368" s="25">
        <v>0.76793248945147685</v>
      </c>
      <c r="J368" s="25">
        <v>0.95294117647058818</v>
      </c>
      <c r="K368" s="25">
        <v>0.80198019801980203</v>
      </c>
      <c r="L368" s="25">
        <v>0.87096774193548387</v>
      </c>
      <c r="M368" s="25">
        <v>666</v>
      </c>
      <c r="N368" s="26">
        <v>2.5877314814814817E-4</v>
      </c>
      <c r="O368" s="24" t="s">
        <v>24</v>
      </c>
      <c r="P368" s="25">
        <v>336055</v>
      </c>
      <c r="Q368" s="27">
        <v>44888.538841504633</v>
      </c>
      <c r="R368" s="25">
        <v>501</v>
      </c>
      <c r="S368" s="25">
        <v>0.98333333333333328</v>
      </c>
      <c r="T368" s="25">
        <v>0.58415841584158412</v>
      </c>
      <c r="U368" s="28">
        <v>0.73291925465838503</v>
      </c>
    </row>
    <row r="369" spans="1:21" x14ac:dyDescent="0.25">
      <c r="A369" s="29" t="s">
        <v>174</v>
      </c>
      <c r="B369" s="30" t="s">
        <v>22</v>
      </c>
      <c r="C369" s="30" t="s">
        <v>147</v>
      </c>
      <c r="D369" s="31">
        <v>16</v>
      </c>
      <c r="E369" s="31">
        <v>0.85</v>
      </c>
      <c r="F369" s="31">
        <v>11</v>
      </c>
      <c r="G369" s="31">
        <v>1</v>
      </c>
      <c r="H369" s="31">
        <v>0.4887640449438202</v>
      </c>
      <c r="I369" s="31">
        <v>0.65660377358490563</v>
      </c>
      <c r="J369" s="31">
        <v>0.95454545454545459</v>
      </c>
      <c r="K369" s="31">
        <v>0.65625</v>
      </c>
      <c r="L369" s="31">
        <v>0.77777777777777779</v>
      </c>
      <c r="M369" s="31">
        <v>593</v>
      </c>
      <c r="N369" s="32">
        <v>2.4443287037037039E-4</v>
      </c>
      <c r="O369" s="30" t="s">
        <v>148</v>
      </c>
      <c r="P369" s="31">
        <v>360154</v>
      </c>
      <c r="Q369" s="33">
        <v>44887.880994120373</v>
      </c>
      <c r="R369" s="31">
        <v>462</v>
      </c>
      <c r="S369" s="31">
        <v>0.94594594594594594</v>
      </c>
      <c r="T369" s="31">
        <v>0.546875</v>
      </c>
      <c r="U369" s="34">
        <v>0.69306930693069291</v>
      </c>
    </row>
    <row r="370" spans="1:21" x14ac:dyDescent="0.25">
      <c r="A370" s="23" t="s">
        <v>45</v>
      </c>
      <c r="B370" s="24" t="s">
        <v>22</v>
      </c>
      <c r="C370" s="24" t="s">
        <v>23</v>
      </c>
      <c r="D370" s="25">
        <v>16</v>
      </c>
      <c r="E370" s="25">
        <v>0.85</v>
      </c>
      <c r="F370" s="25">
        <v>11</v>
      </c>
      <c r="G370" s="25">
        <v>0.98395721925133695</v>
      </c>
      <c r="H370" s="25">
        <v>0.63667820069204151</v>
      </c>
      <c r="I370" s="25">
        <v>0.77310924369747902</v>
      </c>
      <c r="J370" s="25">
        <v>0.95402298850574707</v>
      </c>
      <c r="K370" s="25">
        <v>0.82178217821782173</v>
      </c>
      <c r="L370" s="25">
        <v>0.88297872340425532</v>
      </c>
      <c r="M370" s="25">
        <v>673</v>
      </c>
      <c r="N370" s="26">
        <v>2.2703703703703704E-4</v>
      </c>
      <c r="O370" s="24" t="s">
        <v>24</v>
      </c>
      <c r="P370" s="25">
        <v>336055</v>
      </c>
      <c r="Q370" s="27">
        <v>44886.984759513885</v>
      </c>
      <c r="R370" s="25">
        <v>507</v>
      </c>
      <c r="S370" s="25">
        <v>0.9838709677419355</v>
      </c>
      <c r="T370" s="25">
        <v>0.60396039603960394</v>
      </c>
      <c r="U370" s="28">
        <v>0.74846625766871155</v>
      </c>
    </row>
    <row r="371" spans="1:21" x14ac:dyDescent="0.25">
      <c r="A371" s="29" t="s">
        <v>238</v>
      </c>
      <c r="B371" s="30" t="s">
        <v>22</v>
      </c>
      <c r="C371" s="30" t="s">
        <v>147</v>
      </c>
      <c r="D371" s="31">
        <v>16</v>
      </c>
      <c r="E371" s="31">
        <v>0.8</v>
      </c>
      <c r="F371" s="31">
        <v>11</v>
      </c>
      <c r="G371" s="31">
        <v>0.98863636363636365</v>
      </c>
      <c r="H371" s="31">
        <v>0.4887640449438202</v>
      </c>
      <c r="I371" s="31">
        <v>0.65413533834586468</v>
      </c>
      <c r="J371" s="31">
        <v>0.9555555555555556</v>
      </c>
      <c r="K371" s="31">
        <v>0.671875</v>
      </c>
      <c r="L371" s="31">
        <v>0.78899082568807333</v>
      </c>
      <c r="M371" s="31">
        <v>597</v>
      </c>
      <c r="N371" s="32">
        <v>6.9740740740740744E-4</v>
      </c>
      <c r="O371" s="30" t="s">
        <v>148</v>
      </c>
      <c r="P371" s="31">
        <v>360154</v>
      </c>
      <c r="Q371" s="33">
        <v>44888.520254976851</v>
      </c>
      <c r="R371" s="31">
        <v>465</v>
      </c>
      <c r="S371" s="31">
        <v>0.94736842105263153</v>
      </c>
      <c r="T371" s="31">
        <v>0.5625</v>
      </c>
      <c r="U371" s="34">
        <v>0.70588235294117652</v>
      </c>
    </row>
    <row r="372" spans="1:21" x14ac:dyDescent="0.25">
      <c r="A372" s="23" t="s">
        <v>274</v>
      </c>
      <c r="B372" s="24" t="s">
        <v>22</v>
      </c>
      <c r="C372" s="24" t="s">
        <v>23</v>
      </c>
      <c r="D372" s="25">
        <v>16</v>
      </c>
      <c r="E372" s="25">
        <v>0.8</v>
      </c>
      <c r="F372" s="25">
        <v>11</v>
      </c>
      <c r="G372" s="25">
        <v>0.98404255319148937</v>
      </c>
      <c r="H372" s="25">
        <v>0.64013840830449831</v>
      </c>
      <c r="I372" s="25">
        <v>0.77568134171907754</v>
      </c>
      <c r="J372" s="25">
        <v>0.95402298850574707</v>
      </c>
      <c r="K372" s="25">
        <v>0.82178217821782173</v>
      </c>
      <c r="L372" s="25">
        <v>0.88297872340425532</v>
      </c>
      <c r="M372" s="25">
        <v>674</v>
      </c>
      <c r="N372" s="26">
        <v>2.7172453703703706E-4</v>
      </c>
      <c r="O372" s="24" t="s">
        <v>24</v>
      </c>
      <c r="P372" s="25">
        <v>336055</v>
      </c>
      <c r="Q372" s="27">
        <v>44888.538566481482</v>
      </c>
      <c r="R372" s="25">
        <v>508</v>
      </c>
      <c r="S372" s="25">
        <v>0.9838709677419355</v>
      </c>
      <c r="T372" s="25">
        <v>0.60396039603960394</v>
      </c>
      <c r="U372" s="28">
        <v>0.74846625766871155</v>
      </c>
    </row>
    <row r="373" spans="1:21" x14ac:dyDescent="0.25">
      <c r="A373" s="29" t="s">
        <v>629</v>
      </c>
      <c r="B373" s="30" t="s">
        <v>147</v>
      </c>
      <c r="C373" s="30" t="s">
        <v>292</v>
      </c>
      <c r="D373" s="31">
        <v>16</v>
      </c>
      <c r="E373" s="31">
        <v>0.9</v>
      </c>
      <c r="F373" s="31">
        <v>10</v>
      </c>
      <c r="G373" s="31">
        <v>0.94736842105263153</v>
      </c>
      <c r="H373" s="31">
        <v>8.3720930232558138E-2</v>
      </c>
      <c r="I373" s="31">
        <v>0.15384615384615383</v>
      </c>
      <c r="J373" s="31">
        <v>0.90909090909090906</v>
      </c>
      <c r="K373" s="31">
        <v>0.14285714285714285</v>
      </c>
      <c r="L373" s="31">
        <v>0.24691358024691357</v>
      </c>
      <c r="M373" s="31">
        <v>1633</v>
      </c>
      <c r="N373" s="32">
        <v>5.9689699074074072E-3</v>
      </c>
      <c r="O373" s="30" t="s">
        <v>350</v>
      </c>
      <c r="P373" s="31">
        <v>6316297</v>
      </c>
      <c r="Q373" s="33">
        <v>44893.933904409721</v>
      </c>
      <c r="R373" s="31">
        <v>1027</v>
      </c>
      <c r="S373" s="31">
        <v>1</v>
      </c>
      <c r="T373" s="31">
        <v>0.1</v>
      </c>
      <c r="U373" s="34">
        <v>0.18181818181818182</v>
      </c>
    </row>
    <row r="374" spans="1:21" x14ac:dyDescent="0.25">
      <c r="A374" s="23" t="s">
        <v>597</v>
      </c>
      <c r="B374" s="24" t="s">
        <v>147</v>
      </c>
      <c r="C374" s="24" t="s">
        <v>292</v>
      </c>
      <c r="D374" s="25">
        <v>16</v>
      </c>
      <c r="E374" s="25">
        <v>0.85</v>
      </c>
      <c r="F374" s="25">
        <v>10</v>
      </c>
      <c r="G374" s="25">
        <v>0.98076923076923073</v>
      </c>
      <c r="H374" s="25">
        <v>0.23720930232558141</v>
      </c>
      <c r="I374" s="25">
        <v>0.3820224719101124</v>
      </c>
      <c r="J374" s="25">
        <v>0.8571428571428571</v>
      </c>
      <c r="K374" s="25">
        <v>0.34285714285714286</v>
      </c>
      <c r="L374" s="25">
        <v>0.48979591836734693</v>
      </c>
      <c r="M374" s="25">
        <v>1821</v>
      </c>
      <c r="N374" s="26">
        <v>5.9404629629629634E-3</v>
      </c>
      <c r="O374" s="24" t="s">
        <v>350</v>
      </c>
      <c r="P374" s="25">
        <v>6316297</v>
      </c>
      <c r="Q374" s="27">
        <v>44893.779514884256</v>
      </c>
      <c r="R374" s="25">
        <v>1121</v>
      </c>
      <c r="S374" s="25">
        <v>1</v>
      </c>
      <c r="T374" s="25">
        <v>0.21428571428571427</v>
      </c>
      <c r="U374" s="28">
        <v>0.35294117647058826</v>
      </c>
    </row>
    <row r="375" spans="1:21" x14ac:dyDescent="0.25">
      <c r="A375" s="29" t="s">
        <v>442</v>
      </c>
      <c r="B375" s="30" t="s">
        <v>23</v>
      </c>
      <c r="C375" s="30" t="s">
        <v>292</v>
      </c>
      <c r="D375" s="31">
        <v>16</v>
      </c>
      <c r="E375" s="31">
        <v>0.85</v>
      </c>
      <c r="F375" s="31">
        <v>10</v>
      </c>
      <c r="G375" s="31">
        <v>1</v>
      </c>
      <c r="H375" s="31">
        <v>0.25128205128205128</v>
      </c>
      <c r="I375" s="31">
        <v>0.40163934426229508</v>
      </c>
      <c r="J375" s="31">
        <v>0.83333333333333337</v>
      </c>
      <c r="K375" s="31">
        <v>0.28985507246376813</v>
      </c>
      <c r="L375" s="31">
        <v>0.43010752688172044</v>
      </c>
      <c r="M375" s="31">
        <v>1835</v>
      </c>
      <c r="N375" s="32">
        <v>6.3003935185185185E-3</v>
      </c>
      <c r="O375" s="30" t="s">
        <v>351</v>
      </c>
      <c r="P375" s="31">
        <v>5622217</v>
      </c>
      <c r="Q375" s="33">
        <v>44890.924247222225</v>
      </c>
      <c r="R375" s="31">
        <v>1090</v>
      </c>
      <c r="S375" s="31">
        <v>0.9</v>
      </c>
      <c r="T375" s="31">
        <v>0.13043478260869565</v>
      </c>
      <c r="U375" s="34">
        <v>0.22784810126582278</v>
      </c>
    </row>
    <row r="376" spans="1:21" x14ac:dyDescent="0.25">
      <c r="A376" s="23" t="s">
        <v>628</v>
      </c>
      <c r="B376" s="24" t="s">
        <v>147</v>
      </c>
      <c r="C376" s="24" t="s">
        <v>292</v>
      </c>
      <c r="D376" s="25">
        <v>16</v>
      </c>
      <c r="E376" s="25">
        <v>0.8</v>
      </c>
      <c r="F376" s="25">
        <v>10</v>
      </c>
      <c r="G376" s="25">
        <v>0.97499999999999998</v>
      </c>
      <c r="H376" s="25">
        <v>0.36279069767441863</v>
      </c>
      <c r="I376" s="25">
        <v>0.52881355932203389</v>
      </c>
      <c r="J376" s="25">
        <v>0.90909090909090906</v>
      </c>
      <c r="K376" s="25">
        <v>0.5714285714285714</v>
      </c>
      <c r="L376" s="25">
        <v>0.70175438596491224</v>
      </c>
      <c r="M376" s="25">
        <v>2074</v>
      </c>
      <c r="N376" s="26">
        <v>5.5640509259259263E-3</v>
      </c>
      <c r="O376" s="24" t="s">
        <v>350</v>
      </c>
      <c r="P376" s="25">
        <v>6316297</v>
      </c>
      <c r="Q376" s="27">
        <v>44893.928336423611</v>
      </c>
      <c r="R376" s="25">
        <v>1233</v>
      </c>
      <c r="S376" s="25">
        <v>1</v>
      </c>
      <c r="T376" s="25">
        <v>0.34285714285714286</v>
      </c>
      <c r="U376" s="28">
        <v>0.51063829787234039</v>
      </c>
    </row>
    <row r="377" spans="1:21" x14ac:dyDescent="0.25">
      <c r="A377" s="29" t="s">
        <v>173</v>
      </c>
      <c r="B377" s="30" t="s">
        <v>22</v>
      </c>
      <c r="C377" s="30" t="s">
        <v>147</v>
      </c>
      <c r="D377" s="31">
        <v>15</v>
      </c>
      <c r="E377" s="31">
        <v>0.9</v>
      </c>
      <c r="F377" s="31">
        <v>11</v>
      </c>
      <c r="G377" s="31">
        <v>1</v>
      </c>
      <c r="H377" s="31">
        <v>0.37640449438202245</v>
      </c>
      <c r="I377" s="31">
        <v>0.54693877551020409</v>
      </c>
      <c r="J377" s="31">
        <v>1</v>
      </c>
      <c r="K377" s="31">
        <v>0.484375</v>
      </c>
      <c r="L377" s="31">
        <v>0.65263157894736845</v>
      </c>
      <c r="M377" s="31">
        <v>491</v>
      </c>
      <c r="N377" s="32">
        <v>1.2003472222222222E-4</v>
      </c>
      <c r="O377" s="30" t="s">
        <v>148</v>
      </c>
      <c r="P377" s="31">
        <v>360154</v>
      </c>
      <c r="Q377" s="33">
        <v>44887.880872442132</v>
      </c>
      <c r="R377" s="31">
        <v>389</v>
      </c>
      <c r="S377" s="31">
        <v>1</v>
      </c>
      <c r="T377" s="31">
        <v>0.390625</v>
      </c>
      <c r="U377" s="34">
        <v>0.5617977528089888</v>
      </c>
    </row>
    <row r="378" spans="1:21" x14ac:dyDescent="0.25">
      <c r="A378" s="23" t="s">
        <v>44</v>
      </c>
      <c r="B378" s="24" t="s">
        <v>22</v>
      </c>
      <c r="C378" s="24" t="s">
        <v>23</v>
      </c>
      <c r="D378" s="25">
        <v>15</v>
      </c>
      <c r="E378" s="25">
        <v>0.9</v>
      </c>
      <c r="F378" s="25">
        <v>11</v>
      </c>
      <c r="G378" s="25">
        <v>1</v>
      </c>
      <c r="H378" s="25">
        <v>0.41522491349480967</v>
      </c>
      <c r="I378" s="25">
        <v>0.58679706601466997</v>
      </c>
      <c r="J378" s="25">
        <v>1</v>
      </c>
      <c r="K378" s="25">
        <v>0.48514851485148514</v>
      </c>
      <c r="L378" s="25">
        <v>0.65333333333333332</v>
      </c>
      <c r="M378" s="25">
        <v>438</v>
      </c>
      <c r="N378" s="26">
        <v>1.1508101851851852E-4</v>
      </c>
      <c r="O378" s="24" t="s">
        <v>24</v>
      </c>
      <c r="P378" s="25">
        <v>336055</v>
      </c>
      <c r="Q378" s="27">
        <v>44886.984640416667</v>
      </c>
      <c r="R378" s="25">
        <v>356</v>
      </c>
      <c r="S378" s="25">
        <v>1</v>
      </c>
      <c r="T378" s="25">
        <v>0.38613861386138615</v>
      </c>
      <c r="U378" s="28">
        <v>0.55714285714285716</v>
      </c>
    </row>
    <row r="379" spans="1:21" x14ac:dyDescent="0.25">
      <c r="A379" s="29" t="s">
        <v>172</v>
      </c>
      <c r="B379" s="30" t="s">
        <v>22</v>
      </c>
      <c r="C379" s="30" t="s">
        <v>147</v>
      </c>
      <c r="D379" s="31">
        <v>15</v>
      </c>
      <c r="E379" s="31">
        <v>0.875</v>
      </c>
      <c r="F379" s="31">
        <v>11</v>
      </c>
      <c r="G379" s="31">
        <v>1</v>
      </c>
      <c r="H379" s="31">
        <v>0.4157303370786517</v>
      </c>
      <c r="I379" s="31">
        <v>0.58730158730158732</v>
      </c>
      <c r="J379" s="31">
        <v>0.97142857142857142</v>
      </c>
      <c r="K379" s="31">
        <v>0.53125</v>
      </c>
      <c r="L379" s="31">
        <v>0.68686868686868674</v>
      </c>
      <c r="M379" s="31">
        <v>527</v>
      </c>
      <c r="N379" s="32">
        <v>1.2003472222222222E-4</v>
      </c>
      <c r="O379" s="30" t="s">
        <v>148</v>
      </c>
      <c r="P379" s="31">
        <v>360154</v>
      </c>
      <c r="Q379" s="33">
        <v>44887.880872442132</v>
      </c>
      <c r="R379" s="31">
        <v>406</v>
      </c>
      <c r="S379" s="31">
        <v>0.9642857142857143</v>
      </c>
      <c r="T379" s="31">
        <v>0.421875</v>
      </c>
      <c r="U379" s="34">
        <v>0.58695652173913038</v>
      </c>
    </row>
    <row r="380" spans="1:21" x14ac:dyDescent="0.25">
      <c r="A380" s="23" t="s">
        <v>43</v>
      </c>
      <c r="B380" s="24" t="s">
        <v>22</v>
      </c>
      <c r="C380" s="24" t="s">
        <v>23</v>
      </c>
      <c r="D380" s="25">
        <v>15</v>
      </c>
      <c r="E380" s="25">
        <v>0.875</v>
      </c>
      <c r="F380" s="25">
        <v>11</v>
      </c>
      <c r="G380" s="25">
        <v>1</v>
      </c>
      <c r="H380" s="25">
        <v>0.45674740484429066</v>
      </c>
      <c r="I380" s="25">
        <v>0.62707838479809985</v>
      </c>
      <c r="J380" s="25">
        <v>1</v>
      </c>
      <c r="K380" s="25">
        <v>0.57425742574257421</v>
      </c>
      <c r="L380" s="25">
        <v>0.72955974842767291</v>
      </c>
      <c r="M380" s="25">
        <v>474</v>
      </c>
      <c r="N380" s="26">
        <v>1.1508101851851852E-4</v>
      </c>
      <c r="O380" s="24" t="s">
        <v>24</v>
      </c>
      <c r="P380" s="25">
        <v>336055</v>
      </c>
      <c r="Q380" s="27">
        <v>44886.984640416667</v>
      </c>
      <c r="R380" s="25">
        <v>373</v>
      </c>
      <c r="S380" s="25">
        <v>1</v>
      </c>
      <c r="T380" s="25">
        <v>0.42574257425742573</v>
      </c>
      <c r="U380" s="28">
        <v>0.59722222222222221</v>
      </c>
    </row>
    <row r="381" spans="1:21" x14ac:dyDescent="0.25">
      <c r="A381" s="29" t="s">
        <v>171</v>
      </c>
      <c r="B381" s="30" t="s">
        <v>22</v>
      </c>
      <c r="C381" s="30" t="s">
        <v>147</v>
      </c>
      <c r="D381" s="31">
        <v>15</v>
      </c>
      <c r="E381" s="31">
        <v>0.85</v>
      </c>
      <c r="F381" s="31">
        <v>11</v>
      </c>
      <c r="G381" s="31">
        <v>1</v>
      </c>
      <c r="H381" s="31">
        <v>0.4157303370786517</v>
      </c>
      <c r="I381" s="31">
        <v>0.58730158730158732</v>
      </c>
      <c r="J381" s="31">
        <v>0.97142857142857142</v>
      </c>
      <c r="K381" s="31">
        <v>0.53125</v>
      </c>
      <c r="L381" s="31">
        <v>0.68686868686868674</v>
      </c>
      <c r="M381" s="31">
        <v>527</v>
      </c>
      <c r="N381" s="32">
        <v>1.2003472222222222E-4</v>
      </c>
      <c r="O381" s="30" t="s">
        <v>148</v>
      </c>
      <c r="P381" s="31">
        <v>360154</v>
      </c>
      <c r="Q381" s="33">
        <v>44887.880872442132</v>
      </c>
      <c r="R381" s="31">
        <v>406</v>
      </c>
      <c r="S381" s="31">
        <v>0.9642857142857143</v>
      </c>
      <c r="T381" s="31">
        <v>0.421875</v>
      </c>
      <c r="U381" s="34">
        <v>0.58695652173913038</v>
      </c>
    </row>
    <row r="382" spans="1:21" x14ac:dyDescent="0.25">
      <c r="A382" s="23" t="s">
        <v>42</v>
      </c>
      <c r="B382" s="24" t="s">
        <v>22</v>
      </c>
      <c r="C382" s="24" t="s">
        <v>23</v>
      </c>
      <c r="D382" s="25">
        <v>15</v>
      </c>
      <c r="E382" s="25">
        <v>0.85</v>
      </c>
      <c r="F382" s="25">
        <v>11</v>
      </c>
      <c r="G382" s="25">
        <v>1</v>
      </c>
      <c r="H382" s="25">
        <v>0.45674740484429066</v>
      </c>
      <c r="I382" s="25">
        <v>0.62707838479809985</v>
      </c>
      <c r="J382" s="25">
        <v>1</v>
      </c>
      <c r="K382" s="25">
        <v>0.57425742574257421</v>
      </c>
      <c r="L382" s="25">
        <v>0.72955974842767291</v>
      </c>
      <c r="M382" s="25">
        <v>474</v>
      </c>
      <c r="N382" s="26">
        <v>1.1508101851851852E-4</v>
      </c>
      <c r="O382" s="24" t="s">
        <v>24</v>
      </c>
      <c r="P382" s="25">
        <v>336055</v>
      </c>
      <c r="Q382" s="27">
        <v>44886.984640416667</v>
      </c>
      <c r="R382" s="25">
        <v>373</v>
      </c>
      <c r="S382" s="25">
        <v>1</v>
      </c>
      <c r="T382" s="25">
        <v>0.42574257425742573</v>
      </c>
      <c r="U382" s="28">
        <v>0.59722222222222221</v>
      </c>
    </row>
    <row r="383" spans="1:21" x14ac:dyDescent="0.25">
      <c r="A383" s="29" t="s">
        <v>170</v>
      </c>
      <c r="B383" s="30" t="s">
        <v>22</v>
      </c>
      <c r="C383" s="30" t="s">
        <v>147</v>
      </c>
      <c r="D383" s="31">
        <v>15</v>
      </c>
      <c r="E383" s="31">
        <v>0.8</v>
      </c>
      <c r="F383" s="31">
        <v>11</v>
      </c>
      <c r="G383" s="31">
        <v>1</v>
      </c>
      <c r="H383" s="31">
        <v>0.4438202247191011</v>
      </c>
      <c r="I383" s="31">
        <v>0.61478599221789876</v>
      </c>
      <c r="J383" s="31">
        <v>0.97619047619047616</v>
      </c>
      <c r="K383" s="31">
        <v>0.640625</v>
      </c>
      <c r="L383" s="31">
        <v>0.7735849056603773</v>
      </c>
      <c r="M383" s="31">
        <v>575</v>
      </c>
      <c r="N383" s="32">
        <v>1.2003472222222222E-4</v>
      </c>
      <c r="O383" s="30" t="s">
        <v>148</v>
      </c>
      <c r="P383" s="31">
        <v>360154</v>
      </c>
      <c r="Q383" s="33">
        <v>44887.880872442132</v>
      </c>
      <c r="R383" s="31">
        <v>447</v>
      </c>
      <c r="S383" s="31">
        <v>0.97142857142857142</v>
      </c>
      <c r="T383" s="31">
        <v>0.53125</v>
      </c>
      <c r="U383" s="34">
        <v>0.68686868686868674</v>
      </c>
    </row>
    <row r="384" spans="1:21" x14ac:dyDescent="0.25">
      <c r="A384" s="23" t="s">
        <v>41</v>
      </c>
      <c r="B384" s="24" t="s">
        <v>22</v>
      </c>
      <c r="C384" s="24" t="s">
        <v>23</v>
      </c>
      <c r="D384" s="25">
        <v>15</v>
      </c>
      <c r="E384" s="25">
        <v>0.8</v>
      </c>
      <c r="F384" s="25">
        <v>11</v>
      </c>
      <c r="G384" s="25">
        <v>1</v>
      </c>
      <c r="H384" s="25">
        <v>0.53633217993079585</v>
      </c>
      <c r="I384" s="25">
        <v>0.69819819819819817</v>
      </c>
      <c r="J384" s="25">
        <v>1</v>
      </c>
      <c r="K384" s="25">
        <v>0.69306930693069302</v>
      </c>
      <c r="L384" s="25">
        <v>0.81871345029239762</v>
      </c>
      <c r="M384" s="25">
        <v>522</v>
      </c>
      <c r="N384" s="26">
        <v>1.1508101851851852E-4</v>
      </c>
      <c r="O384" s="24" t="s">
        <v>24</v>
      </c>
      <c r="P384" s="25">
        <v>336055</v>
      </c>
      <c r="Q384" s="27">
        <v>44886.984640416667</v>
      </c>
      <c r="R384" s="25">
        <v>412</v>
      </c>
      <c r="S384" s="25">
        <v>1</v>
      </c>
      <c r="T384" s="25">
        <v>0.52475247524752477</v>
      </c>
      <c r="U384" s="28">
        <v>0.68831168831168832</v>
      </c>
    </row>
    <row r="385" spans="1:21" x14ac:dyDescent="0.25">
      <c r="A385" s="29" t="s">
        <v>169</v>
      </c>
      <c r="B385" s="30" t="s">
        <v>22</v>
      </c>
      <c r="C385" s="30" t="s">
        <v>147</v>
      </c>
      <c r="D385" s="31">
        <v>15</v>
      </c>
      <c r="E385" s="31">
        <v>0.7</v>
      </c>
      <c r="F385" s="31">
        <v>11</v>
      </c>
      <c r="G385" s="31">
        <v>0.9375</v>
      </c>
      <c r="H385" s="31">
        <v>0.5898876404494382</v>
      </c>
      <c r="I385" s="31">
        <v>0.72413793103448276</v>
      </c>
      <c r="J385" s="31">
        <v>0.890625</v>
      </c>
      <c r="K385" s="31">
        <v>0.890625</v>
      </c>
      <c r="L385" s="31">
        <v>0.890625</v>
      </c>
      <c r="M385" s="31">
        <v>736</v>
      </c>
      <c r="N385" s="32">
        <v>1.2003472222222222E-4</v>
      </c>
      <c r="O385" s="30" t="s">
        <v>148</v>
      </c>
      <c r="P385" s="31">
        <v>360154</v>
      </c>
      <c r="Q385" s="33">
        <v>44887.880872442132</v>
      </c>
      <c r="R385" s="31">
        <v>554</v>
      </c>
      <c r="S385" s="31">
        <v>0.92</v>
      </c>
      <c r="T385" s="31">
        <v>0.71875</v>
      </c>
      <c r="U385" s="34">
        <v>0.80701754385964919</v>
      </c>
    </row>
    <row r="386" spans="1:21" x14ac:dyDescent="0.25">
      <c r="A386" s="23" t="s">
        <v>40</v>
      </c>
      <c r="B386" s="24" t="s">
        <v>22</v>
      </c>
      <c r="C386" s="24" t="s">
        <v>23</v>
      </c>
      <c r="D386" s="25">
        <v>15</v>
      </c>
      <c r="E386" s="25">
        <v>0.7</v>
      </c>
      <c r="F386" s="25">
        <v>11</v>
      </c>
      <c r="G386" s="25">
        <v>0.98429319371727753</v>
      </c>
      <c r="H386" s="25">
        <v>0.65051903114186849</v>
      </c>
      <c r="I386" s="25">
        <v>0.78333333333333321</v>
      </c>
      <c r="J386" s="25">
        <v>0.95402298850574707</v>
      </c>
      <c r="K386" s="25">
        <v>0.82178217821782173</v>
      </c>
      <c r="L386" s="25">
        <v>0.88297872340425532</v>
      </c>
      <c r="M386" s="25">
        <v>686</v>
      </c>
      <c r="N386" s="26">
        <v>1.1508101851851852E-4</v>
      </c>
      <c r="O386" s="24" t="s">
        <v>24</v>
      </c>
      <c r="P386" s="25">
        <v>336055</v>
      </c>
      <c r="Q386" s="27">
        <v>44886.984640416667</v>
      </c>
      <c r="R386" s="25">
        <v>514</v>
      </c>
      <c r="S386" s="25">
        <v>0.9838709677419355</v>
      </c>
      <c r="T386" s="25">
        <v>0.60396039603960394</v>
      </c>
      <c r="U386" s="28">
        <v>0.74846625766871155</v>
      </c>
    </row>
    <row r="387" spans="1:21" x14ac:dyDescent="0.25">
      <c r="A387" s="29" t="s">
        <v>466</v>
      </c>
      <c r="B387" s="30" t="s">
        <v>147</v>
      </c>
      <c r="C387" s="30" t="s">
        <v>292</v>
      </c>
      <c r="D387" s="31">
        <v>15</v>
      </c>
      <c r="E387" s="31">
        <v>0.9</v>
      </c>
      <c r="F387" s="31">
        <v>10</v>
      </c>
      <c r="G387" s="31">
        <v>0.875</v>
      </c>
      <c r="H387" s="31">
        <v>3.255813953488372E-2</v>
      </c>
      <c r="I387" s="31">
        <v>6.2780269058295965E-2</v>
      </c>
      <c r="J387" s="31">
        <v>1</v>
      </c>
      <c r="K387" s="31">
        <v>2.8571428571428571E-2</v>
      </c>
      <c r="L387" s="31">
        <v>5.5555555555555559E-2</v>
      </c>
      <c r="M387" s="31">
        <v>1585</v>
      </c>
      <c r="N387" s="32">
        <v>3.2722337962962961E-3</v>
      </c>
      <c r="O387" s="30" t="s">
        <v>350</v>
      </c>
      <c r="P387" s="31">
        <v>6316297</v>
      </c>
      <c r="Q387" s="33">
        <v>44893.832675381942</v>
      </c>
      <c r="R387" s="31">
        <v>988</v>
      </c>
      <c r="S387" s="31">
        <v>1</v>
      </c>
      <c r="T387" s="31">
        <v>1.4285714285714285E-2</v>
      </c>
      <c r="U387" s="34">
        <v>2.8169014084507043E-2</v>
      </c>
    </row>
    <row r="388" spans="1:21" x14ac:dyDescent="0.25">
      <c r="A388" s="23" t="s">
        <v>441</v>
      </c>
      <c r="B388" s="24" t="s">
        <v>23</v>
      </c>
      <c r="C388" s="24" t="s">
        <v>292</v>
      </c>
      <c r="D388" s="25">
        <v>15</v>
      </c>
      <c r="E388" s="25">
        <v>0.9</v>
      </c>
      <c r="F388" s="25">
        <v>10</v>
      </c>
      <c r="G388" s="25">
        <v>1</v>
      </c>
      <c r="H388" s="25">
        <v>1.0256410256410256E-2</v>
      </c>
      <c r="I388" s="25">
        <v>2.0304568527918784E-2</v>
      </c>
      <c r="J388" s="25">
        <v>1</v>
      </c>
      <c r="K388" s="25">
        <v>7.2463768115942032E-2</v>
      </c>
      <c r="L388" s="25">
        <v>0.13513513513513511</v>
      </c>
      <c r="M388" s="25">
        <v>1533</v>
      </c>
      <c r="N388" s="26">
        <v>3.087002314814815E-3</v>
      </c>
      <c r="O388" s="24" t="s">
        <v>351</v>
      </c>
      <c r="P388" s="25">
        <v>5622217</v>
      </c>
      <c r="Q388" s="27">
        <v>44890.921151574075</v>
      </c>
      <c r="R388" s="25">
        <v>946</v>
      </c>
      <c r="S388" s="25">
        <v>1</v>
      </c>
      <c r="T388" s="25">
        <v>2.8985507246376812E-2</v>
      </c>
      <c r="U388" s="28">
        <v>5.6338028169014093E-2</v>
      </c>
    </row>
    <row r="389" spans="1:21" x14ac:dyDescent="0.25">
      <c r="A389" s="29" t="s">
        <v>461</v>
      </c>
      <c r="B389" s="30" t="s">
        <v>22</v>
      </c>
      <c r="C389" s="30" t="s">
        <v>292</v>
      </c>
      <c r="D389" s="31">
        <v>15</v>
      </c>
      <c r="E389" s="31">
        <v>0.9</v>
      </c>
      <c r="F389" s="31">
        <v>10</v>
      </c>
      <c r="G389" s="31">
        <v>1</v>
      </c>
      <c r="H389" s="31">
        <v>0.27322404371584702</v>
      </c>
      <c r="I389" s="31">
        <v>0.42918454935622319</v>
      </c>
      <c r="J389" s="31">
        <v>1</v>
      </c>
      <c r="K389" s="31">
        <v>0.3188405797101449</v>
      </c>
      <c r="L389" s="31">
        <v>0.48351648351648346</v>
      </c>
      <c r="M389" s="31">
        <v>2299</v>
      </c>
      <c r="N389" s="32">
        <v>7.0299305555555558E-3</v>
      </c>
      <c r="O389" s="30" t="s">
        <v>294</v>
      </c>
      <c r="P389" s="31">
        <v>-12144415</v>
      </c>
      <c r="Q389" s="33">
        <v>44891.591131759262</v>
      </c>
      <c r="R389" s="31">
        <v>1515</v>
      </c>
      <c r="S389" s="31">
        <v>1</v>
      </c>
      <c r="T389" s="31">
        <v>0.2318840579710145</v>
      </c>
      <c r="U389" s="34">
        <v>0.37647058823529417</v>
      </c>
    </row>
    <row r="390" spans="1:21" x14ac:dyDescent="0.25">
      <c r="A390" s="23" t="s">
        <v>465</v>
      </c>
      <c r="B390" s="24" t="s">
        <v>147</v>
      </c>
      <c r="C390" s="24" t="s">
        <v>292</v>
      </c>
      <c r="D390" s="25">
        <v>15</v>
      </c>
      <c r="E390" s="25">
        <v>0.875</v>
      </c>
      <c r="F390" s="25">
        <v>10</v>
      </c>
      <c r="G390" s="25">
        <v>0.95833333333333337</v>
      </c>
      <c r="H390" s="25">
        <v>0.10697674418604651</v>
      </c>
      <c r="I390" s="25">
        <v>0.19246861924686195</v>
      </c>
      <c r="J390" s="25">
        <v>0.90909090909090906</v>
      </c>
      <c r="K390" s="25">
        <v>0.14285714285714285</v>
      </c>
      <c r="L390" s="25">
        <v>0.24691358024691357</v>
      </c>
      <c r="M390" s="25">
        <v>1647</v>
      </c>
      <c r="N390" s="26">
        <v>3.2722337962962961E-3</v>
      </c>
      <c r="O390" s="24" t="s">
        <v>350</v>
      </c>
      <c r="P390" s="25">
        <v>6316297</v>
      </c>
      <c r="Q390" s="27">
        <v>44893.832675381942</v>
      </c>
      <c r="R390" s="25">
        <v>1032</v>
      </c>
      <c r="S390" s="25">
        <v>1</v>
      </c>
      <c r="T390" s="25">
        <v>0.11428571428571428</v>
      </c>
      <c r="U390" s="28">
        <v>0.20512820512820512</v>
      </c>
    </row>
    <row r="391" spans="1:21" x14ac:dyDescent="0.25">
      <c r="A391" s="29" t="s">
        <v>440</v>
      </c>
      <c r="B391" s="30" t="s">
        <v>23</v>
      </c>
      <c r="C391" s="30" t="s">
        <v>292</v>
      </c>
      <c r="D391" s="31">
        <v>15</v>
      </c>
      <c r="E391" s="31">
        <v>0.875</v>
      </c>
      <c r="F391" s="31">
        <v>10</v>
      </c>
      <c r="G391" s="31">
        <v>1</v>
      </c>
      <c r="H391" s="31">
        <v>7.179487179487179E-2</v>
      </c>
      <c r="I391" s="31">
        <v>0.13397129186602871</v>
      </c>
      <c r="J391" s="31">
        <v>1</v>
      </c>
      <c r="K391" s="31">
        <v>0.11594202898550725</v>
      </c>
      <c r="L391" s="31">
        <v>0.20779220779220778</v>
      </c>
      <c r="M391" s="31">
        <v>1571</v>
      </c>
      <c r="N391" s="32">
        <v>3.087002314814815E-3</v>
      </c>
      <c r="O391" s="30" t="s">
        <v>351</v>
      </c>
      <c r="P391" s="31">
        <v>5622217</v>
      </c>
      <c r="Q391" s="33">
        <v>44890.921151574075</v>
      </c>
      <c r="R391" s="31">
        <v>973</v>
      </c>
      <c r="S391" s="31">
        <v>1</v>
      </c>
      <c r="T391" s="31">
        <v>5.7971014492753624E-2</v>
      </c>
      <c r="U391" s="34">
        <v>0.1095890410958904</v>
      </c>
    </row>
    <row r="392" spans="1:21" x14ac:dyDescent="0.25">
      <c r="A392" s="23" t="s">
        <v>460</v>
      </c>
      <c r="B392" s="24" t="s">
        <v>22</v>
      </c>
      <c r="C392" s="24" t="s">
        <v>292</v>
      </c>
      <c r="D392" s="25">
        <v>15</v>
      </c>
      <c r="E392" s="25">
        <v>0.875</v>
      </c>
      <c r="F392" s="25">
        <v>10</v>
      </c>
      <c r="G392" s="25">
        <v>1</v>
      </c>
      <c r="H392" s="25">
        <v>0.39344262295081966</v>
      </c>
      <c r="I392" s="25">
        <v>0.56470588235294117</v>
      </c>
      <c r="J392" s="25">
        <v>0.96875</v>
      </c>
      <c r="K392" s="25">
        <v>0.44927536231884058</v>
      </c>
      <c r="L392" s="25">
        <v>0.61386138613861385</v>
      </c>
      <c r="M392" s="25">
        <v>2425</v>
      </c>
      <c r="N392" s="26">
        <v>7.0299305555555558E-3</v>
      </c>
      <c r="O392" s="24" t="s">
        <v>294</v>
      </c>
      <c r="P392" s="25">
        <v>-12144415</v>
      </c>
      <c r="Q392" s="27">
        <v>44891.591131759262</v>
      </c>
      <c r="R392" s="25">
        <v>1606</v>
      </c>
      <c r="S392" s="25">
        <v>0.95833333333333337</v>
      </c>
      <c r="T392" s="25">
        <v>0.33333333333333331</v>
      </c>
      <c r="U392" s="28">
        <v>0.49462365591397844</v>
      </c>
    </row>
    <row r="393" spans="1:21" x14ac:dyDescent="0.25">
      <c r="A393" s="29" t="s">
        <v>464</v>
      </c>
      <c r="B393" s="30" t="s">
        <v>147</v>
      </c>
      <c r="C393" s="30" t="s">
        <v>292</v>
      </c>
      <c r="D393" s="31">
        <v>15</v>
      </c>
      <c r="E393" s="31">
        <v>0.85</v>
      </c>
      <c r="F393" s="31">
        <v>10</v>
      </c>
      <c r="G393" s="31">
        <v>0.95833333333333337</v>
      </c>
      <c r="H393" s="31">
        <v>0.10697674418604651</v>
      </c>
      <c r="I393" s="31">
        <v>0.19246861924686195</v>
      </c>
      <c r="J393" s="31">
        <v>0.91666666666666663</v>
      </c>
      <c r="K393" s="31">
        <v>0.15714285714285714</v>
      </c>
      <c r="L393" s="31">
        <v>0.26829268292682923</v>
      </c>
      <c r="M393" s="31">
        <v>1651</v>
      </c>
      <c r="N393" s="32">
        <v>3.2722337962962961E-3</v>
      </c>
      <c r="O393" s="30" t="s">
        <v>350</v>
      </c>
      <c r="P393" s="31">
        <v>6316297</v>
      </c>
      <c r="Q393" s="33">
        <v>44893.832675381942</v>
      </c>
      <c r="R393" s="31">
        <v>1032</v>
      </c>
      <c r="S393" s="31">
        <v>1</v>
      </c>
      <c r="T393" s="31">
        <v>0.11428571428571428</v>
      </c>
      <c r="U393" s="34">
        <v>0.20512820512820512</v>
      </c>
    </row>
    <row r="394" spans="1:21" x14ac:dyDescent="0.25">
      <c r="A394" s="23" t="s">
        <v>439</v>
      </c>
      <c r="B394" s="24" t="s">
        <v>23</v>
      </c>
      <c r="C394" s="24" t="s">
        <v>292</v>
      </c>
      <c r="D394" s="25">
        <v>15</v>
      </c>
      <c r="E394" s="25">
        <v>0.85</v>
      </c>
      <c r="F394" s="25">
        <v>10</v>
      </c>
      <c r="G394" s="25">
        <v>1</v>
      </c>
      <c r="H394" s="25">
        <v>7.179487179487179E-2</v>
      </c>
      <c r="I394" s="25">
        <v>0.13397129186602871</v>
      </c>
      <c r="J394" s="25">
        <v>1</v>
      </c>
      <c r="K394" s="25">
        <v>0.13043478260869565</v>
      </c>
      <c r="L394" s="25">
        <v>0.23076923076923078</v>
      </c>
      <c r="M394" s="25">
        <v>1575</v>
      </c>
      <c r="N394" s="26">
        <v>3.087002314814815E-3</v>
      </c>
      <c r="O394" s="24" t="s">
        <v>351</v>
      </c>
      <c r="P394" s="25">
        <v>5622217</v>
      </c>
      <c r="Q394" s="27">
        <v>44890.921151574075</v>
      </c>
      <c r="R394" s="25">
        <v>973</v>
      </c>
      <c r="S394" s="25">
        <v>1</v>
      </c>
      <c r="T394" s="25">
        <v>5.7971014492753624E-2</v>
      </c>
      <c r="U394" s="28">
        <v>0.1095890410958904</v>
      </c>
    </row>
    <row r="395" spans="1:21" x14ac:dyDescent="0.25">
      <c r="A395" s="29" t="s">
        <v>459</v>
      </c>
      <c r="B395" s="30" t="s">
        <v>22</v>
      </c>
      <c r="C395" s="30" t="s">
        <v>292</v>
      </c>
      <c r="D395" s="31">
        <v>15</v>
      </c>
      <c r="E395" s="31">
        <v>0.85</v>
      </c>
      <c r="F395" s="31">
        <v>10</v>
      </c>
      <c r="G395" s="31">
        <v>1</v>
      </c>
      <c r="H395" s="31">
        <v>0.40437158469945356</v>
      </c>
      <c r="I395" s="31">
        <v>0.57587548638132291</v>
      </c>
      <c r="J395" s="31">
        <v>0.97222222222222221</v>
      </c>
      <c r="K395" s="31">
        <v>0.50724637681159424</v>
      </c>
      <c r="L395" s="31">
        <v>0.66666666666666663</v>
      </c>
      <c r="M395" s="31">
        <v>2434</v>
      </c>
      <c r="N395" s="32">
        <v>7.0299305555555558E-3</v>
      </c>
      <c r="O395" s="30" t="s">
        <v>294</v>
      </c>
      <c r="P395" s="31">
        <v>-12144415</v>
      </c>
      <c r="Q395" s="33">
        <v>44891.591131759262</v>
      </c>
      <c r="R395" s="31">
        <v>1612</v>
      </c>
      <c r="S395" s="31">
        <v>0.9642857142857143</v>
      </c>
      <c r="T395" s="31">
        <v>0.39130434782608697</v>
      </c>
      <c r="U395" s="34">
        <v>0.55670103092783507</v>
      </c>
    </row>
    <row r="396" spans="1:21" x14ac:dyDescent="0.25">
      <c r="A396" s="23" t="s">
        <v>463</v>
      </c>
      <c r="B396" s="24" t="s">
        <v>147</v>
      </c>
      <c r="C396" s="24" t="s">
        <v>292</v>
      </c>
      <c r="D396" s="25">
        <v>15</v>
      </c>
      <c r="E396" s="25">
        <v>0.8</v>
      </c>
      <c r="F396" s="25">
        <v>10</v>
      </c>
      <c r="G396" s="25">
        <v>0.9885057471264368</v>
      </c>
      <c r="H396" s="25">
        <v>0.4</v>
      </c>
      <c r="I396" s="25">
        <v>0.56953642384105962</v>
      </c>
      <c r="J396" s="25">
        <v>0.90909090909090906</v>
      </c>
      <c r="K396" s="25">
        <v>0.5714285714285714</v>
      </c>
      <c r="L396" s="25">
        <v>0.70175438596491224</v>
      </c>
      <c r="M396" s="25">
        <v>2055</v>
      </c>
      <c r="N396" s="26">
        <v>3.2722337962962961E-3</v>
      </c>
      <c r="O396" s="24" t="s">
        <v>350</v>
      </c>
      <c r="P396" s="25">
        <v>6316297</v>
      </c>
      <c r="Q396" s="27">
        <v>44893.832675381942</v>
      </c>
      <c r="R396" s="25">
        <v>1235</v>
      </c>
      <c r="S396" s="25">
        <v>1</v>
      </c>
      <c r="T396" s="25">
        <v>0.34285714285714286</v>
      </c>
      <c r="U396" s="28">
        <v>0.51063829787234039</v>
      </c>
    </row>
    <row r="397" spans="1:21" x14ac:dyDescent="0.25">
      <c r="A397" s="29" t="s">
        <v>438</v>
      </c>
      <c r="B397" s="30" t="s">
        <v>23</v>
      </c>
      <c r="C397" s="30" t="s">
        <v>292</v>
      </c>
      <c r="D397" s="31">
        <v>15</v>
      </c>
      <c r="E397" s="31">
        <v>0.8</v>
      </c>
      <c r="F397" s="31">
        <v>10</v>
      </c>
      <c r="G397" s="31">
        <v>1</v>
      </c>
      <c r="H397" s="31">
        <v>0.3282051282051282</v>
      </c>
      <c r="I397" s="31">
        <v>0.49420849420849422</v>
      </c>
      <c r="J397" s="31">
        <v>0.97058823529411764</v>
      </c>
      <c r="K397" s="31">
        <v>0.47826086956521741</v>
      </c>
      <c r="L397" s="31">
        <v>0.64077669902912615</v>
      </c>
      <c r="M397" s="31">
        <v>1923</v>
      </c>
      <c r="N397" s="32">
        <v>3.087002314814815E-3</v>
      </c>
      <c r="O397" s="30" t="s">
        <v>351</v>
      </c>
      <c r="P397" s="31">
        <v>5622217</v>
      </c>
      <c r="Q397" s="33">
        <v>44890.921151574075</v>
      </c>
      <c r="R397" s="31">
        <v>1160</v>
      </c>
      <c r="S397" s="31">
        <v>1</v>
      </c>
      <c r="T397" s="31">
        <v>0.2318840579710145</v>
      </c>
      <c r="U397" s="34">
        <v>0.37647058823529417</v>
      </c>
    </row>
    <row r="398" spans="1:21" x14ac:dyDescent="0.25">
      <c r="A398" s="23" t="s">
        <v>458</v>
      </c>
      <c r="B398" s="24" t="s">
        <v>22</v>
      </c>
      <c r="C398" s="24" t="s">
        <v>292</v>
      </c>
      <c r="D398" s="25">
        <v>15</v>
      </c>
      <c r="E398" s="25">
        <v>0.8</v>
      </c>
      <c r="F398" s="25">
        <v>10</v>
      </c>
      <c r="G398" s="25">
        <v>0.99009900990099009</v>
      </c>
      <c r="H398" s="25">
        <v>0.54644808743169404</v>
      </c>
      <c r="I398" s="25">
        <v>0.70422535211267612</v>
      </c>
      <c r="J398" s="25">
        <v>0.96363636363636362</v>
      </c>
      <c r="K398" s="25">
        <v>0.76811594202898548</v>
      </c>
      <c r="L398" s="25">
        <v>0.85483870967741926</v>
      </c>
      <c r="M398" s="25">
        <v>3069</v>
      </c>
      <c r="N398" s="26">
        <v>7.0299305555555558E-3</v>
      </c>
      <c r="O398" s="24" t="s">
        <v>294</v>
      </c>
      <c r="P398" s="25">
        <v>-12144415</v>
      </c>
      <c r="Q398" s="27">
        <v>44891.591131759262</v>
      </c>
      <c r="R398" s="25">
        <v>1968</v>
      </c>
      <c r="S398" s="25">
        <v>0.95238095238095233</v>
      </c>
      <c r="T398" s="25">
        <v>0.57971014492753625</v>
      </c>
      <c r="U398" s="28">
        <v>0.72072072072072069</v>
      </c>
    </row>
    <row r="399" spans="1:21" x14ac:dyDescent="0.25">
      <c r="A399" s="29" t="s">
        <v>462</v>
      </c>
      <c r="B399" s="30" t="s">
        <v>147</v>
      </c>
      <c r="C399" s="30" t="s">
        <v>292</v>
      </c>
      <c r="D399" s="31">
        <v>15</v>
      </c>
      <c r="E399" s="31">
        <v>0.7</v>
      </c>
      <c r="F399" s="31">
        <v>10</v>
      </c>
      <c r="G399" s="31">
        <v>0.98181818181818181</v>
      </c>
      <c r="H399" s="31">
        <v>0.50232558139534889</v>
      </c>
      <c r="I399" s="31">
        <v>0.66461538461538472</v>
      </c>
      <c r="J399" s="31">
        <v>0.83582089552238803</v>
      </c>
      <c r="K399" s="31">
        <v>0.8</v>
      </c>
      <c r="L399" s="31">
        <v>0.81751824817518248</v>
      </c>
      <c r="M399" s="31">
        <v>3914</v>
      </c>
      <c r="N399" s="32">
        <v>3.2722337962962961E-3</v>
      </c>
      <c r="O399" s="30" t="s">
        <v>350</v>
      </c>
      <c r="P399" s="31">
        <v>6316297</v>
      </c>
      <c r="Q399" s="33">
        <v>44893.832675381942</v>
      </c>
      <c r="R399" s="31">
        <v>1531</v>
      </c>
      <c r="S399" s="31">
        <v>0.93548387096774188</v>
      </c>
      <c r="T399" s="31">
        <v>0.41428571428571431</v>
      </c>
      <c r="U399" s="34">
        <v>0.57425742574257432</v>
      </c>
    </row>
    <row r="400" spans="1:21" x14ac:dyDescent="0.25">
      <c r="A400" s="23" t="s">
        <v>437</v>
      </c>
      <c r="B400" s="24" t="s">
        <v>23</v>
      </c>
      <c r="C400" s="24" t="s">
        <v>292</v>
      </c>
      <c r="D400" s="25">
        <v>15</v>
      </c>
      <c r="E400" s="25">
        <v>0.7</v>
      </c>
      <c r="F400" s="25">
        <v>10</v>
      </c>
      <c r="G400" s="25">
        <v>0.94736842105263153</v>
      </c>
      <c r="H400" s="25">
        <v>0.46153846153846156</v>
      </c>
      <c r="I400" s="25">
        <v>0.62068965517241381</v>
      </c>
      <c r="J400" s="25">
        <v>0.80597014925373134</v>
      </c>
      <c r="K400" s="25">
        <v>0.78260869565217395</v>
      </c>
      <c r="L400" s="25">
        <v>0.79411764705882359</v>
      </c>
      <c r="M400" s="25">
        <v>3674</v>
      </c>
      <c r="N400" s="26">
        <v>3.087002314814815E-3</v>
      </c>
      <c r="O400" s="24" t="s">
        <v>351</v>
      </c>
      <c r="P400" s="25">
        <v>5622217</v>
      </c>
      <c r="Q400" s="27">
        <v>44890.921151574075</v>
      </c>
      <c r="R400" s="25">
        <v>1458</v>
      </c>
      <c r="S400" s="25">
        <v>0.96</v>
      </c>
      <c r="T400" s="25">
        <v>0.34782608695652173</v>
      </c>
      <c r="U400" s="28">
        <v>0.51063829787234039</v>
      </c>
    </row>
    <row r="401" spans="1:21" x14ac:dyDescent="0.25">
      <c r="A401" s="29" t="s">
        <v>457</v>
      </c>
      <c r="B401" s="30" t="s">
        <v>22</v>
      </c>
      <c r="C401" s="30" t="s">
        <v>292</v>
      </c>
      <c r="D401" s="31">
        <v>15</v>
      </c>
      <c r="E401" s="31">
        <v>0.7</v>
      </c>
      <c r="F401" s="31">
        <v>10</v>
      </c>
      <c r="G401" s="31">
        <v>0.97247706422018354</v>
      </c>
      <c r="H401" s="31">
        <v>0.57923497267759561</v>
      </c>
      <c r="I401" s="31">
        <v>0.72602739726027388</v>
      </c>
      <c r="J401" s="31">
        <v>0.91176470588235292</v>
      </c>
      <c r="K401" s="31">
        <v>0.89855072463768115</v>
      </c>
      <c r="L401" s="31">
        <v>0.9051094890510949</v>
      </c>
      <c r="M401" s="31">
        <v>5824</v>
      </c>
      <c r="N401" s="32">
        <v>7.0299305555555558E-3</v>
      </c>
      <c r="O401" s="30" t="s">
        <v>294</v>
      </c>
      <c r="P401" s="31">
        <v>-12144415</v>
      </c>
      <c r="Q401" s="33">
        <v>44891.591131759262</v>
      </c>
      <c r="R401" s="31">
        <v>2612</v>
      </c>
      <c r="S401" s="31">
        <v>0.95744680851063835</v>
      </c>
      <c r="T401" s="31">
        <v>0.65217391304347827</v>
      </c>
      <c r="U401" s="34">
        <v>0.77586206896551735</v>
      </c>
    </row>
    <row r="402" spans="1:21" x14ac:dyDescent="0.25">
      <c r="A402" s="23" t="s">
        <v>168</v>
      </c>
      <c r="B402" s="24" t="s">
        <v>22</v>
      </c>
      <c r="C402" s="24" t="s">
        <v>147</v>
      </c>
      <c r="D402" s="25">
        <v>14</v>
      </c>
      <c r="E402" s="25">
        <v>0.9</v>
      </c>
      <c r="F402" s="25">
        <v>11</v>
      </c>
      <c r="G402" s="25">
        <v>1</v>
      </c>
      <c r="H402" s="25">
        <v>0.4438202247191011</v>
      </c>
      <c r="I402" s="25">
        <v>0.61478599221789876</v>
      </c>
      <c r="J402" s="25">
        <v>0.97619047619047616</v>
      </c>
      <c r="K402" s="25">
        <v>0.640625</v>
      </c>
      <c r="L402" s="25">
        <v>0.7735849056603773</v>
      </c>
      <c r="M402" s="25">
        <v>575</v>
      </c>
      <c r="N402" s="26">
        <v>1.2995370370370371E-4</v>
      </c>
      <c r="O402" s="24" t="s">
        <v>148</v>
      </c>
      <c r="P402" s="25">
        <v>360154</v>
      </c>
      <c r="Q402" s="27">
        <v>44887.880740162036</v>
      </c>
      <c r="R402" s="25">
        <v>447</v>
      </c>
      <c r="S402" s="25">
        <v>0.97142857142857142</v>
      </c>
      <c r="T402" s="25">
        <v>0.53125</v>
      </c>
      <c r="U402" s="28">
        <v>0.68686868686868674</v>
      </c>
    </row>
    <row r="403" spans="1:21" x14ac:dyDescent="0.25">
      <c r="A403" s="29" t="s">
        <v>39</v>
      </c>
      <c r="B403" s="30" t="s">
        <v>22</v>
      </c>
      <c r="C403" s="30" t="s">
        <v>23</v>
      </c>
      <c r="D403" s="31">
        <v>14</v>
      </c>
      <c r="E403" s="31">
        <v>0.9</v>
      </c>
      <c r="F403" s="31">
        <v>11</v>
      </c>
      <c r="G403" s="31">
        <v>1</v>
      </c>
      <c r="H403" s="31">
        <v>0.53633217993079585</v>
      </c>
      <c r="I403" s="31">
        <v>0.69819819819819817</v>
      </c>
      <c r="J403" s="31">
        <v>1</v>
      </c>
      <c r="K403" s="31">
        <v>0.67326732673267331</v>
      </c>
      <c r="L403" s="31">
        <v>0.80473372781065089</v>
      </c>
      <c r="M403" s="31">
        <v>520</v>
      </c>
      <c r="N403" s="32">
        <v>1.1708333333333334E-4</v>
      </c>
      <c r="O403" s="30" t="s">
        <v>24</v>
      </c>
      <c r="P403" s="31">
        <v>336055</v>
      </c>
      <c r="Q403" s="33">
        <v>44886.984519317128</v>
      </c>
      <c r="R403" s="31">
        <v>411</v>
      </c>
      <c r="S403" s="31">
        <v>1</v>
      </c>
      <c r="T403" s="31">
        <v>0.51485148514851486</v>
      </c>
      <c r="U403" s="34">
        <v>0.6797385620915033</v>
      </c>
    </row>
    <row r="404" spans="1:21" x14ac:dyDescent="0.25">
      <c r="A404" s="23" t="s">
        <v>167</v>
      </c>
      <c r="B404" s="24" t="s">
        <v>22</v>
      </c>
      <c r="C404" s="24" t="s">
        <v>147</v>
      </c>
      <c r="D404" s="25">
        <v>14</v>
      </c>
      <c r="E404" s="25">
        <v>0.875</v>
      </c>
      <c r="F404" s="25">
        <v>11</v>
      </c>
      <c r="G404" s="25">
        <v>0.95192307692307687</v>
      </c>
      <c r="H404" s="25">
        <v>0.5561797752808989</v>
      </c>
      <c r="I404" s="25">
        <v>0.7021276595744681</v>
      </c>
      <c r="J404" s="25">
        <v>0.9</v>
      </c>
      <c r="K404" s="25">
        <v>0.84375</v>
      </c>
      <c r="L404" s="25">
        <v>0.87096774193548399</v>
      </c>
      <c r="M404" s="25">
        <v>710</v>
      </c>
      <c r="N404" s="26">
        <v>1.2995370370370371E-4</v>
      </c>
      <c r="O404" s="24" t="s">
        <v>148</v>
      </c>
      <c r="P404" s="25">
        <v>360154</v>
      </c>
      <c r="Q404" s="27">
        <v>44887.880740162036</v>
      </c>
      <c r="R404" s="25">
        <v>538</v>
      </c>
      <c r="S404" s="25">
        <v>0.9375</v>
      </c>
      <c r="T404" s="25">
        <v>0.703125</v>
      </c>
      <c r="U404" s="28">
        <v>0.8035714285714286</v>
      </c>
    </row>
    <row r="405" spans="1:21" x14ac:dyDescent="0.25">
      <c r="A405" s="29" t="s">
        <v>38</v>
      </c>
      <c r="B405" s="30" t="s">
        <v>22</v>
      </c>
      <c r="C405" s="30" t="s">
        <v>23</v>
      </c>
      <c r="D405" s="31">
        <v>14</v>
      </c>
      <c r="E405" s="31">
        <v>0.875</v>
      </c>
      <c r="F405" s="31">
        <v>11</v>
      </c>
      <c r="G405" s="31">
        <v>0.98882681564245811</v>
      </c>
      <c r="H405" s="31">
        <v>0.61245674740484424</v>
      </c>
      <c r="I405" s="31">
        <v>0.75641025641025639</v>
      </c>
      <c r="J405" s="31">
        <v>0.94871794871794868</v>
      </c>
      <c r="K405" s="31">
        <v>0.73267326732673266</v>
      </c>
      <c r="L405" s="31">
        <v>0.82681564245810057</v>
      </c>
      <c r="M405" s="31">
        <v>650</v>
      </c>
      <c r="N405" s="32">
        <v>1.1708333333333334E-4</v>
      </c>
      <c r="O405" s="30" t="s">
        <v>24</v>
      </c>
      <c r="P405" s="31">
        <v>336055</v>
      </c>
      <c r="Q405" s="33">
        <v>44886.984519317128</v>
      </c>
      <c r="R405" s="31">
        <v>492</v>
      </c>
      <c r="S405" s="31">
        <v>0.98245614035087714</v>
      </c>
      <c r="T405" s="31">
        <v>0.5544554455445545</v>
      </c>
      <c r="U405" s="34">
        <v>0.708860759493671</v>
      </c>
    </row>
    <row r="406" spans="1:21" x14ac:dyDescent="0.25">
      <c r="A406" s="23" t="s">
        <v>166</v>
      </c>
      <c r="B406" s="24" t="s">
        <v>22</v>
      </c>
      <c r="C406" s="24" t="s">
        <v>147</v>
      </c>
      <c r="D406" s="25">
        <v>14</v>
      </c>
      <c r="E406" s="25">
        <v>0.85</v>
      </c>
      <c r="F406" s="25">
        <v>11</v>
      </c>
      <c r="G406" s="25">
        <v>0.94285714285714284</v>
      </c>
      <c r="H406" s="25">
        <v>0.5561797752808989</v>
      </c>
      <c r="I406" s="25">
        <v>0.69964664310954061</v>
      </c>
      <c r="J406" s="25">
        <v>0.9</v>
      </c>
      <c r="K406" s="25">
        <v>0.84375</v>
      </c>
      <c r="L406" s="25">
        <v>0.87096774193548399</v>
      </c>
      <c r="M406" s="25">
        <v>713</v>
      </c>
      <c r="N406" s="26">
        <v>1.2995370370370371E-4</v>
      </c>
      <c r="O406" s="24" t="s">
        <v>148</v>
      </c>
      <c r="P406" s="25">
        <v>360154</v>
      </c>
      <c r="Q406" s="27">
        <v>44887.880740162036</v>
      </c>
      <c r="R406" s="25">
        <v>541</v>
      </c>
      <c r="S406" s="25">
        <v>0.9375</v>
      </c>
      <c r="T406" s="25">
        <v>0.703125</v>
      </c>
      <c r="U406" s="28">
        <v>0.8035714285714286</v>
      </c>
    </row>
    <row r="407" spans="1:21" x14ac:dyDescent="0.25">
      <c r="A407" s="29" t="s">
        <v>37</v>
      </c>
      <c r="B407" s="30" t="s">
        <v>22</v>
      </c>
      <c r="C407" s="30" t="s">
        <v>23</v>
      </c>
      <c r="D407" s="31">
        <v>14</v>
      </c>
      <c r="E407" s="31">
        <v>0.85</v>
      </c>
      <c r="F407" s="31">
        <v>11</v>
      </c>
      <c r="G407" s="31">
        <v>0.98882681564245811</v>
      </c>
      <c r="H407" s="31">
        <v>0.61245674740484424</v>
      </c>
      <c r="I407" s="31">
        <v>0.75641025641025639</v>
      </c>
      <c r="J407" s="31">
        <v>0.94871794871794868</v>
      </c>
      <c r="K407" s="31">
        <v>0.73267326732673266</v>
      </c>
      <c r="L407" s="31">
        <v>0.82681564245810057</v>
      </c>
      <c r="M407" s="31">
        <v>653</v>
      </c>
      <c r="N407" s="32">
        <v>1.1708333333333334E-4</v>
      </c>
      <c r="O407" s="30" t="s">
        <v>24</v>
      </c>
      <c r="P407" s="31">
        <v>336055</v>
      </c>
      <c r="Q407" s="33">
        <v>44886.984519317128</v>
      </c>
      <c r="R407" s="31">
        <v>495</v>
      </c>
      <c r="S407" s="31">
        <v>0.98245614035087714</v>
      </c>
      <c r="T407" s="31">
        <v>0.5544554455445545</v>
      </c>
      <c r="U407" s="34">
        <v>0.708860759493671</v>
      </c>
    </row>
    <row r="408" spans="1:21" x14ac:dyDescent="0.25">
      <c r="A408" s="23" t="s">
        <v>165</v>
      </c>
      <c r="B408" s="24" t="s">
        <v>22</v>
      </c>
      <c r="C408" s="24" t="s">
        <v>147</v>
      </c>
      <c r="D408" s="25">
        <v>14</v>
      </c>
      <c r="E408" s="25">
        <v>0.8</v>
      </c>
      <c r="F408" s="25">
        <v>11</v>
      </c>
      <c r="G408" s="25">
        <v>0.93693693693693691</v>
      </c>
      <c r="H408" s="25">
        <v>0.5842696629213483</v>
      </c>
      <c r="I408" s="25">
        <v>0.71972318339100361</v>
      </c>
      <c r="J408" s="25">
        <v>0.83333333333333337</v>
      </c>
      <c r="K408" s="25">
        <v>0.859375</v>
      </c>
      <c r="L408" s="25">
        <v>0.84615384615384615</v>
      </c>
      <c r="M408" s="25">
        <v>773</v>
      </c>
      <c r="N408" s="26">
        <v>1.2995370370370371E-4</v>
      </c>
      <c r="O408" s="24" t="s">
        <v>148</v>
      </c>
      <c r="P408" s="25">
        <v>360154</v>
      </c>
      <c r="Q408" s="27">
        <v>44887.880740162036</v>
      </c>
      <c r="R408" s="25">
        <v>569</v>
      </c>
      <c r="S408" s="25">
        <v>0.88461538461538458</v>
      </c>
      <c r="T408" s="25">
        <v>0.71875</v>
      </c>
      <c r="U408" s="28">
        <v>0.7931034482758621</v>
      </c>
    </row>
    <row r="409" spans="1:21" x14ac:dyDescent="0.25">
      <c r="A409" s="29" t="s">
        <v>36</v>
      </c>
      <c r="B409" s="30" t="s">
        <v>22</v>
      </c>
      <c r="C409" s="30" t="s">
        <v>23</v>
      </c>
      <c r="D409" s="31">
        <v>14</v>
      </c>
      <c r="E409" s="31">
        <v>0.8</v>
      </c>
      <c r="F409" s="31">
        <v>11</v>
      </c>
      <c r="G409" s="31">
        <v>0.98378378378378384</v>
      </c>
      <c r="H409" s="31">
        <v>0.62975778546712802</v>
      </c>
      <c r="I409" s="31">
        <v>0.76793248945147685</v>
      </c>
      <c r="J409" s="31">
        <v>0.95238095238095233</v>
      </c>
      <c r="K409" s="31">
        <v>0.79207920792079212</v>
      </c>
      <c r="L409" s="31">
        <v>0.86486486486486491</v>
      </c>
      <c r="M409" s="31">
        <v>727</v>
      </c>
      <c r="N409" s="32">
        <v>1.1708333333333334E-4</v>
      </c>
      <c r="O409" s="30" t="s">
        <v>24</v>
      </c>
      <c r="P409" s="31">
        <v>336055</v>
      </c>
      <c r="Q409" s="33">
        <v>44886.984519317128</v>
      </c>
      <c r="R409" s="31">
        <v>530</v>
      </c>
      <c r="S409" s="31">
        <v>0.98360655737704916</v>
      </c>
      <c r="T409" s="31">
        <v>0.59405940594059403</v>
      </c>
      <c r="U409" s="34">
        <v>0.74074074074074081</v>
      </c>
    </row>
    <row r="410" spans="1:21" x14ac:dyDescent="0.25">
      <c r="A410" s="23" t="s">
        <v>164</v>
      </c>
      <c r="B410" s="24" t="s">
        <v>22</v>
      </c>
      <c r="C410" s="24" t="s">
        <v>147</v>
      </c>
      <c r="D410" s="25">
        <v>14</v>
      </c>
      <c r="E410" s="25">
        <v>0.7</v>
      </c>
      <c r="F410" s="25">
        <v>11</v>
      </c>
      <c r="G410" s="25">
        <v>0.92800000000000005</v>
      </c>
      <c r="H410" s="25">
        <v>0.651685393258427</v>
      </c>
      <c r="I410" s="25">
        <v>0.76567656765676573</v>
      </c>
      <c r="J410" s="25">
        <v>0.8</v>
      </c>
      <c r="K410" s="25">
        <v>0.9375</v>
      </c>
      <c r="L410" s="25">
        <v>0.86330935251798557</v>
      </c>
      <c r="M410" s="25">
        <v>852</v>
      </c>
      <c r="N410" s="26">
        <v>1.2995370370370371E-4</v>
      </c>
      <c r="O410" s="24" t="s">
        <v>148</v>
      </c>
      <c r="P410" s="25">
        <v>360154</v>
      </c>
      <c r="Q410" s="27">
        <v>44887.880740162036</v>
      </c>
      <c r="R410" s="25">
        <v>599</v>
      </c>
      <c r="S410" s="25">
        <v>0.87037037037037035</v>
      </c>
      <c r="T410" s="25">
        <v>0.734375</v>
      </c>
      <c r="U410" s="28">
        <v>0.79661016949152541</v>
      </c>
    </row>
    <row r="411" spans="1:21" x14ac:dyDescent="0.25">
      <c r="A411" s="29" t="s">
        <v>35</v>
      </c>
      <c r="B411" s="30" t="s">
        <v>22</v>
      </c>
      <c r="C411" s="30" t="s">
        <v>23</v>
      </c>
      <c r="D411" s="31">
        <v>14</v>
      </c>
      <c r="E411" s="31">
        <v>0.7</v>
      </c>
      <c r="F411" s="31">
        <v>11</v>
      </c>
      <c r="G411" s="31">
        <v>0.97512437810945274</v>
      </c>
      <c r="H411" s="31">
        <v>0.67820069204152245</v>
      </c>
      <c r="I411" s="31">
        <v>0.8</v>
      </c>
      <c r="J411" s="31">
        <v>0.94845360824742264</v>
      </c>
      <c r="K411" s="31">
        <v>0.91089108910891092</v>
      </c>
      <c r="L411" s="31">
        <v>0.92929292929292928</v>
      </c>
      <c r="M411" s="31">
        <v>805</v>
      </c>
      <c r="N411" s="32">
        <v>1.1708333333333334E-4</v>
      </c>
      <c r="O411" s="30" t="s">
        <v>24</v>
      </c>
      <c r="P411" s="31">
        <v>336055</v>
      </c>
      <c r="Q411" s="33">
        <v>44886.984519317128</v>
      </c>
      <c r="R411" s="31">
        <v>561</v>
      </c>
      <c r="S411" s="31">
        <v>0.98484848484848486</v>
      </c>
      <c r="T411" s="31">
        <v>0.64356435643564358</v>
      </c>
      <c r="U411" s="34">
        <v>0.77844311377245501</v>
      </c>
    </row>
    <row r="412" spans="1:21" x14ac:dyDescent="0.25">
      <c r="A412" s="23" t="s">
        <v>607</v>
      </c>
      <c r="B412" s="24" t="s">
        <v>147</v>
      </c>
      <c r="C412" s="24" t="s">
        <v>292</v>
      </c>
      <c r="D412" s="25">
        <v>14</v>
      </c>
      <c r="E412" s="25">
        <v>0.9</v>
      </c>
      <c r="F412" s="25">
        <v>10</v>
      </c>
      <c r="G412" s="25">
        <v>0.98750000000000004</v>
      </c>
      <c r="H412" s="25">
        <v>0.36744186046511629</v>
      </c>
      <c r="I412" s="25">
        <v>0.53559322033898304</v>
      </c>
      <c r="J412" s="25">
        <v>0.94871794871794868</v>
      </c>
      <c r="K412" s="25">
        <v>0.52857142857142858</v>
      </c>
      <c r="L412" s="25">
        <v>0.67889908256880727</v>
      </c>
      <c r="M412" s="25">
        <v>1980</v>
      </c>
      <c r="N412" s="26">
        <v>3.9342476851851856E-3</v>
      </c>
      <c r="O412" s="24" t="s">
        <v>350</v>
      </c>
      <c r="P412" s="25">
        <v>6316297</v>
      </c>
      <c r="Q412" s="27">
        <v>44893.828732060188</v>
      </c>
      <c r="R412" s="25">
        <v>1216</v>
      </c>
      <c r="S412" s="25">
        <v>1</v>
      </c>
      <c r="T412" s="25">
        <v>0.34285714285714286</v>
      </c>
      <c r="U412" s="28">
        <v>0.51063829787234039</v>
      </c>
    </row>
    <row r="413" spans="1:21" x14ac:dyDescent="0.25">
      <c r="A413" s="29" t="s">
        <v>436</v>
      </c>
      <c r="B413" s="30" t="s">
        <v>23</v>
      </c>
      <c r="C413" s="30" t="s">
        <v>292</v>
      </c>
      <c r="D413" s="31">
        <v>14</v>
      </c>
      <c r="E413" s="31">
        <v>0.9</v>
      </c>
      <c r="F413" s="31">
        <v>10</v>
      </c>
      <c r="G413" s="31">
        <v>1</v>
      </c>
      <c r="H413" s="31">
        <v>0.31282051282051282</v>
      </c>
      <c r="I413" s="31">
        <v>0.4765625</v>
      </c>
      <c r="J413" s="31">
        <v>1</v>
      </c>
      <c r="K413" s="31">
        <v>0.46376811594202899</v>
      </c>
      <c r="L413" s="31">
        <v>0.63366336633663367</v>
      </c>
      <c r="M413" s="31">
        <v>1874</v>
      </c>
      <c r="N413" s="32">
        <v>3.9588657407407411E-3</v>
      </c>
      <c r="O413" s="30" t="s">
        <v>351</v>
      </c>
      <c r="P413" s="31">
        <v>5622217</v>
      </c>
      <c r="Q413" s="33">
        <v>44890.917185069447</v>
      </c>
      <c r="R413" s="31">
        <v>1145</v>
      </c>
      <c r="S413" s="31">
        <v>1</v>
      </c>
      <c r="T413" s="31">
        <v>0.2318840579710145</v>
      </c>
      <c r="U413" s="34">
        <v>0.37647058823529417</v>
      </c>
    </row>
    <row r="414" spans="1:21" x14ac:dyDescent="0.25">
      <c r="A414" s="23" t="s">
        <v>606</v>
      </c>
      <c r="B414" s="24" t="s">
        <v>147</v>
      </c>
      <c r="C414" s="24" t="s">
        <v>292</v>
      </c>
      <c r="D414" s="25">
        <v>14</v>
      </c>
      <c r="E414" s="25">
        <v>0.875</v>
      </c>
      <c r="F414" s="25">
        <v>10</v>
      </c>
      <c r="G414" s="25">
        <v>0.98969072164948457</v>
      </c>
      <c r="H414" s="25">
        <v>0.44651162790697674</v>
      </c>
      <c r="I414" s="25">
        <v>0.61538461538461542</v>
      </c>
      <c r="J414" s="25">
        <v>0.89655172413793105</v>
      </c>
      <c r="K414" s="25">
        <v>0.74285714285714288</v>
      </c>
      <c r="L414" s="25">
        <v>0.8125</v>
      </c>
      <c r="M414" s="25">
        <v>3136</v>
      </c>
      <c r="N414" s="26">
        <v>3.9342476851851856E-3</v>
      </c>
      <c r="O414" s="24" t="s">
        <v>350</v>
      </c>
      <c r="P414" s="25">
        <v>6316297</v>
      </c>
      <c r="Q414" s="27">
        <v>44893.828732060188</v>
      </c>
      <c r="R414" s="25">
        <v>1438</v>
      </c>
      <c r="S414" s="25">
        <v>0.96551724137931039</v>
      </c>
      <c r="T414" s="25">
        <v>0.4</v>
      </c>
      <c r="U414" s="28">
        <v>0.56565656565656575</v>
      </c>
    </row>
    <row r="415" spans="1:21" x14ac:dyDescent="0.25">
      <c r="A415" s="29" t="s">
        <v>435</v>
      </c>
      <c r="B415" s="30" t="s">
        <v>23</v>
      </c>
      <c r="C415" s="30" t="s">
        <v>292</v>
      </c>
      <c r="D415" s="31">
        <v>14</v>
      </c>
      <c r="E415" s="31">
        <v>0.875</v>
      </c>
      <c r="F415" s="31">
        <v>10</v>
      </c>
      <c r="G415" s="31">
        <v>0.95402298850574707</v>
      </c>
      <c r="H415" s="31">
        <v>0.42564102564102563</v>
      </c>
      <c r="I415" s="31">
        <v>0.58865248226950351</v>
      </c>
      <c r="J415" s="31">
        <v>0.92156862745098034</v>
      </c>
      <c r="K415" s="31">
        <v>0.6811594202898551</v>
      </c>
      <c r="L415" s="31">
        <v>0.78333333333333333</v>
      </c>
      <c r="M415" s="31">
        <v>2962</v>
      </c>
      <c r="N415" s="32">
        <v>3.9588657407407411E-3</v>
      </c>
      <c r="O415" s="30" t="s">
        <v>351</v>
      </c>
      <c r="P415" s="31">
        <v>5622217</v>
      </c>
      <c r="Q415" s="33">
        <v>44890.917185069447</v>
      </c>
      <c r="R415" s="31">
        <v>1365</v>
      </c>
      <c r="S415" s="31">
        <v>1</v>
      </c>
      <c r="T415" s="31">
        <v>0.27536231884057971</v>
      </c>
      <c r="U415" s="34">
        <v>0.43181818181818188</v>
      </c>
    </row>
    <row r="416" spans="1:21" x14ac:dyDescent="0.25">
      <c r="A416" s="23" t="s">
        <v>605</v>
      </c>
      <c r="B416" s="24" t="s">
        <v>147</v>
      </c>
      <c r="C416" s="24" t="s">
        <v>292</v>
      </c>
      <c r="D416" s="25">
        <v>14</v>
      </c>
      <c r="E416" s="25">
        <v>0.85</v>
      </c>
      <c r="F416" s="25">
        <v>10</v>
      </c>
      <c r="G416" s="25">
        <v>0.99019607843137258</v>
      </c>
      <c r="H416" s="25">
        <v>0.4697674418604651</v>
      </c>
      <c r="I416" s="25">
        <v>0.63722397476340686</v>
      </c>
      <c r="J416" s="25">
        <v>0.87301587301587302</v>
      </c>
      <c r="K416" s="25">
        <v>0.7857142857142857</v>
      </c>
      <c r="L416" s="25">
        <v>0.8270676691729324</v>
      </c>
      <c r="M416" s="25">
        <v>3212</v>
      </c>
      <c r="N416" s="26">
        <v>3.9342476851851856E-3</v>
      </c>
      <c r="O416" s="24" t="s">
        <v>350</v>
      </c>
      <c r="P416" s="25">
        <v>6316297</v>
      </c>
      <c r="Q416" s="27">
        <v>44893.828732060188</v>
      </c>
      <c r="R416" s="25">
        <v>1458</v>
      </c>
      <c r="S416" s="25">
        <v>0.96666666666666667</v>
      </c>
      <c r="T416" s="25">
        <v>0.41428571428571431</v>
      </c>
      <c r="U416" s="28">
        <v>0.58000000000000007</v>
      </c>
    </row>
    <row r="417" spans="1:21" x14ac:dyDescent="0.25">
      <c r="A417" s="29" t="s">
        <v>434</v>
      </c>
      <c r="B417" s="30" t="s">
        <v>23</v>
      </c>
      <c r="C417" s="30" t="s">
        <v>292</v>
      </c>
      <c r="D417" s="31">
        <v>14</v>
      </c>
      <c r="E417" s="31">
        <v>0.85</v>
      </c>
      <c r="F417" s="31">
        <v>10</v>
      </c>
      <c r="G417" s="31">
        <v>0.9550561797752809</v>
      </c>
      <c r="H417" s="31">
        <v>0.4358974358974359</v>
      </c>
      <c r="I417" s="31">
        <v>0.59859154929577463</v>
      </c>
      <c r="J417" s="31">
        <v>0.92156862745098034</v>
      </c>
      <c r="K417" s="31">
        <v>0.6811594202898551</v>
      </c>
      <c r="L417" s="31">
        <v>0.78333333333333333</v>
      </c>
      <c r="M417" s="31">
        <v>3026</v>
      </c>
      <c r="N417" s="32">
        <v>3.9588657407407411E-3</v>
      </c>
      <c r="O417" s="30" t="s">
        <v>351</v>
      </c>
      <c r="P417" s="31">
        <v>5622217</v>
      </c>
      <c r="Q417" s="33">
        <v>44890.917185069447</v>
      </c>
      <c r="R417" s="31">
        <v>1380</v>
      </c>
      <c r="S417" s="31">
        <v>1</v>
      </c>
      <c r="T417" s="31">
        <v>0.27536231884057971</v>
      </c>
      <c r="U417" s="34">
        <v>0.43181818181818188</v>
      </c>
    </row>
    <row r="418" spans="1:21" x14ac:dyDescent="0.25">
      <c r="A418" s="23" t="s">
        <v>604</v>
      </c>
      <c r="B418" s="24" t="s">
        <v>147</v>
      </c>
      <c r="C418" s="24" t="s">
        <v>292</v>
      </c>
      <c r="D418" s="25">
        <v>14</v>
      </c>
      <c r="E418" s="25">
        <v>0.8</v>
      </c>
      <c r="F418" s="25">
        <v>10</v>
      </c>
      <c r="G418" s="25">
        <v>0.98148148148148151</v>
      </c>
      <c r="H418" s="25">
        <v>0.49302325581395351</v>
      </c>
      <c r="I418" s="25">
        <v>0.65634674922600622</v>
      </c>
      <c r="J418" s="25">
        <v>0.64444444444444449</v>
      </c>
      <c r="K418" s="25">
        <v>0.82857142857142863</v>
      </c>
      <c r="L418" s="25">
        <v>0.72500000000000009</v>
      </c>
      <c r="M418" s="25">
        <v>4698</v>
      </c>
      <c r="N418" s="26">
        <v>3.9342476851851856E-3</v>
      </c>
      <c r="O418" s="24" t="s">
        <v>350</v>
      </c>
      <c r="P418" s="25">
        <v>6316297</v>
      </c>
      <c r="Q418" s="27">
        <v>44893.828732060188</v>
      </c>
      <c r="R418" s="25">
        <v>1540</v>
      </c>
      <c r="S418" s="25">
        <v>0.96666666666666667</v>
      </c>
      <c r="T418" s="25">
        <v>0.41428571428571431</v>
      </c>
      <c r="U418" s="28">
        <v>0.58000000000000007</v>
      </c>
    </row>
    <row r="419" spans="1:21" x14ac:dyDescent="0.25">
      <c r="A419" s="29" t="s">
        <v>433</v>
      </c>
      <c r="B419" s="30" t="s">
        <v>23</v>
      </c>
      <c r="C419" s="30" t="s">
        <v>292</v>
      </c>
      <c r="D419" s="31">
        <v>14</v>
      </c>
      <c r="E419" s="31">
        <v>0.8</v>
      </c>
      <c r="F419" s="31">
        <v>10</v>
      </c>
      <c r="G419" s="31">
        <v>0.95744680851063835</v>
      </c>
      <c r="H419" s="31">
        <v>0.46153846153846156</v>
      </c>
      <c r="I419" s="31">
        <v>0.62283737024221464</v>
      </c>
      <c r="J419" s="31">
        <v>0.78125</v>
      </c>
      <c r="K419" s="31">
        <v>0.72463768115942029</v>
      </c>
      <c r="L419" s="31">
        <v>0.75187969924812026</v>
      </c>
      <c r="M419" s="31">
        <v>4453</v>
      </c>
      <c r="N419" s="32">
        <v>3.9588657407407411E-3</v>
      </c>
      <c r="O419" s="30" t="s">
        <v>351</v>
      </c>
      <c r="P419" s="31">
        <v>5622217</v>
      </c>
      <c r="Q419" s="33">
        <v>44890.917185069447</v>
      </c>
      <c r="R419" s="31">
        <v>1466</v>
      </c>
      <c r="S419" s="31">
        <v>0.95454545454545459</v>
      </c>
      <c r="T419" s="31">
        <v>0.30434782608695654</v>
      </c>
      <c r="U419" s="34">
        <v>0.46153846153846156</v>
      </c>
    </row>
    <row r="420" spans="1:21" x14ac:dyDescent="0.25">
      <c r="A420" s="23" t="s">
        <v>603</v>
      </c>
      <c r="B420" s="24" t="s">
        <v>147</v>
      </c>
      <c r="C420" s="24" t="s">
        <v>292</v>
      </c>
      <c r="D420" s="25">
        <v>14</v>
      </c>
      <c r="E420" s="25">
        <v>0.7</v>
      </c>
      <c r="F420" s="25">
        <v>10</v>
      </c>
      <c r="G420" s="25">
        <v>0.9732142857142857</v>
      </c>
      <c r="H420" s="25">
        <v>0.50697674418604655</v>
      </c>
      <c r="I420" s="25">
        <v>0.66666666666666674</v>
      </c>
      <c r="J420" s="25">
        <v>0.59130434782608698</v>
      </c>
      <c r="K420" s="25">
        <v>0.97142857142857142</v>
      </c>
      <c r="L420" s="25">
        <v>0.73513513513513518</v>
      </c>
      <c r="M420" s="25">
        <v>6566</v>
      </c>
      <c r="N420" s="26">
        <v>3.9342476851851856E-3</v>
      </c>
      <c r="O420" s="24" t="s">
        <v>350</v>
      </c>
      <c r="P420" s="25">
        <v>6316297</v>
      </c>
      <c r="Q420" s="27">
        <v>44893.828732060188</v>
      </c>
      <c r="R420" s="25">
        <v>1635</v>
      </c>
      <c r="S420" s="25">
        <v>0.96969696969696972</v>
      </c>
      <c r="T420" s="25">
        <v>0.45714285714285713</v>
      </c>
      <c r="U420" s="28">
        <v>0.62135922330097093</v>
      </c>
    </row>
    <row r="421" spans="1:21" x14ac:dyDescent="0.25">
      <c r="A421" s="29" t="s">
        <v>432</v>
      </c>
      <c r="B421" s="30" t="s">
        <v>23</v>
      </c>
      <c r="C421" s="30" t="s">
        <v>292</v>
      </c>
      <c r="D421" s="31">
        <v>14</v>
      </c>
      <c r="E421" s="31">
        <v>0.7</v>
      </c>
      <c r="F421" s="31">
        <v>10</v>
      </c>
      <c r="G421" s="31">
        <v>0.93877551020408168</v>
      </c>
      <c r="H421" s="31">
        <v>0.47179487179487178</v>
      </c>
      <c r="I421" s="31">
        <v>0.62798634812286691</v>
      </c>
      <c r="J421" s="31">
        <v>0.77108433734939763</v>
      </c>
      <c r="K421" s="31">
        <v>0.92753623188405798</v>
      </c>
      <c r="L421" s="31">
        <v>0.8421052631578948</v>
      </c>
      <c r="M421" s="31">
        <v>6196</v>
      </c>
      <c r="N421" s="32">
        <v>3.9588657407407411E-3</v>
      </c>
      <c r="O421" s="30" t="s">
        <v>351</v>
      </c>
      <c r="P421" s="31">
        <v>5622217</v>
      </c>
      <c r="Q421" s="33">
        <v>44890.917185069447</v>
      </c>
      <c r="R421" s="31">
        <v>1572</v>
      </c>
      <c r="S421" s="31">
        <v>0.96296296296296291</v>
      </c>
      <c r="T421" s="31">
        <v>0.37681159420289856</v>
      </c>
      <c r="U421" s="34">
        <v>0.54166666666666674</v>
      </c>
    </row>
    <row r="422" spans="1:21" x14ac:dyDescent="0.25">
      <c r="A422" s="23" t="s">
        <v>237</v>
      </c>
      <c r="B422" s="24" t="s">
        <v>22</v>
      </c>
      <c r="C422" s="24" t="s">
        <v>147</v>
      </c>
      <c r="D422" s="25">
        <v>13</v>
      </c>
      <c r="E422" s="25">
        <v>0.9</v>
      </c>
      <c r="F422" s="25">
        <v>11</v>
      </c>
      <c r="G422" s="25">
        <v>1</v>
      </c>
      <c r="H422" s="25">
        <v>0.46629213483146065</v>
      </c>
      <c r="I422" s="25">
        <v>0.63601532567049812</v>
      </c>
      <c r="J422" s="25">
        <v>0.95454545454545459</v>
      </c>
      <c r="K422" s="25">
        <v>0.65625</v>
      </c>
      <c r="L422" s="25">
        <v>0.77777777777777779</v>
      </c>
      <c r="M422" s="25">
        <v>589</v>
      </c>
      <c r="N422" s="26">
        <v>4.2546296296296294E-4</v>
      </c>
      <c r="O422" s="24" t="s">
        <v>148</v>
      </c>
      <c r="P422" s="25">
        <v>360154</v>
      </c>
      <c r="Q422" s="27">
        <v>44888.519827048614</v>
      </c>
      <c r="R422" s="25">
        <v>454</v>
      </c>
      <c r="S422" s="25">
        <v>0.94594594594594594</v>
      </c>
      <c r="T422" s="25">
        <v>0.546875</v>
      </c>
      <c r="U422" s="28">
        <v>0.69306930693069291</v>
      </c>
    </row>
    <row r="423" spans="1:21" x14ac:dyDescent="0.25">
      <c r="A423" s="29" t="s">
        <v>273</v>
      </c>
      <c r="B423" s="30" t="s">
        <v>22</v>
      </c>
      <c r="C423" s="30" t="s">
        <v>23</v>
      </c>
      <c r="D423" s="31">
        <v>13</v>
      </c>
      <c r="E423" s="31">
        <v>0.9</v>
      </c>
      <c r="F423" s="31">
        <v>11</v>
      </c>
      <c r="G423" s="31">
        <v>0.98913043478260865</v>
      </c>
      <c r="H423" s="31">
        <v>0.62975778546712802</v>
      </c>
      <c r="I423" s="31">
        <v>0.7695560253699788</v>
      </c>
      <c r="J423" s="31">
        <v>0.9555555555555556</v>
      </c>
      <c r="K423" s="31">
        <v>0.85148514851485146</v>
      </c>
      <c r="L423" s="31">
        <v>0.90052356020942403</v>
      </c>
      <c r="M423" s="31">
        <v>764</v>
      </c>
      <c r="N423" s="32">
        <v>1.508912037037037E-4</v>
      </c>
      <c r="O423" s="30" t="s">
        <v>24</v>
      </c>
      <c r="P423" s="31">
        <v>336055</v>
      </c>
      <c r="Q423" s="33">
        <v>44888.538414467592</v>
      </c>
      <c r="R423" s="31">
        <v>546</v>
      </c>
      <c r="S423" s="31">
        <v>0.984375</v>
      </c>
      <c r="T423" s="31">
        <v>0.62376237623762376</v>
      </c>
      <c r="U423" s="34">
        <v>0.76363636363636367</v>
      </c>
    </row>
    <row r="424" spans="1:21" x14ac:dyDescent="0.25">
      <c r="A424" s="23" t="s">
        <v>236</v>
      </c>
      <c r="B424" s="24" t="s">
        <v>22</v>
      </c>
      <c r="C424" s="24" t="s">
        <v>147</v>
      </c>
      <c r="D424" s="25">
        <v>13</v>
      </c>
      <c r="E424" s="25">
        <v>0.875</v>
      </c>
      <c r="F424" s="25">
        <v>11</v>
      </c>
      <c r="G424" s="25">
        <v>1</v>
      </c>
      <c r="H424" s="25">
        <v>0.46629213483146065</v>
      </c>
      <c r="I424" s="25">
        <v>0.63601532567049812</v>
      </c>
      <c r="J424" s="25">
        <v>0.95454545454545459</v>
      </c>
      <c r="K424" s="25">
        <v>0.65625</v>
      </c>
      <c r="L424" s="25">
        <v>0.77777777777777779</v>
      </c>
      <c r="M424" s="25">
        <v>589</v>
      </c>
      <c r="N424" s="26">
        <v>4.2502314814814817E-4</v>
      </c>
      <c r="O424" s="24" t="s">
        <v>148</v>
      </c>
      <c r="P424" s="25">
        <v>360154</v>
      </c>
      <c r="Q424" s="27">
        <v>44888.519399861114</v>
      </c>
      <c r="R424" s="25">
        <v>454</v>
      </c>
      <c r="S424" s="25">
        <v>0.94594594594594594</v>
      </c>
      <c r="T424" s="25">
        <v>0.546875</v>
      </c>
      <c r="U424" s="28">
        <v>0.69306930693069291</v>
      </c>
    </row>
    <row r="425" spans="1:21" x14ac:dyDescent="0.25">
      <c r="A425" s="29" t="s">
        <v>272</v>
      </c>
      <c r="B425" s="30" t="s">
        <v>22</v>
      </c>
      <c r="C425" s="30" t="s">
        <v>23</v>
      </c>
      <c r="D425" s="31">
        <v>13</v>
      </c>
      <c r="E425" s="31">
        <v>0.875</v>
      </c>
      <c r="F425" s="31">
        <v>11</v>
      </c>
      <c r="G425" s="31">
        <v>0.98913043478260865</v>
      </c>
      <c r="H425" s="31">
        <v>0.62975778546712802</v>
      </c>
      <c r="I425" s="31">
        <v>0.7695560253699788</v>
      </c>
      <c r="J425" s="31">
        <v>0.9555555555555556</v>
      </c>
      <c r="K425" s="31">
        <v>0.85148514851485146</v>
      </c>
      <c r="L425" s="31">
        <v>0.90052356020942403</v>
      </c>
      <c r="M425" s="31">
        <v>764</v>
      </c>
      <c r="N425" s="32">
        <v>1.6292824074074075E-4</v>
      </c>
      <c r="O425" s="30" t="s">
        <v>24</v>
      </c>
      <c r="P425" s="31">
        <v>336055</v>
      </c>
      <c r="Q425" s="33">
        <v>44888.5382503125</v>
      </c>
      <c r="R425" s="31">
        <v>546</v>
      </c>
      <c r="S425" s="31">
        <v>0.984375</v>
      </c>
      <c r="T425" s="31">
        <v>0.62376237623762376</v>
      </c>
      <c r="U425" s="34">
        <v>0.76363636363636367</v>
      </c>
    </row>
    <row r="426" spans="1:21" x14ac:dyDescent="0.25">
      <c r="A426" s="23" t="s">
        <v>163</v>
      </c>
      <c r="B426" s="24" t="s">
        <v>22</v>
      </c>
      <c r="C426" s="24" t="s">
        <v>147</v>
      </c>
      <c r="D426" s="25">
        <v>13</v>
      </c>
      <c r="E426" s="25">
        <v>0.85</v>
      </c>
      <c r="F426" s="25">
        <v>11</v>
      </c>
      <c r="G426" s="25">
        <v>0.9885057471264368</v>
      </c>
      <c r="H426" s="25">
        <v>0.48314606741573035</v>
      </c>
      <c r="I426" s="25">
        <v>0.64905660377358498</v>
      </c>
      <c r="J426" s="25">
        <v>0.95652173913043481</v>
      </c>
      <c r="K426" s="25">
        <v>0.6875</v>
      </c>
      <c r="L426" s="25">
        <v>0.8</v>
      </c>
      <c r="M426" s="25">
        <v>608</v>
      </c>
      <c r="N426" s="26">
        <v>1.4751157407407408E-4</v>
      </c>
      <c r="O426" s="24" t="s">
        <v>148</v>
      </c>
      <c r="P426" s="25">
        <v>360154</v>
      </c>
      <c r="Q426" s="27">
        <v>44887.880591550929</v>
      </c>
      <c r="R426" s="25">
        <v>466</v>
      </c>
      <c r="S426" s="25">
        <v>0.94736842105263153</v>
      </c>
      <c r="T426" s="25">
        <v>0.5625</v>
      </c>
      <c r="U426" s="28">
        <v>0.70588235294117652</v>
      </c>
    </row>
    <row r="427" spans="1:21" x14ac:dyDescent="0.25">
      <c r="A427" s="29" t="s">
        <v>34</v>
      </c>
      <c r="B427" s="30" t="s">
        <v>22</v>
      </c>
      <c r="C427" s="30" t="s">
        <v>23</v>
      </c>
      <c r="D427" s="31">
        <v>13</v>
      </c>
      <c r="E427" s="31">
        <v>0.85</v>
      </c>
      <c r="F427" s="31">
        <v>11</v>
      </c>
      <c r="G427" s="31">
        <v>0.98913043478260865</v>
      </c>
      <c r="H427" s="31">
        <v>0.62975778546712802</v>
      </c>
      <c r="I427" s="31">
        <v>0.7695560253699788</v>
      </c>
      <c r="J427" s="31">
        <v>0.9555555555555556</v>
      </c>
      <c r="K427" s="31">
        <v>0.85148514851485146</v>
      </c>
      <c r="L427" s="31">
        <v>0.90052356020942403</v>
      </c>
      <c r="M427" s="31">
        <v>764</v>
      </c>
      <c r="N427" s="32">
        <v>1.3751157407407408E-4</v>
      </c>
      <c r="O427" s="30" t="s">
        <v>24</v>
      </c>
      <c r="P427" s="31">
        <v>336055</v>
      </c>
      <c r="Q427" s="33">
        <v>44886.984378854169</v>
      </c>
      <c r="R427" s="31">
        <v>546</v>
      </c>
      <c r="S427" s="31">
        <v>0.984375</v>
      </c>
      <c r="T427" s="31">
        <v>0.62376237623762376</v>
      </c>
      <c r="U427" s="34">
        <v>0.76363636363636367</v>
      </c>
    </row>
    <row r="428" spans="1:21" x14ac:dyDescent="0.25">
      <c r="A428" s="23" t="s">
        <v>235</v>
      </c>
      <c r="B428" s="24" t="s">
        <v>22</v>
      </c>
      <c r="C428" s="24" t="s">
        <v>147</v>
      </c>
      <c r="D428" s="25">
        <v>13</v>
      </c>
      <c r="E428" s="25">
        <v>0.8</v>
      </c>
      <c r="F428" s="25">
        <v>11</v>
      </c>
      <c r="G428" s="25">
        <v>0.9885057471264368</v>
      </c>
      <c r="H428" s="25">
        <v>0.48314606741573035</v>
      </c>
      <c r="I428" s="25">
        <v>0.64905660377358498</v>
      </c>
      <c r="J428" s="25">
        <v>0.95652173913043481</v>
      </c>
      <c r="K428" s="25">
        <v>0.6875</v>
      </c>
      <c r="L428" s="25">
        <v>0.8</v>
      </c>
      <c r="M428" s="25">
        <v>608</v>
      </c>
      <c r="N428" s="26">
        <v>4.2068287037037036E-4</v>
      </c>
      <c r="O428" s="24" t="s">
        <v>148</v>
      </c>
      <c r="P428" s="25">
        <v>360154</v>
      </c>
      <c r="Q428" s="27">
        <v>44888.518976562496</v>
      </c>
      <c r="R428" s="25">
        <v>466</v>
      </c>
      <c r="S428" s="25">
        <v>0.94736842105263153</v>
      </c>
      <c r="T428" s="25">
        <v>0.5625</v>
      </c>
      <c r="U428" s="28">
        <v>0.70588235294117652</v>
      </c>
    </row>
    <row r="429" spans="1:21" x14ac:dyDescent="0.25">
      <c r="A429" s="29" t="s">
        <v>271</v>
      </c>
      <c r="B429" s="30" t="s">
        <v>22</v>
      </c>
      <c r="C429" s="30" t="s">
        <v>23</v>
      </c>
      <c r="D429" s="31">
        <v>13</v>
      </c>
      <c r="E429" s="31">
        <v>0.8</v>
      </c>
      <c r="F429" s="31">
        <v>11</v>
      </c>
      <c r="G429" s="31">
        <v>0.98913043478260865</v>
      </c>
      <c r="H429" s="31">
        <v>0.62975778546712802</v>
      </c>
      <c r="I429" s="31">
        <v>0.7695560253699788</v>
      </c>
      <c r="J429" s="31">
        <v>0.9555555555555556</v>
      </c>
      <c r="K429" s="31">
        <v>0.85148514851485146</v>
      </c>
      <c r="L429" s="31">
        <v>0.90052356020942403</v>
      </c>
      <c r="M429" s="31">
        <v>764</v>
      </c>
      <c r="N429" s="32">
        <v>2.1142361111111112E-4</v>
      </c>
      <c r="O429" s="30" t="s">
        <v>24</v>
      </c>
      <c r="P429" s="31">
        <v>336055</v>
      </c>
      <c r="Q429" s="33">
        <v>44888.538037534723</v>
      </c>
      <c r="R429" s="31">
        <v>546</v>
      </c>
      <c r="S429" s="31">
        <v>0.984375</v>
      </c>
      <c r="T429" s="31">
        <v>0.62376237623762376</v>
      </c>
      <c r="U429" s="34">
        <v>0.76363636363636367</v>
      </c>
    </row>
    <row r="430" spans="1:21" x14ac:dyDescent="0.25">
      <c r="A430" s="23" t="s">
        <v>627</v>
      </c>
      <c r="B430" s="24" t="s">
        <v>147</v>
      </c>
      <c r="C430" s="24" t="s">
        <v>292</v>
      </c>
      <c r="D430" s="25">
        <v>13</v>
      </c>
      <c r="E430" s="25">
        <v>0.9</v>
      </c>
      <c r="F430" s="25">
        <v>10</v>
      </c>
      <c r="G430" s="25">
        <v>0.98319327731092432</v>
      </c>
      <c r="H430" s="25">
        <v>0.54418604651162794</v>
      </c>
      <c r="I430" s="25">
        <v>0.70059880239520966</v>
      </c>
      <c r="J430" s="25">
        <v>0.89655172413793105</v>
      </c>
      <c r="K430" s="25">
        <v>0.74285714285714288</v>
      </c>
      <c r="L430" s="25">
        <v>0.8125</v>
      </c>
      <c r="M430" s="25">
        <v>3220</v>
      </c>
      <c r="N430" s="26">
        <v>3.4394212962962963E-3</v>
      </c>
      <c r="O430" s="24" t="s">
        <v>350</v>
      </c>
      <c r="P430" s="25">
        <v>6316297</v>
      </c>
      <c r="Q430" s="27">
        <v>44893.924894537035</v>
      </c>
      <c r="R430" s="25">
        <v>1464</v>
      </c>
      <c r="S430" s="25">
        <v>0.91176470588235292</v>
      </c>
      <c r="T430" s="25">
        <v>0.44285714285714284</v>
      </c>
      <c r="U430" s="28">
        <v>0.59615384615384603</v>
      </c>
    </row>
    <row r="431" spans="1:21" x14ac:dyDescent="0.25">
      <c r="A431" s="29" t="s">
        <v>596</v>
      </c>
      <c r="B431" s="30" t="s">
        <v>147</v>
      </c>
      <c r="C431" s="30" t="s">
        <v>292</v>
      </c>
      <c r="D431" s="31">
        <v>13</v>
      </c>
      <c r="E431" s="31">
        <v>0.85</v>
      </c>
      <c r="F431" s="31">
        <v>10</v>
      </c>
      <c r="G431" s="31">
        <v>0.98319327731092432</v>
      </c>
      <c r="H431" s="31">
        <v>0.54418604651162794</v>
      </c>
      <c r="I431" s="31">
        <v>0.70059880239520966</v>
      </c>
      <c r="J431" s="31">
        <v>0.89655172413793105</v>
      </c>
      <c r="K431" s="31">
        <v>0.74285714285714288</v>
      </c>
      <c r="L431" s="31">
        <v>0.8125</v>
      </c>
      <c r="M431" s="31">
        <v>3220</v>
      </c>
      <c r="N431" s="32">
        <v>3.9202893518518519E-3</v>
      </c>
      <c r="O431" s="30" t="s">
        <v>350</v>
      </c>
      <c r="P431" s="31">
        <v>6316297</v>
      </c>
      <c r="Q431" s="33">
        <v>44893.775590972225</v>
      </c>
      <c r="R431" s="31">
        <v>1464</v>
      </c>
      <c r="S431" s="31">
        <v>0.91176470588235292</v>
      </c>
      <c r="T431" s="31">
        <v>0.44285714285714284</v>
      </c>
      <c r="U431" s="34">
        <v>0.59615384615384603</v>
      </c>
    </row>
    <row r="432" spans="1:21" x14ac:dyDescent="0.25">
      <c r="A432" s="23" t="s">
        <v>431</v>
      </c>
      <c r="B432" s="24" t="s">
        <v>23</v>
      </c>
      <c r="C432" s="24" t="s">
        <v>292</v>
      </c>
      <c r="D432" s="25">
        <v>13</v>
      </c>
      <c r="E432" s="25">
        <v>0.85</v>
      </c>
      <c r="F432" s="25">
        <v>10</v>
      </c>
      <c r="G432" s="25">
        <v>1</v>
      </c>
      <c r="H432" s="25">
        <v>0.38974358974358975</v>
      </c>
      <c r="I432" s="25">
        <v>0.56088560885608862</v>
      </c>
      <c r="J432" s="25">
        <v>0.91891891891891897</v>
      </c>
      <c r="K432" s="25">
        <v>0.49275362318840582</v>
      </c>
      <c r="L432" s="25">
        <v>0.64150943396226412</v>
      </c>
      <c r="M432" s="25">
        <v>1920</v>
      </c>
      <c r="N432" s="26">
        <v>2.874502314814815E-3</v>
      </c>
      <c r="O432" s="24" t="s">
        <v>351</v>
      </c>
      <c r="P432" s="25">
        <v>5622217</v>
      </c>
      <c r="Q432" s="27">
        <v>44890.914307372688</v>
      </c>
      <c r="R432" s="25">
        <v>1166</v>
      </c>
      <c r="S432" s="25">
        <v>0.86956521739130432</v>
      </c>
      <c r="T432" s="25">
        <v>0.28985507246376813</v>
      </c>
      <c r="U432" s="28">
        <v>0.43478260869565211</v>
      </c>
    </row>
    <row r="433" spans="1:21" x14ac:dyDescent="0.25">
      <c r="A433" s="29" t="s">
        <v>626</v>
      </c>
      <c r="B433" s="30" t="s">
        <v>147</v>
      </c>
      <c r="C433" s="30" t="s">
        <v>292</v>
      </c>
      <c r="D433" s="31">
        <v>13</v>
      </c>
      <c r="E433" s="31">
        <v>0.8</v>
      </c>
      <c r="F433" s="31">
        <v>10</v>
      </c>
      <c r="G433" s="31">
        <v>0.98319327731092432</v>
      </c>
      <c r="H433" s="31">
        <v>0.54418604651162794</v>
      </c>
      <c r="I433" s="31">
        <v>0.70059880239520966</v>
      </c>
      <c r="J433" s="31">
        <v>0.89655172413793105</v>
      </c>
      <c r="K433" s="31">
        <v>0.74285714285714288</v>
      </c>
      <c r="L433" s="31">
        <v>0.8125</v>
      </c>
      <c r="M433" s="31">
        <v>3220</v>
      </c>
      <c r="N433" s="32">
        <v>3.4275810185185186E-3</v>
      </c>
      <c r="O433" s="30" t="s">
        <v>350</v>
      </c>
      <c r="P433" s="31">
        <v>6316297</v>
      </c>
      <c r="Q433" s="33">
        <v>44893.921464305553</v>
      </c>
      <c r="R433" s="31">
        <v>1464</v>
      </c>
      <c r="S433" s="31">
        <v>0.91176470588235292</v>
      </c>
      <c r="T433" s="31">
        <v>0.44285714285714284</v>
      </c>
      <c r="U433" s="34">
        <v>0.59615384615384603</v>
      </c>
    </row>
    <row r="434" spans="1:21" x14ac:dyDescent="0.25">
      <c r="A434" s="23" t="s">
        <v>234</v>
      </c>
      <c r="B434" s="24" t="s">
        <v>22</v>
      </c>
      <c r="C434" s="24" t="s">
        <v>147</v>
      </c>
      <c r="D434" s="25">
        <v>12</v>
      </c>
      <c r="E434" s="25">
        <v>0.9</v>
      </c>
      <c r="F434" s="25">
        <v>11</v>
      </c>
      <c r="G434" s="25">
        <v>1</v>
      </c>
      <c r="H434" s="25">
        <v>0.4438202247191011</v>
      </c>
      <c r="I434" s="25">
        <v>0.61478599221789876</v>
      </c>
      <c r="J434" s="25">
        <v>0.97619047619047616</v>
      </c>
      <c r="K434" s="25">
        <v>0.640625</v>
      </c>
      <c r="L434" s="25">
        <v>0.7735849056603773</v>
      </c>
      <c r="M434" s="25">
        <v>575</v>
      </c>
      <c r="N434" s="26">
        <v>4.3687499999999998E-4</v>
      </c>
      <c r="O434" s="24" t="s">
        <v>148</v>
      </c>
      <c r="P434" s="25">
        <v>360154</v>
      </c>
      <c r="Q434" s="27">
        <v>44888.518534374998</v>
      </c>
      <c r="R434" s="25">
        <v>447</v>
      </c>
      <c r="S434" s="25">
        <v>0.97142857142857142</v>
      </c>
      <c r="T434" s="25">
        <v>0.53125</v>
      </c>
      <c r="U434" s="28">
        <v>0.68686868686868674</v>
      </c>
    </row>
    <row r="435" spans="1:21" x14ac:dyDescent="0.25">
      <c r="A435" s="29" t="s">
        <v>270</v>
      </c>
      <c r="B435" s="30" t="s">
        <v>22</v>
      </c>
      <c r="C435" s="30" t="s">
        <v>23</v>
      </c>
      <c r="D435" s="31">
        <v>12</v>
      </c>
      <c r="E435" s="31">
        <v>0.9</v>
      </c>
      <c r="F435" s="31">
        <v>11</v>
      </c>
      <c r="G435" s="31">
        <v>1</v>
      </c>
      <c r="H435" s="31">
        <v>0.53633217993079585</v>
      </c>
      <c r="I435" s="31">
        <v>0.69819819819819817</v>
      </c>
      <c r="J435" s="31">
        <v>1</v>
      </c>
      <c r="K435" s="31">
        <v>0.67326732673267331</v>
      </c>
      <c r="L435" s="31">
        <v>0.80473372781065089</v>
      </c>
      <c r="M435" s="31">
        <v>520</v>
      </c>
      <c r="N435" s="32">
        <v>2.0761574074074074E-4</v>
      </c>
      <c r="O435" s="30" t="s">
        <v>24</v>
      </c>
      <c r="P435" s="31">
        <v>336055</v>
      </c>
      <c r="Q435" s="33">
        <v>44888.53782636574</v>
      </c>
      <c r="R435" s="31">
        <v>411</v>
      </c>
      <c r="S435" s="31">
        <v>1</v>
      </c>
      <c r="T435" s="31">
        <v>0.51485148514851486</v>
      </c>
      <c r="U435" s="34">
        <v>0.6797385620915033</v>
      </c>
    </row>
    <row r="436" spans="1:21" x14ac:dyDescent="0.25">
      <c r="A436" s="23" t="s">
        <v>233</v>
      </c>
      <c r="B436" s="24" t="s">
        <v>22</v>
      </c>
      <c r="C436" s="24" t="s">
        <v>147</v>
      </c>
      <c r="D436" s="25">
        <v>12</v>
      </c>
      <c r="E436" s="25">
        <v>0.875</v>
      </c>
      <c r="F436" s="25">
        <v>11</v>
      </c>
      <c r="G436" s="25">
        <v>0.95192307692307687</v>
      </c>
      <c r="H436" s="25">
        <v>0.5561797752808989</v>
      </c>
      <c r="I436" s="25">
        <v>0.7021276595744681</v>
      </c>
      <c r="J436" s="25">
        <v>0.9</v>
      </c>
      <c r="K436" s="25">
        <v>0.84375</v>
      </c>
      <c r="L436" s="25">
        <v>0.87096774193548399</v>
      </c>
      <c r="M436" s="25">
        <v>710</v>
      </c>
      <c r="N436" s="26">
        <v>4.4596064814814813E-4</v>
      </c>
      <c r="O436" s="24" t="s">
        <v>148</v>
      </c>
      <c r="P436" s="25">
        <v>360154</v>
      </c>
      <c r="Q436" s="27">
        <v>44888.518082870367</v>
      </c>
      <c r="R436" s="25">
        <v>538</v>
      </c>
      <c r="S436" s="25">
        <v>0.9375</v>
      </c>
      <c r="T436" s="25">
        <v>0.703125</v>
      </c>
      <c r="U436" s="28">
        <v>0.8035714285714286</v>
      </c>
    </row>
    <row r="437" spans="1:21" x14ac:dyDescent="0.25">
      <c r="A437" s="29" t="s">
        <v>269</v>
      </c>
      <c r="B437" s="30" t="s">
        <v>22</v>
      </c>
      <c r="C437" s="30" t="s">
        <v>23</v>
      </c>
      <c r="D437" s="31">
        <v>12</v>
      </c>
      <c r="E437" s="31">
        <v>0.875</v>
      </c>
      <c r="F437" s="31">
        <v>11</v>
      </c>
      <c r="G437" s="31">
        <v>0.98882681564245811</v>
      </c>
      <c r="H437" s="31">
        <v>0.61245674740484424</v>
      </c>
      <c r="I437" s="31">
        <v>0.75641025641025639</v>
      </c>
      <c r="J437" s="31">
        <v>0.94871794871794868</v>
      </c>
      <c r="K437" s="31">
        <v>0.73267326732673266</v>
      </c>
      <c r="L437" s="31">
        <v>0.82681564245810057</v>
      </c>
      <c r="M437" s="31">
        <v>650</v>
      </c>
      <c r="N437" s="32">
        <v>2.5119212962962964E-4</v>
      </c>
      <c r="O437" s="30" t="s">
        <v>24</v>
      </c>
      <c r="P437" s="31">
        <v>336055</v>
      </c>
      <c r="Q437" s="33">
        <v>44888.537571597219</v>
      </c>
      <c r="R437" s="31">
        <v>492</v>
      </c>
      <c r="S437" s="31">
        <v>0.98245614035087714</v>
      </c>
      <c r="T437" s="31">
        <v>0.5544554455445545</v>
      </c>
      <c r="U437" s="34">
        <v>0.708860759493671</v>
      </c>
    </row>
    <row r="438" spans="1:21" x14ac:dyDescent="0.25">
      <c r="A438" s="23" t="s">
        <v>162</v>
      </c>
      <c r="B438" s="24" t="s">
        <v>22</v>
      </c>
      <c r="C438" s="24" t="s">
        <v>147</v>
      </c>
      <c r="D438" s="25">
        <v>12</v>
      </c>
      <c r="E438" s="25">
        <v>0.85</v>
      </c>
      <c r="F438" s="25">
        <v>11</v>
      </c>
      <c r="G438" s="25">
        <v>0.95192307692307687</v>
      </c>
      <c r="H438" s="25">
        <v>0.5561797752808989</v>
      </c>
      <c r="I438" s="25">
        <v>0.7021276595744681</v>
      </c>
      <c r="J438" s="25">
        <v>0.88524590163934425</v>
      </c>
      <c r="K438" s="25">
        <v>0.84375</v>
      </c>
      <c r="L438" s="25">
        <v>0.86399999999999999</v>
      </c>
      <c r="M438" s="25">
        <v>712</v>
      </c>
      <c r="N438" s="26">
        <v>1.4739583333333334E-4</v>
      </c>
      <c r="O438" s="24" t="s">
        <v>148</v>
      </c>
      <c r="P438" s="25">
        <v>360154</v>
      </c>
      <c r="Q438" s="27">
        <v>44887.880441527777</v>
      </c>
      <c r="R438" s="25">
        <v>539</v>
      </c>
      <c r="S438" s="25">
        <v>0.91836734693877553</v>
      </c>
      <c r="T438" s="25">
        <v>0.703125</v>
      </c>
      <c r="U438" s="28">
        <v>0.79646017699115057</v>
      </c>
    </row>
    <row r="439" spans="1:21" x14ac:dyDescent="0.25">
      <c r="A439" s="29" t="s">
        <v>33</v>
      </c>
      <c r="B439" s="30" t="s">
        <v>22</v>
      </c>
      <c r="C439" s="30" t="s">
        <v>23</v>
      </c>
      <c r="D439" s="31">
        <v>12</v>
      </c>
      <c r="E439" s="31">
        <v>0.85</v>
      </c>
      <c r="F439" s="31">
        <v>11</v>
      </c>
      <c r="G439" s="31">
        <v>0.98882681564245811</v>
      </c>
      <c r="H439" s="31">
        <v>0.61245674740484424</v>
      </c>
      <c r="I439" s="31">
        <v>0.75641025641025639</v>
      </c>
      <c r="J439" s="31">
        <v>0.94871794871794868</v>
      </c>
      <c r="K439" s="31">
        <v>0.73267326732673266</v>
      </c>
      <c r="L439" s="31">
        <v>0.82681564245810057</v>
      </c>
      <c r="M439" s="31">
        <v>650</v>
      </c>
      <c r="N439" s="32">
        <v>1.319675925925926E-4</v>
      </c>
      <c r="O439" s="30" t="s">
        <v>24</v>
      </c>
      <c r="P439" s="31">
        <v>336055</v>
      </c>
      <c r="Q439" s="33">
        <v>44886.984242627317</v>
      </c>
      <c r="R439" s="31">
        <v>492</v>
      </c>
      <c r="S439" s="31">
        <v>0.98245614035087714</v>
      </c>
      <c r="T439" s="31">
        <v>0.5544554455445545</v>
      </c>
      <c r="U439" s="34">
        <v>0.708860759493671</v>
      </c>
    </row>
    <row r="440" spans="1:21" x14ac:dyDescent="0.25">
      <c r="A440" s="23" t="s">
        <v>232</v>
      </c>
      <c r="B440" s="24" t="s">
        <v>22</v>
      </c>
      <c r="C440" s="24" t="s">
        <v>147</v>
      </c>
      <c r="D440" s="25">
        <v>12</v>
      </c>
      <c r="E440" s="25">
        <v>0.8</v>
      </c>
      <c r="F440" s="25">
        <v>11</v>
      </c>
      <c r="G440" s="25">
        <v>0.95283018867924529</v>
      </c>
      <c r="H440" s="25">
        <v>0.56741573033707871</v>
      </c>
      <c r="I440" s="25">
        <v>0.71126760563380276</v>
      </c>
      <c r="J440" s="25">
        <v>0.88709677419354838</v>
      </c>
      <c r="K440" s="25">
        <v>0.859375</v>
      </c>
      <c r="L440" s="25">
        <v>0.87301587301587291</v>
      </c>
      <c r="M440" s="25">
        <v>717</v>
      </c>
      <c r="N440" s="26">
        <v>4.0469907407407409E-4</v>
      </c>
      <c r="O440" s="24" t="s">
        <v>148</v>
      </c>
      <c r="P440" s="25">
        <v>360154</v>
      </c>
      <c r="Q440" s="27">
        <v>44888.517672939815</v>
      </c>
      <c r="R440" s="25">
        <v>542</v>
      </c>
      <c r="S440" s="25">
        <v>0.91836734693877553</v>
      </c>
      <c r="T440" s="25">
        <v>0.703125</v>
      </c>
      <c r="U440" s="28">
        <v>0.79646017699115057</v>
      </c>
    </row>
    <row r="441" spans="1:21" x14ac:dyDescent="0.25">
      <c r="A441" s="29" t="s">
        <v>268</v>
      </c>
      <c r="B441" s="30" t="s">
        <v>22</v>
      </c>
      <c r="C441" s="30" t="s">
        <v>23</v>
      </c>
      <c r="D441" s="31">
        <v>12</v>
      </c>
      <c r="E441" s="31">
        <v>0.8</v>
      </c>
      <c r="F441" s="31">
        <v>11</v>
      </c>
      <c r="G441" s="31">
        <v>0.98360655737704916</v>
      </c>
      <c r="H441" s="31">
        <v>0.62283737024221453</v>
      </c>
      <c r="I441" s="31">
        <v>0.76271186440677963</v>
      </c>
      <c r="J441" s="31">
        <v>0.95294117647058818</v>
      </c>
      <c r="K441" s="31">
        <v>0.80198019801980203</v>
      </c>
      <c r="L441" s="31">
        <v>0.87096774193548387</v>
      </c>
      <c r="M441" s="31">
        <v>664</v>
      </c>
      <c r="N441" s="32">
        <v>2.3097222222222223E-4</v>
      </c>
      <c r="O441" s="30" t="s">
        <v>24</v>
      </c>
      <c r="P441" s="31">
        <v>336055</v>
      </c>
      <c r="Q441" s="33">
        <v>44888.537337708331</v>
      </c>
      <c r="R441" s="31">
        <v>499</v>
      </c>
      <c r="S441" s="31">
        <v>0.98333333333333328</v>
      </c>
      <c r="T441" s="31">
        <v>0.58415841584158412</v>
      </c>
      <c r="U441" s="34">
        <v>0.73291925465838503</v>
      </c>
    </row>
    <row r="442" spans="1:21" x14ac:dyDescent="0.25">
      <c r="A442" s="23" t="s">
        <v>625</v>
      </c>
      <c r="B442" s="24" t="s">
        <v>147</v>
      </c>
      <c r="C442" s="24" t="s">
        <v>292</v>
      </c>
      <c r="D442" s="25">
        <v>12</v>
      </c>
      <c r="E442" s="25">
        <v>0.9</v>
      </c>
      <c r="F442" s="25">
        <v>10</v>
      </c>
      <c r="G442" s="25">
        <v>0.95833333333333337</v>
      </c>
      <c r="H442" s="25">
        <v>0.10697674418604651</v>
      </c>
      <c r="I442" s="25">
        <v>0.19246861924686195</v>
      </c>
      <c r="J442" s="25">
        <v>0.90909090909090906</v>
      </c>
      <c r="K442" s="25">
        <v>0.14285714285714285</v>
      </c>
      <c r="L442" s="25">
        <v>0.24691358024691357</v>
      </c>
      <c r="M442" s="25">
        <v>1644</v>
      </c>
      <c r="N442" s="26">
        <v>3.3252314814814815E-3</v>
      </c>
      <c r="O442" s="24" t="s">
        <v>350</v>
      </c>
      <c r="P442" s="25">
        <v>6316297</v>
      </c>
      <c r="Q442" s="27">
        <v>44893.918135729167</v>
      </c>
      <c r="R442" s="25">
        <v>1032</v>
      </c>
      <c r="S442" s="25">
        <v>1</v>
      </c>
      <c r="T442" s="25">
        <v>0.11428571428571428</v>
      </c>
      <c r="U442" s="28">
        <v>0.20512820512820512</v>
      </c>
    </row>
    <row r="443" spans="1:21" x14ac:dyDescent="0.25">
      <c r="A443" s="29" t="s">
        <v>595</v>
      </c>
      <c r="B443" s="30" t="s">
        <v>147</v>
      </c>
      <c r="C443" s="30" t="s">
        <v>292</v>
      </c>
      <c r="D443" s="31">
        <v>12</v>
      </c>
      <c r="E443" s="31">
        <v>0.85</v>
      </c>
      <c r="F443" s="31">
        <v>10</v>
      </c>
      <c r="G443" s="31">
        <v>0.98484848484848486</v>
      </c>
      <c r="H443" s="31">
        <v>0.30232558139534882</v>
      </c>
      <c r="I443" s="31">
        <v>0.46263345195729533</v>
      </c>
      <c r="J443" s="31">
        <v>0.91891891891891897</v>
      </c>
      <c r="K443" s="31">
        <v>0.48571428571428571</v>
      </c>
      <c r="L443" s="31">
        <v>0.63551401869158886</v>
      </c>
      <c r="M443" s="31">
        <v>1986</v>
      </c>
      <c r="N443" s="32">
        <v>4.2613888888888892E-3</v>
      </c>
      <c r="O443" s="30" t="s">
        <v>350</v>
      </c>
      <c r="P443" s="31">
        <v>6316297</v>
      </c>
      <c r="Q443" s="33">
        <v>44893.771323043984</v>
      </c>
      <c r="R443" s="31">
        <v>1199</v>
      </c>
      <c r="S443" s="31">
        <v>1</v>
      </c>
      <c r="T443" s="31">
        <v>0.27142857142857141</v>
      </c>
      <c r="U443" s="34">
        <v>0.42696629213483145</v>
      </c>
    </row>
    <row r="444" spans="1:21" x14ac:dyDescent="0.25">
      <c r="A444" s="23" t="s">
        <v>430</v>
      </c>
      <c r="B444" s="24" t="s">
        <v>23</v>
      </c>
      <c r="C444" s="24" t="s">
        <v>292</v>
      </c>
      <c r="D444" s="25">
        <v>12</v>
      </c>
      <c r="E444" s="25">
        <v>0.85</v>
      </c>
      <c r="F444" s="25">
        <v>10</v>
      </c>
      <c r="G444" s="25">
        <v>1</v>
      </c>
      <c r="H444" s="25">
        <v>0.32307692307692309</v>
      </c>
      <c r="I444" s="25">
        <v>0.48837209302325585</v>
      </c>
      <c r="J444" s="25">
        <v>1</v>
      </c>
      <c r="K444" s="25">
        <v>0.47826086956521741</v>
      </c>
      <c r="L444" s="25">
        <v>0.6470588235294118</v>
      </c>
      <c r="M444" s="25">
        <v>1901</v>
      </c>
      <c r="N444" s="26">
        <v>3.080659722222222E-3</v>
      </c>
      <c r="O444" s="24" t="s">
        <v>351</v>
      </c>
      <c r="P444" s="25">
        <v>5622217</v>
      </c>
      <c r="Q444" s="27">
        <v>44890.911223182869</v>
      </c>
      <c r="R444" s="25">
        <v>1158</v>
      </c>
      <c r="S444" s="25">
        <v>1</v>
      </c>
      <c r="T444" s="25">
        <v>0.24637681159420291</v>
      </c>
      <c r="U444" s="28">
        <v>0.39534883720930236</v>
      </c>
    </row>
    <row r="445" spans="1:21" x14ac:dyDescent="0.25">
      <c r="A445" s="29" t="s">
        <v>624</v>
      </c>
      <c r="B445" s="30" t="s">
        <v>147</v>
      </c>
      <c r="C445" s="30" t="s">
        <v>292</v>
      </c>
      <c r="D445" s="31">
        <v>12</v>
      </c>
      <c r="E445" s="31">
        <v>0.8</v>
      </c>
      <c r="F445" s="31">
        <v>10</v>
      </c>
      <c r="G445" s="31">
        <v>0.98837209302325579</v>
      </c>
      <c r="H445" s="31">
        <v>0.39534883720930231</v>
      </c>
      <c r="I445" s="31">
        <v>0.5647840531561461</v>
      </c>
      <c r="J445" s="31">
        <v>0.91304347826086951</v>
      </c>
      <c r="K445" s="31">
        <v>0.6</v>
      </c>
      <c r="L445" s="31">
        <v>0.72413793103448276</v>
      </c>
      <c r="M445" s="31">
        <v>2062</v>
      </c>
      <c r="N445" s="32">
        <v>3.4754745370370369E-3</v>
      </c>
      <c r="O445" s="30" t="s">
        <v>350</v>
      </c>
      <c r="P445" s="31">
        <v>6316297</v>
      </c>
      <c r="Q445" s="33">
        <v>44893.914656724533</v>
      </c>
      <c r="R445" s="31">
        <v>1240</v>
      </c>
      <c r="S445" s="31">
        <v>1</v>
      </c>
      <c r="T445" s="31">
        <v>0.37142857142857144</v>
      </c>
      <c r="U445" s="34">
        <v>0.54166666666666663</v>
      </c>
    </row>
    <row r="446" spans="1:21" x14ac:dyDescent="0.25">
      <c r="A446" s="23" t="s">
        <v>231</v>
      </c>
      <c r="B446" s="24" t="s">
        <v>22</v>
      </c>
      <c r="C446" s="24" t="s">
        <v>147</v>
      </c>
      <c r="D446" s="25">
        <v>11</v>
      </c>
      <c r="E446" s="25">
        <v>0.9</v>
      </c>
      <c r="F446" s="25">
        <v>11</v>
      </c>
      <c r="G446" s="25">
        <v>1</v>
      </c>
      <c r="H446" s="25">
        <v>0.4438202247191011</v>
      </c>
      <c r="I446" s="25">
        <v>0.61478599221789876</v>
      </c>
      <c r="J446" s="25">
        <v>0.97619047619047616</v>
      </c>
      <c r="K446" s="25">
        <v>0.640625</v>
      </c>
      <c r="L446" s="25">
        <v>0.7735849056603773</v>
      </c>
      <c r="M446" s="25">
        <v>575</v>
      </c>
      <c r="N446" s="26">
        <v>3.6658564814814816E-4</v>
      </c>
      <c r="O446" s="24" t="s">
        <v>148</v>
      </c>
      <c r="P446" s="25">
        <v>360154</v>
      </c>
      <c r="Q446" s="27">
        <v>44888.517300694446</v>
      </c>
      <c r="R446" s="25">
        <v>447</v>
      </c>
      <c r="S446" s="25">
        <v>0.97142857142857142</v>
      </c>
      <c r="T446" s="25">
        <v>0.53125</v>
      </c>
      <c r="U446" s="28">
        <v>0.68686868686868674</v>
      </c>
    </row>
    <row r="447" spans="1:21" x14ac:dyDescent="0.25">
      <c r="A447" s="29" t="s">
        <v>267</v>
      </c>
      <c r="B447" s="30" t="s">
        <v>22</v>
      </c>
      <c r="C447" s="30" t="s">
        <v>23</v>
      </c>
      <c r="D447" s="31">
        <v>11</v>
      </c>
      <c r="E447" s="31">
        <v>0.9</v>
      </c>
      <c r="F447" s="31">
        <v>11</v>
      </c>
      <c r="G447" s="31">
        <v>0.98882681564245811</v>
      </c>
      <c r="H447" s="31">
        <v>0.61245674740484424</v>
      </c>
      <c r="I447" s="31">
        <v>0.75641025641025639</v>
      </c>
      <c r="J447" s="31">
        <v>0.94871794871794868</v>
      </c>
      <c r="K447" s="31">
        <v>0.73267326732673266</v>
      </c>
      <c r="L447" s="31">
        <v>0.82681564245810057</v>
      </c>
      <c r="M447" s="31">
        <v>651</v>
      </c>
      <c r="N447" s="32">
        <v>1.5649305555555555E-4</v>
      </c>
      <c r="O447" s="30" t="s">
        <v>24</v>
      </c>
      <c r="P447" s="31">
        <v>336055</v>
      </c>
      <c r="Q447" s="33">
        <v>44888.537177905091</v>
      </c>
      <c r="R447" s="31">
        <v>493</v>
      </c>
      <c r="S447" s="31">
        <v>0.98245614035087714</v>
      </c>
      <c r="T447" s="31">
        <v>0.5544554455445545</v>
      </c>
      <c r="U447" s="34">
        <v>0.708860759493671</v>
      </c>
    </row>
    <row r="448" spans="1:21" x14ac:dyDescent="0.25">
      <c r="A448" s="23" t="s">
        <v>230</v>
      </c>
      <c r="B448" s="24" t="s">
        <v>22</v>
      </c>
      <c r="C448" s="24" t="s">
        <v>147</v>
      </c>
      <c r="D448" s="25">
        <v>11</v>
      </c>
      <c r="E448" s="25">
        <v>0.875</v>
      </c>
      <c r="F448" s="25">
        <v>11</v>
      </c>
      <c r="G448" s="25">
        <v>0.95192307692307687</v>
      </c>
      <c r="H448" s="25">
        <v>0.5561797752808989</v>
      </c>
      <c r="I448" s="25">
        <v>0.7021276595744681</v>
      </c>
      <c r="J448" s="25">
        <v>0.9</v>
      </c>
      <c r="K448" s="25">
        <v>0.84375</v>
      </c>
      <c r="L448" s="25">
        <v>0.87096774193548399</v>
      </c>
      <c r="M448" s="25">
        <v>710</v>
      </c>
      <c r="N448" s="26">
        <v>4.2203703703703706E-4</v>
      </c>
      <c r="O448" s="24" t="s">
        <v>148</v>
      </c>
      <c r="P448" s="25">
        <v>360154</v>
      </c>
      <c r="Q448" s="27">
        <v>44888.516873379631</v>
      </c>
      <c r="R448" s="25">
        <v>538</v>
      </c>
      <c r="S448" s="25">
        <v>0.9375</v>
      </c>
      <c r="T448" s="25">
        <v>0.703125</v>
      </c>
      <c r="U448" s="28">
        <v>0.8035714285714286</v>
      </c>
    </row>
    <row r="449" spans="1:21" x14ac:dyDescent="0.25">
      <c r="A449" s="29" t="s">
        <v>266</v>
      </c>
      <c r="B449" s="30" t="s">
        <v>22</v>
      </c>
      <c r="C449" s="30" t="s">
        <v>23</v>
      </c>
      <c r="D449" s="31">
        <v>11</v>
      </c>
      <c r="E449" s="31">
        <v>0.875</v>
      </c>
      <c r="F449" s="31">
        <v>11</v>
      </c>
      <c r="G449" s="31">
        <v>0.98882681564245811</v>
      </c>
      <c r="H449" s="31">
        <v>0.61245674740484424</v>
      </c>
      <c r="I449" s="31">
        <v>0.75641025641025639</v>
      </c>
      <c r="J449" s="31">
        <v>0.94871794871794868</v>
      </c>
      <c r="K449" s="31">
        <v>0.73267326732673266</v>
      </c>
      <c r="L449" s="31">
        <v>0.82681564245810057</v>
      </c>
      <c r="M449" s="31">
        <v>651</v>
      </c>
      <c r="N449" s="32">
        <v>1.5182870370370369E-4</v>
      </c>
      <c r="O449" s="30" t="s">
        <v>24</v>
      </c>
      <c r="P449" s="31">
        <v>336055</v>
      </c>
      <c r="Q449" s="33">
        <v>44888.537023032404</v>
      </c>
      <c r="R449" s="31">
        <v>493</v>
      </c>
      <c r="S449" s="31">
        <v>0.98245614035087714</v>
      </c>
      <c r="T449" s="31">
        <v>0.5544554455445545</v>
      </c>
      <c r="U449" s="34">
        <v>0.708860759493671</v>
      </c>
    </row>
    <row r="450" spans="1:21" x14ac:dyDescent="0.25">
      <c r="A450" s="23" t="s">
        <v>161</v>
      </c>
      <c r="B450" s="24" t="s">
        <v>22</v>
      </c>
      <c r="C450" s="24" t="s">
        <v>147</v>
      </c>
      <c r="D450" s="25">
        <v>11</v>
      </c>
      <c r="E450" s="25">
        <v>0.85</v>
      </c>
      <c r="F450" s="25">
        <v>11</v>
      </c>
      <c r="G450" s="25">
        <v>0.95192307692307687</v>
      </c>
      <c r="H450" s="25">
        <v>0.5561797752808989</v>
      </c>
      <c r="I450" s="25">
        <v>0.7021276595744681</v>
      </c>
      <c r="J450" s="25">
        <v>0.9</v>
      </c>
      <c r="K450" s="25">
        <v>0.84375</v>
      </c>
      <c r="L450" s="25">
        <v>0.87096774193548399</v>
      </c>
      <c r="M450" s="25">
        <v>711</v>
      </c>
      <c r="N450" s="26">
        <v>1.4719907407407406E-4</v>
      </c>
      <c r="O450" s="24" t="s">
        <v>148</v>
      </c>
      <c r="P450" s="25">
        <v>360154</v>
      </c>
      <c r="Q450" s="27">
        <v>44887.880291562498</v>
      </c>
      <c r="R450" s="25">
        <v>539</v>
      </c>
      <c r="S450" s="25">
        <v>0.9375</v>
      </c>
      <c r="T450" s="25">
        <v>0.703125</v>
      </c>
      <c r="U450" s="28">
        <v>0.8035714285714286</v>
      </c>
    </row>
    <row r="451" spans="1:21" x14ac:dyDescent="0.25">
      <c r="A451" s="29" t="s">
        <v>32</v>
      </c>
      <c r="B451" s="30" t="s">
        <v>22</v>
      </c>
      <c r="C451" s="30" t="s">
        <v>23</v>
      </c>
      <c r="D451" s="31">
        <v>11</v>
      </c>
      <c r="E451" s="31">
        <v>0.85</v>
      </c>
      <c r="F451" s="31">
        <v>11</v>
      </c>
      <c r="G451" s="31">
        <v>0.98888888888888893</v>
      </c>
      <c r="H451" s="31">
        <v>0.61591695501730104</v>
      </c>
      <c r="I451" s="31">
        <v>0.75906183368869928</v>
      </c>
      <c r="J451" s="31">
        <v>0.94936708860759489</v>
      </c>
      <c r="K451" s="31">
        <v>0.74257425742574257</v>
      </c>
      <c r="L451" s="31">
        <v>0.83333333333333326</v>
      </c>
      <c r="M451" s="31">
        <v>654</v>
      </c>
      <c r="N451" s="32">
        <v>1.3373842592592593E-4</v>
      </c>
      <c r="O451" s="30" t="s">
        <v>24</v>
      </c>
      <c r="P451" s="31">
        <v>336055</v>
      </c>
      <c r="Q451" s="33">
        <v>44886.98410454861</v>
      </c>
      <c r="R451" s="31">
        <v>495</v>
      </c>
      <c r="S451" s="31">
        <v>0.98275862068965514</v>
      </c>
      <c r="T451" s="31">
        <v>0.5643564356435643</v>
      </c>
      <c r="U451" s="34">
        <v>0.71698113207547165</v>
      </c>
    </row>
    <row r="452" spans="1:21" x14ac:dyDescent="0.25">
      <c r="A452" s="23" t="s">
        <v>229</v>
      </c>
      <c r="B452" s="24" t="s">
        <v>22</v>
      </c>
      <c r="C452" s="24" t="s">
        <v>147</v>
      </c>
      <c r="D452" s="25">
        <v>11</v>
      </c>
      <c r="E452" s="25">
        <v>0.8</v>
      </c>
      <c r="F452" s="25">
        <v>11</v>
      </c>
      <c r="G452" s="25">
        <v>0.95192307692307687</v>
      </c>
      <c r="H452" s="25">
        <v>0.5561797752808989</v>
      </c>
      <c r="I452" s="25">
        <v>0.7021276595744681</v>
      </c>
      <c r="J452" s="25">
        <v>0.88524590163934425</v>
      </c>
      <c r="K452" s="25">
        <v>0.84375</v>
      </c>
      <c r="L452" s="25">
        <v>0.86399999999999999</v>
      </c>
      <c r="M452" s="25">
        <v>713</v>
      </c>
      <c r="N452" s="26">
        <v>4.3004629629629632E-4</v>
      </c>
      <c r="O452" s="24" t="s">
        <v>148</v>
      </c>
      <c r="P452" s="25">
        <v>360154</v>
      </c>
      <c r="Q452" s="27">
        <v>44888.516437743056</v>
      </c>
      <c r="R452" s="25">
        <v>540</v>
      </c>
      <c r="S452" s="25">
        <v>0.91836734693877553</v>
      </c>
      <c r="T452" s="25">
        <v>0.703125</v>
      </c>
      <c r="U452" s="28">
        <v>0.79646017699115057</v>
      </c>
    </row>
    <row r="453" spans="1:21" x14ac:dyDescent="0.25">
      <c r="A453" s="29" t="s">
        <v>265</v>
      </c>
      <c r="B453" s="30" t="s">
        <v>22</v>
      </c>
      <c r="C453" s="30" t="s">
        <v>23</v>
      </c>
      <c r="D453" s="31">
        <v>11</v>
      </c>
      <c r="E453" s="31">
        <v>0.8</v>
      </c>
      <c r="F453" s="31">
        <v>11</v>
      </c>
      <c r="G453" s="31">
        <v>0.98404255319148937</v>
      </c>
      <c r="H453" s="31">
        <v>0.64013840830449831</v>
      </c>
      <c r="I453" s="31">
        <v>0.77568134171907754</v>
      </c>
      <c r="J453" s="31">
        <v>0.95294117647058818</v>
      </c>
      <c r="K453" s="31">
        <v>0.80198019801980203</v>
      </c>
      <c r="L453" s="31">
        <v>0.87096774193548387</v>
      </c>
      <c r="M453" s="31">
        <v>731</v>
      </c>
      <c r="N453" s="32">
        <v>1.4770833333333332E-4</v>
      </c>
      <c r="O453" s="30" t="s">
        <v>24</v>
      </c>
      <c r="P453" s="31">
        <v>336055</v>
      </c>
      <c r="Q453" s="33">
        <v>44888.536872083336</v>
      </c>
      <c r="R453" s="31">
        <v>534</v>
      </c>
      <c r="S453" s="31">
        <v>0.9838709677419355</v>
      </c>
      <c r="T453" s="31">
        <v>0.60396039603960394</v>
      </c>
      <c r="U453" s="34">
        <v>0.74846625766871155</v>
      </c>
    </row>
    <row r="454" spans="1:21" x14ac:dyDescent="0.25">
      <c r="A454" s="23" t="s">
        <v>623</v>
      </c>
      <c r="B454" s="24" t="s">
        <v>147</v>
      </c>
      <c r="C454" s="24" t="s">
        <v>292</v>
      </c>
      <c r="D454" s="25">
        <v>11</v>
      </c>
      <c r="E454" s="25">
        <v>0.9</v>
      </c>
      <c r="F454" s="25">
        <v>10</v>
      </c>
      <c r="G454" s="25">
        <v>0.875</v>
      </c>
      <c r="H454" s="25">
        <v>3.255813953488372E-2</v>
      </c>
      <c r="I454" s="25">
        <v>6.2780269058295965E-2</v>
      </c>
      <c r="J454" s="25">
        <v>1</v>
      </c>
      <c r="K454" s="25">
        <v>2.8571428571428571E-2</v>
      </c>
      <c r="L454" s="25">
        <v>5.5555555555555559E-2</v>
      </c>
      <c r="M454" s="25">
        <v>1584</v>
      </c>
      <c r="N454" s="26">
        <v>3.3623958333333331E-3</v>
      </c>
      <c r="O454" s="24" t="s">
        <v>350</v>
      </c>
      <c r="P454" s="25">
        <v>6316297</v>
      </c>
      <c r="Q454" s="27">
        <v>44893.911291006945</v>
      </c>
      <c r="R454" s="25">
        <v>988</v>
      </c>
      <c r="S454" s="25">
        <v>1</v>
      </c>
      <c r="T454" s="25">
        <v>1.4285714285714285E-2</v>
      </c>
      <c r="U454" s="28">
        <v>2.8169014084507043E-2</v>
      </c>
    </row>
    <row r="455" spans="1:21" x14ac:dyDescent="0.25">
      <c r="A455" s="29" t="s">
        <v>478</v>
      </c>
      <c r="B455" s="30" t="s">
        <v>22</v>
      </c>
      <c r="C455" s="30" t="s">
        <v>292</v>
      </c>
      <c r="D455" s="31">
        <v>11</v>
      </c>
      <c r="E455" s="31">
        <v>0.9</v>
      </c>
      <c r="F455" s="31">
        <v>10</v>
      </c>
      <c r="G455" s="31">
        <v>1</v>
      </c>
      <c r="H455" s="31">
        <v>0.38797814207650272</v>
      </c>
      <c r="I455" s="31">
        <v>0.55905511811023623</v>
      </c>
      <c r="J455" s="31">
        <v>0.96875</v>
      </c>
      <c r="K455" s="31">
        <v>0.44927536231884058</v>
      </c>
      <c r="L455" s="31">
        <v>0.61386138613861385</v>
      </c>
      <c r="M455" s="31">
        <v>2418</v>
      </c>
      <c r="N455" s="32">
        <v>8.1004629629629638E-3</v>
      </c>
      <c r="O455" s="30" t="s">
        <v>294</v>
      </c>
      <c r="P455" s="31">
        <v>-12144415</v>
      </c>
      <c r="Q455" s="33">
        <v>44891.723052187503</v>
      </c>
      <c r="R455" s="31">
        <v>1603</v>
      </c>
      <c r="S455" s="31">
        <v>0.95833333333333337</v>
      </c>
      <c r="T455" s="31">
        <v>0.33333333333333331</v>
      </c>
      <c r="U455" s="34">
        <v>0.49462365591397844</v>
      </c>
    </row>
    <row r="456" spans="1:21" x14ac:dyDescent="0.25">
      <c r="A456" s="23" t="s">
        <v>451</v>
      </c>
      <c r="B456" s="24" t="s">
        <v>22</v>
      </c>
      <c r="C456" s="24" t="s">
        <v>292</v>
      </c>
      <c r="D456" s="25">
        <v>11</v>
      </c>
      <c r="E456" s="25">
        <v>0.875</v>
      </c>
      <c r="F456" s="25">
        <v>10</v>
      </c>
      <c r="G456" s="25">
        <v>1</v>
      </c>
      <c r="H456" s="25">
        <v>0.46994535519125685</v>
      </c>
      <c r="I456" s="25">
        <v>0.63940520446096649</v>
      </c>
      <c r="J456" s="25">
        <v>0.95744680851063835</v>
      </c>
      <c r="K456" s="25">
        <v>0.65217391304347827</v>
      </c>
      <c r="L456" s="25">
        <v>0.77586206896551735</v>
      </c>
      <c r="M456" s="25">
        <v>2978</v>
      </c>
      <c r="N456" s="26">
        <v>8.213993055555556E-3</v>
      </c>
      <c r="O456" s="24" t="s">
        <v>294</v>
      </c>
      <c r="P456" s="25">
        <v>-12144415</v>
      </c>
      <c r="Q456" s="27">
        <v>44891.465941423608</v>
      </c>
      <c r="R456" s="25">
        <v>1920</v>
      </c>
      <c r="S456" s="25">
        <v>0.94444444444444442</v>
      </c>
      <c r="T456" s="25">
        <v>0.49275362318840582</v>
      </c>
      <c r="U456" s="28">
        <v>0.64761904761904765</v>
      </c>
    </row>
    <row r="457" spans="1:21" x14ac:dyDescent="0.25">
      <c r="A457" s="29" t="s">
        <v>451</v>
      </c>
      <c r="B457" s="30" t="s">
        <v>22</v>
      </c>
      <c r="C457" s="30" t="s">
        <v>292</v>
      </c>
      <c r="D457" s="31">
        <v>11</v>
      </c>
      <c r="E457" s="31">
        <v>0.875</v>
      </c>
      <c r="F457" s="31">
        <v>10</v>
      </c>
      <c r="G457" s="31">
        <v>1</v>
      </c>
      <c r="H457" s="31">
        <v>0.46994535519125685</v>
      </c>
      <c r="I457" s="31">
        <v>0.63940520446096649</v>
      </c>
      <c r="J457" s="31">
        <v>0.95744680851063835</v>
      </c>
      <c r="K457" s="31">
        <v>0.65217391304347827</v>
      </c>
      <c r="L457" s="31">
        <v>0.77586206896551735</v>
      </c>
      <c r="M457" s="31">
        <v>2978</v>
      </c>
      <c r="N457" s="32">
        <v>8.0148726851851856E-3</v>
      </c>
      <c r="O457" s="30" t="s">
        <v>294</v>
      </c>
      <c r="P457" s="31">
        <v>-12144415</v>
      </c>
      <c r="Q457" s="33">
        <v>44891.715033148146</v>
      </c>
      <c r="R457" s="31">
        <v>1920</v>
      </c>
      <c r="S457" s="31">
        <v>0.94444444444444442</v>
      </c>
      <c r="T457" s="31">
        <v>0.49275362318840582</v>
      </c>
      <c r="U457" s="34">
        <v>0.64761904761904765</v>
      </c>
    </row>
    <row r="458" spans="1:21" x14ac:dyDescent="0.25">
      <c r="A458" s="23" t="s">
        <v>594</v>
      </c>
      <c r="B458" s="24" t="s">
        <v>147</v>
      </c>
      <c r="C458" s="24" t="s">
        <v>292</v>
      </c>
      <c r="D458" s="25">
        <v>11</v>
      </c>
      <c r="E458" s="25">
        <v>0.85</v>
      </c>
      <c r="F458" s="25">
        <v>10</v>
      </c>
      <c r="G458" s="25">
        <v>0.9838709677419355</v>
      </c>
      <c r="H458" s="25">
        <v>0.28372093023255812</v>
      </c>
      <c r="I458" s="25">
        <v>0.44043321299638993</v>
      </c>
      <c r="J458" s="25">
        <v>0.94117647058823528</v>
      </c>
      <c r="K458" s="25">
        <v>0.45714285714285713</v>
      </c>
      <c r="L458" s="25">
        <v>0.61538461538461542</v>
      </c>
      <c r="M458" s="25">
        <v>1961</v>
      </c>
      <c r="N458" s="26">
        <v>4.7065509259259257E-3</v>
      </c>
      <c r="O458" s="24" t="s">
        <v>350</v>
      </c>
      <c r="P458" s="25">
        <v>6316297</v>
      </c>
      <c r="Q458" s="27">
        <v>44893.766609583334</v>
      </c>
      <c r="R458" s="25">
        <v>1192</v>
      </c>
      <c r="S458" s="25">
        <v>1</v>
      </c>
      <c r="T458" s="25">
        <v>0.27142857142857141</v>
      </c>
      <c r="U458" s="28">
        <v>0.42696629213483145</v>
      </c>
    </row>
    <row r="459" spans="1:21" x14ac:dyDescent="0.25">
      <c r="A459" s="29" t="s">
        <v>622</v>
      </c>
      <c r="B459" s="30" t="s">
        <v>147</v>
      </c>
      <c r="C459" s="30" t="s">
        <v>292</v>
      </c>
      <c r="D459" s="31">
        <v>11</v>
      </c>
      <c r="E459" s="31">
        <v>0.8</v>
      </c>
      <c r="F459" s="31">
        <v>10</v>
      </c>
      <c r="G459" s="31">
        <v>0.98795180722891562</v>
      </c>
      <c r="H459" s="31">
        <v>0.38139534883720932</v>
      </c>
      <c r="I459" s="31">
        <v>0.55033557046979864</v>
      </c>
      <c r="J459" s="31">
        <v>0.90697674418604646</v>
      </c>
      <c r="K459" s="31">
        <v>0.55714285714285716</v>
      </c>
      <c r="L459" s="31">
        <v>0.69026548672566368</v>
      </c>
      <c r="M459" s="31">
        <v>2025</v>
      </c>
      <c r="N459" s="32">
        <v>3.5869907407407409E-3</v>
      </c>
      <c r="O459" s="30" t="s">
        <v>350</v>
      </c>
      <c r="P459" s="31">
        <v>6316297</v>
      </c>
      <c r="Q459" s="33">
        <v>44893.907699016207</v>
      </c>
      <c r="R459" s="31">
        <v>1231</v>
      </c>
      <c r="S459" s="31">
        <v>1</v>
      </c>
      <c r="T459" s="31">
        <v>0.34285714285714286</v>
      </c>
      <c r="U459" s="34">
        <v>0.51063829787234039</v>
      </c>
    </row>
    <row r="460" spans="1:21" x14ac:dyDescent="0.25">
      <c r="A460" s="23" t="s">
        <v>479</v>
      </c>
      <c r="B460" s="24" t="s">
        <v>23</v>
      </c>
      <c r="C460" s="24" t="s">
        <v>292</v>
      </c>
      <c r="D460" s="25">
        <v>11</v>
      </c>
      <c r="E460" s="25">
        <v>0.8</v>
      </c>
      <c r="F460" s="25">
        <v>10</v>
      </c>
      <c r="G460" s="25">
        <v>0</v>
      </c>
      <c r="H460" s="25">
        <v>0</v>
      </c>
      <c r="I460" s="25">
        <v>0</v>
      </c>
      <c r="J460" s="25">
        <v>0</v>
      </c>
      <c r="K460" s="25">
        <v>0</v>
      </c>
      <c r="L460" s="25">
        <v>0</v>
      </c>
      <c r="M460" s="25">
        <v>0</v>
      </c>
      <c r="N460" s="26">
        <v>0.23961738425925927</v>
      </c>
      <c r="O460" s="24" t="s">
        <v>351</v>
      </c>
      <c r="P460" s="25">
        <v>5622217</v>
      </c>
      <c r="Q460" s="27">
        <v>44891.731157152775</v>
      </c>
      <c r="R460" s="25">
        <v>0</v>
      </c>
      <c r="S460" s="25">
        <v>0</v>
      </c>
      <c r="T460" s="25">
        <v>0</v>
      </c>
      <c r="U460" s="28">
        <v>0</v>
      </c>
    </row>
    <row r="461" spans="1:21" x14ac:dyDescent="0.25">
      <c r="A461" s="29" t="s">
        <v>450</v>
      </c>
      <c r="B461" s="30" t="s">
        <v>22</v>
      </c>
      <c r="C461" s="30" t="s">
        <v>292</v>
      </c>
      <c r="D461" s="31">
        <v>11</v>
      </c>
      <c r="E461" s="31">
        <v>0.8</v>
      </c>
      <c r="F461" s="31">
        <v>10</v>
      </c>
      <c r="G461" s="31">
        <v>1</v>
      </c>
      <c r="H461" s="31">
        <v>0.5300546448087432</v>
      </c>
      <c r="I461" s="31">
        <v>0.69285714285714295</v>
      </c>
      <c r="J461" s="31">
        <v>0.96296296296296291</v>
      </c>
      <c r="K461" s="31">
        <v>0.75362318840579712</v>
      </c>
      <c r="L461" s="31">
        <v>0.84552845528455278</v>
      </c>
      <c r="M461" s="31">
        <v>3046</v>
      </c>
      <c r="N461" s="32">
        <v>8.6091319444444453E-3</v>
      </c>
      <c r="O461" s="30" t="s">
        <v>294</v>
      </c>
      <c r="P461" s="31">
        <v>-12144415</v>
      </c>
      <c r="Q461" s="33">
        <v>44891.457325868054</v>
      </c>
      <c r="R461" s="31">
        <v>1955</v>
      </c>
      <c r="S461" s="31">
        <v>0.95121951219512191</v>
      </c>
      <c r="T461" s="31">
        <v>0.56521739130434778</v>
      </c>
      <c r="U461" s="34">
        <v>0.70909090909090911</v>
      </c>
    </row>
    <row r="462" spans="1:21" x14ac:dyDescent="0.25">
      <c r="A462" s="23" t="s">
        <v>450</v>
      </c>
      <c r="B462" s="24" t="s">
        <v>22</v>
      </c>
      <c r="C462" s="24" t="s">
        <v>292</v>
      </c>
      <c r="D462" s="25">
        <v>11</v>
      </c>
      <c r="E462" s="25">
        <v>0.8</v>
      </c>
      <c r="F462" s="25">
        <v>10</v>
      </c>
      <c r="G462" s="25">
        <v>1</v>
      </c>
      <c r="H462" s="25">
        <v>0.5300546448087432</v>
      </c>
      <c r="I462" s="25">
        <v>0.69285714285714295</v>
      </c>
      <c r="J462" s="25">
        <v>0.96296296296296291</v>
      </c>
      <c r="K462" s="25">
        <v>0.75362318840579712</v>
      </c>
      <c r="L462" s="25">
        <v>0.84552845528455278</v>
      </c>
      <c r="M462" s="25">
        <v>3046</v>
      </c>
      <c r="N462" s="26">
        <v>7.9406828703703705E-3</v>
      </c>
      <c r="O462" s="24" t="s">
        <v>294</v>
      </c>
      <c r="P462" s="25">
        <v>-12144415</v>
      </c>
      <c r="Q462" s="27">
        <v>44891.707086562499</v>
      </c>
      <c r="R462" s="25">
        <v>1955</v>
      </c>
      <c r="S462" s="25">
        <v>0.95121951219512191</v>
      </c>
      <c r="T462" s="25">
        <v>0.56521739130434778</v>
      </c>
      <c r="U462" s="28">
        <v>0.70909090909090911</v>
      </c>
    </row>
    <row r="463" spans="1:21" x14ac:dyDescent="0.25">
      <c r="A463" s="29" t="s">
        <v>228</v>
      </c>
      <c r="B463" s="30" t="s">
        <v>22</v>
      </c>
      <c r="C463" s="30" t="s">
        <v>147</v>
      </c>
      <c r="D463" s="31">
        <v>10</v>
      </c>
      <c r="E463" s="31">
        <v>0.9</v>
      </c>
      <c r="F463" s="31">
        <v>11</v>
      </c>
      <c r="G463" s="31">
        <v>1</v>
      </c>
      <c r="H463" s="31">
        <v>0.4157303370786517</v>
      </c>
      <c r="I463" s="31">
        <v>0.58730158730158732</v>
      </c>
      <c r="J463" s="31">
        <v>0.97142857142857142</v>
      </c>
      <c r="K463" s="31">
        <v>0.53125</v>
      </c>
      <c r="L463" s="31">
        <v>0.68686868686868674</v>
      </c>
      <c r="M463" s="31">
        <v>527</v>
      </c>
      <c r="N463" s="32">
        <v>3.824537037037037E-4</v>
      </c>
      <c r="O463" s="30" t="s">
        <v>148</v>
      </c>
      <c r="P463" s="31">
        <v>360154</v>
      </c>
      <c r="Q463" s="33">
        <v>44888.516050474536</v>
      </c>
      <c r="R463" s="31">
        <v>406</v>
      </c>
      <c r="S463" s="31">
        <v>0.9642857142857143</v>
      </c>
      <c r="T463" s="31">
        <v>0.421875</v>
      </c>
      <c r="U463" s="34">
        <v>0.58695652173913038</v>
      </c>
    </row>
    <row r="464" spans="1:21" x14ac:dyDescent="0.25">
      <c r="A464" s="23" t="s">
        <v>264</v>
      </c>
      <c r="B464" s="24" t="s">
        <v>22</v>
      </c>
      <c r="C464" s="24" t="s">
        <v>23</v>
      </c>
      <c r="D464" s="25">
        <v>10</v>
      </c>
      <c r="E464" s="25">
        <v>0.9</v>
      </c>
      <c r="F464" s="25">
        <v>11</v>
      </c>
      <c r="G464" s="25">
        <v>1</v>
      </c>
      <c r="H464" s="25">
        <v>0.53633217993079585</v>
      </c>
      <c r="I464" s="25">
        <v>0.69819819819819817</v>
      </c>
      <c r="J464" s="25">
        <v>1</v>
      </c>
      <c r="K464" s="25">
        <v>0.67326732673267331</v>
      </c>
      <c r="L464" s="25">
        <v>0.80473372781065089</v>
      </c>
      <c r="M464" s="25">
        <v>520</v>
      </c>
      <c r="N464" s="26">
        <v>1.4512731481481481E-4</v>
      </c>
      <c r="O464" s="24" t="s">
        <v>24</v>
      </c>
      <c r="P464" s="25">
        <v>336055</v>
      </c>
      <c r="Q464" s="27">
        <v>44888.536724004633</v>
      </c>
      <c r="R464" s="25">
        <v>411</v>
      </c>
      <c r="S464" s="25">
        <v>1</v>
      </c>
      <c r="T464" s="25">
        <v>0.51485148514851486</v>
      </c>
      <c r="U464" s="28">
        <v>0.6797385620915033</v>
      </c>
    </row>
    <row r="465" spans="1:21" x14ac:dyDescent="0.25">
      <c r="A465" s="29" t="s">
        <v>227</v>
      </c>
      <c r="B465" s="30" t="s">
        <v>22</v>
      </c>
      <c r="C465" s="30" t="s">
        <v>147</v>
      </c>
      <c r="D465" s="31">
        <v>10</v>
      </c>
      <c r="E465" s="31">
        <v>0.875</v>
      </c>
      <c r="F465" s="31">
        <v>11</v>
      </c>
      <c r="G465" s="31">
        <v>1</v>
      </c>
      <c r="H465" s="31">
        <v>0.4438202247191011</v>
      </c>
      <c r="I465" s="31">
        <v>0.61478599221789876</v>
      </c>
      <c r="J465" s="31">
        <v>0.97560975609756095</v>
      </c>
      <c r="K465" s="31">
        <v>0.625</v>
      </c>
      <c r="L465" s="31">
        <v>0.76190476190476186</v>
      </c>
      <c r="M465" s="31">
        <v>573</v>
      </c>
      <c r="N465" s="32">
        <v>4.0538194444444443E-4</v>
      </c>
      <c r="O465" s="30" t="s">
        <v>148</v>
      </c>
      <c r="P465" s="31">
        <v>360154</v>
      </c>
      <c r="Q465" s="33">
        <v>44888.515639467594</v>
      </c>
      <c r="R465" s="31">
        <v>445</v>
      </c>
      <c r="S465" s="31">
        <v>0.97058823529411764</v>
      </c>
      <c r="T465" s="31">
        <v>0.515625</v>
      </c>
      <c r="U465" s="34">
        <v>0.67346938775510201</v>
      </c>
    </row>
    <row r="466" spans="1:21" x14ac:dyDescent="0.25">
      <c r="A466" s="23" t="s">
        <v>263</v>
      </c>
      <c r="B466" s="24" t="s">
        <v>22</v>
      </c>
      <c r="C466" s="24" t="s">
        <v>23</v>
      </c>
      <c r="D466" s="25">
        <v>10</v>
      </c>
      <c r="E466" s="25">
        <v>0.875</v>
      </c>
      <c r="F466" s="25">
        <v>11</v>
      </c>
      <c r="G466" s="25">
        <v>0.98882681564245811</v>
      </c>
      <c r="H466" s="25">
        <v>0.61245674740484424</v>
      </c>
      <c r="I466" s="25">
        <v>0.75641025641025639</v>
      </c>
      <c r="J466" s="25">
        <v>0.94871794871794868</v>
      </c>
      <c r="K466" s="25">
        <v>0.73267326732673266</v>
      </c>
      <c r="L466" s="25">
        <v>0.82681564245810057</v>
      </c>
      <c r="M466" s="25">
        <v>650</v>
      </c>
      <c r="N466" s="26">
        <v>1.4224537037037038E-4</v>
      </c>
      <c r="O466" s="24" t="s">
        <v>24</v>
      </c>
      <c r="P466" s="25">
        <v>336055</v>
      </c>
      <c r="Q466" s="27">
        <v>44888.536578460647</v>
      </c>
      <c r="R466" s="25">
        <v>492</v>
      </c>
      <c r="S466" s="25">
        <v>0.98245614035087714</v>
      </c>
      <c r="T466" s="25">
        <v>0.5544554455445545</v>
      </c>
      <c r="U466" s="28">
        <v>0.708860759493671</v>
      </c>
    </row>
    <row r="467" spans="1:21" x14ac:dyDescent="0.25">
      <c r="A467" s="29" t="s">
        <v>160</v>
      </c>
      <c r="B467" s="30" t="s">
        <v>22</v>
      </c>
      <c r="C467" s="30" t="s">
        <v>147</v>
      </c>
      <c r="D467" s="31">
        <v>10</v>
      </c>
      <c r="E467" s="31">
        <v>0.85</v>
      </c>
      <c r="F467" s="31">
        <v>11</v>
      </c>
      <c r="G467" s="31">
        <v>1</v>
      </c>
      <c r="H467" s="31">
        <v>0.4438202247191011</v>
      </c>
      <c r="I467" s="31">
        <v>0.61478599221789876</v>
      </c>
      <c r="J467" s="31">
        <v>0.97619047619047616</v>
      </c>
      <c r="K467" s="31">
        <v>0.640625</v>
      </c>
      <c r="L467" s="31">
        <v>0.7735849056603773</v>
      </c>
      <c r="M467" s="31">
        <v>575</v>
      </c>
      <c r="N467" s="32">
        <v>1.462037037037037E-4</v>
      </c>
      <c r="O467" s="30" t="s">
        <v>148</v>
      </c>
      <c r="P467" s="31">
        <v>360154</v>
      </c>
      <c r="Q467" s="33">
        <v>44887.880142546295</v>
      </c>
      <c r="R467" s="31">
        <v>447</v>
      </c>
      <c r="S467" s="31">
        <v>0.97142857142857142</v>
      </c>
      <c r="T467" s="31">
        <v>0.53125</v>
      </c>
      <c r="U467" s="34">
        <v>0.68686868686868674</v>
      </c>
    </row>
    <row r="468" spans="1:21" x14ac:dyDescent="0.25">
      <c r="A468" s="23" t="s">
        <v>31</v>
      </c>
      <c r="B468" s="24" t="s">
        <v>22</v>
      </c>
      <c r="C468" s="24" t="s">
        <v>23</v>
      </c>
      <c r="D468" s="25">
        <v>10</v>
      </c>
      <c r="E468" s="25">
        <v>0.85</v>
      </c>
      <c r="F468" s="25">
        <v>11</v>
      </c>
      <c r="G468" s="25">
        <v>0.98882681564245811</v>
      </c>
      <c r="H468" s="25">
        <v>0.61245674740484424</v>
      </c>
      <c r="I468" s="25">
        <v>0.75641025641025639</v>
      </c>
      <c r="J468" s="25">
        <v>0.94871794871794868</v>
      </c>
      <c r="K468" s="25">
        <v>0.73267326732673266</v>
      </c>
      <c r="L468" s="25">
        <v>0.82681564245810057</v>
      </c>
      <c r="M468" s="25">
        <v>651</v>
      </c>
      <c r="N468" s="26">
        <v>1.3840277777777776E-4</v>
      </c>
      <c r="O468" s="24" t="s">
        <v>24</v>
      </c>
      <c r="P468" s="25">
        <v>336055</v>
      </c>
      <c r="Q468" s="27">
        <v>44886.983961377315</v>
      </c>
      <c r="R468" s="25">
        <v>493</v>
      </c>
      <c r="S468" s="25">
        <v>0.98245614035087714</v>
      </c>
      <c r="T468" s="25">
        <v>0.5544554455445545</v>
      </c>
      <c r="U468" s="28">
        <v>0.708860759493671</v>
      </c>
    </row>
    <row r="469" spans="1:21" x14ac:dyDescent="0.25">
      <c r="A469" s="29" t="s">
        <v>226</v>
      </c>
      <c r="B469" s="30" t="s">
        <v>22</v>
      </c>
      <c r="C469" s="30" t="s">
        <v>147</v>
      </c>
      <c r="D469" s="31">
        <v>10</v>
      </c>
      <c r="E469" s="31">
        <v>0.8</v>
      </c>
      <c r="F469" s="31">
        <v>11</v>
      </c>
      <c r="G469" s="31">
        <v>0.95192307692307687</v>
      </c>
      <c r="H469" s="31">
        <v>0.5561797752808989</v>
      </c>
      <c r="I469" s="31">
        <v>0.7021276595744681</v>
      </c>
      <c r="J469" s="31">
        <v>0.9</v>
      </c>
      <c r="K469" s="31">
        <v>0.84375</v>
      </c>
      <c r="L469" s="31">
        <v>0.87096774193548399</v>
      </c>
      <c r="M469" s="31">
        <v>711</v>
      </c>
      <c r="N469" s="32">
        <v>4.1844907407407407E-4</v>
      </c>
      <c r="O469" s="30" t="s">
        <v>148</v>
      </c>
      <c r="P469" s="31">
        <v>360154</v>
      </c>
      <c r="Q469" s="33">
        <v>44888.515213715276</v>
      </c>
      <c r="R469" s="31">
        <v>539</v>
      </c>
      <c r="S469" s="31">
        <v>0.9375</v>
      </c>
      <c r="T469" s="31">
        <v>0.703125</v>
      </c>
      <c r="U469" s="34">
        <v>0.8035714285714286</v>
      </c>
    </row>
    <row r="470" spans="1:21" x14ac:dyDescent="0.25">
      <c r="A470" s="23" t="s">
        <v>262</v>
      </c>
      <c r="B470" s="24" t="s">
        <v>22</v>
      </c>
      <c r="C470" s="24" t="s">
        <v>23</v>
      </c>
      <c r="D470" s="25">
        <v>10</v>
      </c>
      <c r="E470" s="25">
        <v>0.8</v>
      </c>
      <c r="F470" s="25">
        <v>11</v>
      </c>
      <c r="G470" s="25">
        <v>0.98342541436464093</v>
      </c>
      <c r="H470" s="25">
        <v>0.61591695501730104</v>
      </c>
      <c r="I470" s="25">
        <v>0.75744680851063828</v>
      </c>
      <c r="J470" s="25">
        <v>0.95121951219512191</v>
      </c>
      <c r="K470" s="25">
        <v>0.7722772277227723</v>
      </c>
      <c r="L470" s="25">
        <v>0.85245901639344257</v>
      </c>
      <c r="M470" s="25">
        <v>659</v>
      </c>
      <c r="N470" s="26">
        <v>1.4813657407407408E-4</v>
      </c>
      <c r="O470" s="24" t="s">
        <v>24</v>
      </c>
      <c r="P470" s="25">
        <v>336055</v>
      </c>
      <c r="Q470" s="27">
        <v>44888.536426759259</v>
      </c>
      <c r="R470" s="25">
        <v>497</v>
      </c>
      <c r="S470" s="25">
        <v>0.98305084745762716</v>
      </c>
      <c r="T470" s="25">
        <v>0.57425742574257421</v>
      </c>
      <c r="U470" s="28">
        <v>0.72499999999999998</v>
      </c>
    </row>
    <row r="471" spans="1:21" x14ac:dyDescent="0.25">
      <c r="A471" s="29" t="s">
        <v>477</v>
      </c>
      <c r="B471" s="30" t="s">
        <v>147</v>
      </c>
      <c r="C471" s="30" t="s">
        <v>292</v>
      </c>
      <c r="D471" s="31">
        <v>10</v>
      </c>
      <c r="E471" s="31">
        <v>0.9</v>
      </c>
      <c r="F471" s="31">
        <v>10</v>
      </c>
      <c r="G471" s="31">
        <v>0.875</v>
      </c>
      <c r="H471" s="31">
        <v>3.255813953488372E-2</v>
      </c>
      <c r="I471" s="31">
        <v>6.2780269058295965E-2</v>
      </c>
      <c r="J471" s="31">
        <v>1</v>
      </c>
      <c r="K471" s="31">
        <v>2.8571428571428571E-2</v>
      </c>
      <c r="L471" s="31">
        <v>5.5555555555555559E-2</v>
      </c>
      <c r="M471" s="31">
        <v>1584</v>
      </c>
      <c r="N471" s="32">
        <v>3.3985648148148148E-3</v>
      </c>
      <c r="O471" s="30" t="s">
        <v>350</v>
      </c>
      <c r="P471" s="31">
        <v>6316297</v>
      </c>
      <c r="Q471" s="33">
        <v>44893.904294618056</v>
      </c>
      <c r="R471" s="31">
        <v>988</v>
      </c>
      <c r="S471" s="31">
        <v>1</v>
      </c>
      <c r="T471" s="31">
        <v>1.4285714285714285E-2</v>
      </c>
      <c r="U471" s="34">
        <v>2.8169014084507043E-2</v>
      </c>
    </row>
    <row r="472" spans="1:21" x14ac:dyDescent="0.25">
      <c r="A472" s="23" t="s">
        <v>475</v>
      </c>
      <c r="B472" s="24" t="s">
        <v>23</v>
      </c>
      <c r="C472" s="24" t="s">
        <v>292</v>
      </c>
      <c r="D472" s="25">
        <v>10</v>
      </c>
      <c r="E472" s="25">
        <v>0.9</v>
      </c>
      <c r="F472" s="25">
        <v>10</v>
      </c>
      <c r="G472" s="25">
        <v>1</v>
      </c>
      <c r="H472" s="25">
        <v>7.179487179487179E-2</v>
      </c>
      <c r="I472" s="25">
        <v>0.13397129186602871</v>
      </c>
      <c r="J472" s="25">
        <v>1</v>
      </c>
      <c r="K472" s="25">
        <v>0.11594202898550725</v>
      </c>
      <c r="L472" s="25">
        <v>0.20779220779220778</v>
      </c>
      <c r="M472" s="25">
        <v>1565</v>
      </c>
      <c r="N472" s="26">
        <v>3.0215509259259258E-3</v>
      </c>
      <c r="O472" s="24" t="s">
        <v>351</v>
      </c>
      <c r="P472" s="25">
        <v>5622217</v>
      </c>
      <c r="Q472" s="27">
        <v>44891.693693680558</v>
      </c>
      <c r="R472" s="25">
        <v>971</v>
      </c>
      <c r="S472" s="25">
        <v>1</v>
      </c>
      <c r="T472" s="25">
        <v>5.7971014492753624E-2</v>
      </c>
      <c r="U472" s="28">
        <v>0.1095890410958904</v>
      </c>
    </row>
    <row r="473" spans="1:21" x14ac:dyDescent="0.25">
      <c r="A473" s="29" t="s">
        <v>449</v>
      </c>
      <c r="B473" s="30" t="s">
        <v>22</v>
      </c>
      <c r="C473" s="30" t="s">
        <v>292</v>
      </c>
      <c r="D473" s="31">
        <v>10</v>
      </c>
      <c r="E473" s="31">
        <v>0.9</v>
      </c>
      <c r="F473" s="31">
        <v>10</v>
      </c>
      <c r="G473" s="31">
        <v>1</v>
      </c>
      <c r="H473" s="31">
        <v>0.38797814207650272</v>
      </c>
      <c r="I473" s="31">
        <v>0.55905511811023623</v>
      </c>
      <c r="J473" s="31">
        <v>0.96875</v>
      </c>
      <c r="K473" s="31">
        <v>0.44927536231884058</v>
      </c>
      <c r="L473" s="31">
        <v>0.61386138613861385</v>
      </c>
      <c r="M473" s="31">
        <v>2418</v>
      </c>
      <c r="N473" s="32">
        <v>9.2118981481481479E-3</v>
      </c>
      <c r="O473" s="30" t="s">
        <v>294</v>
      </c>
      <c r="P473" s="31">
        <v>-12144415</v>
      </c>
      <c r="Q473" s="33">
        <v>44891.448107523145</v>
      </c>
      <c r="R473" s="31">
        <v>1603</v>
      </c>
      <c r="S473" s="31">
        <v>0.95833333333333337</v>
      </c>
      <c r="T473" s="31">
        <v>0.33333333333333331</v>
      </c>
      <c r="U473" s="34">
        <v>0.49462365591397844</v>
      </c>
    </row>
    <row r="474" spans="1:21" x14ac:dyDescent="0.25">
      <c r="A474" s="23" t="s">
        <v>449</v>
      </c>
      <c r="B474" s="24" t="s">
        <v>22</v>
      </c>
      <c r="C474" s="24" t="s">
        <v>292</v>
      </c>
      <c r="D474" s="25">
        <v>10</v>
      </c>
      <c r="E474" s="25">
        <v>0.9</v>
      </c>
      <c r="F474" s="25">
        <v>10</v>
      </c>
      <c r="G474" s="25">
        <v>1</v>
      </c>
      <c r="H474" s="25">
        <v>0.38797814207650272</v>
      </c>
      <c r="I474" s="25">
        <v>0.55905511811023623</v>
      </c>
      <c r="J474" s="25">
        <v>0.96875</v>
      </c>
      <c r="K474" s="25">
        <v>0.44927536231884058</v>
      </c>
      <c r="L474" s="25">
        <v>0.61386138613861385</v>
      </c>
      <c r="M474" s="25">
        <v>2418</v>
      </c>
      <c r="N474" s="26">
        <v>8.0183217592592598E-3</v>
      </c>
      <c r="O474" s="24" t="s">
        <v>294</v>
      </c>
      <c r="P474" s="25">
        <v>-12144415</v>
      </c>
      <c r="Q474" s="27">
        <v>44891.679816956021</v>
      </c>
      <c r="R474" s="25">
        <v>1603</v>
      </c>
      <c r="S474" s="25">
        <v>0.95833333333333337</v>
      </c>
      <c r="T474" s="25">
        <v>0.33333333333333331</v>
      </c>
      <c r="U474" s="28">
        <v>0.49462365591397844</v>
      </c>
    </row>
    <row r="475" spans="1:21" x14ac:dyDescent="0.25">
      <c r="A475" s="29" t="s">
        <v>474</v>
      </c>
      <c r="B475" s="30" t="s">
        <v>23</v>
      </c>
      <c r="C475" s="30" t="s">
        <v>292</v>
      </c>
      <c r="D475" s="31">
        <v>10</v>
      </c>
      <c r="E475" s="31">
        <v>0.875</v>
      </c>
      <c r="F475" s="31">
        <v>10</v>
      </c>
      <c r="G475" s="31">
        <v>1</v>
      </c>
      <c r="H475" s="31">
        <v>0.31282051282051282</v>
      </c>
      <c r="I475" s="31">
        <v>0.4765625</v>
      </c>
      <c r="J475" s="31">
        <v>1</v>
      </c>
      <c r="K475" s="31">
        <v>0.46376811594202899</v>
      </c>
      <c r="L475" s="31">
        <v>0.63366336633663367</v>
      </c>
      <c r="M475" s="31">
        <v>1892</v>
      </c>
      <c r="N475" s="32">
        <v>2.9722569444444445E-3</v>
      </c>
      <c r="O475" s="30" t="s">
        <v>351</v>
      </c>
      <c r="P475" s="31">
        <v>5622217</v>
      </c>
      <c r="Q475" s="33">
        <v>44891.690718182872</v>
      </c>
      <c r="R475" s="31">
        <v>1154</v>
      </c>
      <c r="S475" s="31">
        <v>1</v>
      </c>
      <c r="T475" s="31">
        <v>0.2318840579710145</v>
      </c>
      <c r="U475" s="34">
        <v>0.37647058823529417</v>
      </c>
    </row>
    <row r="476" spans="1:21" x14ac:dyDescent="0.25">
      <c r="A476" s="23" t="s">
        <v>448</v>
      </c>
      <c r="B476" s="24" t="s">
        <v>22</v>
      </c>
      <c r="C476" s="24" t="s">
        <v>292</v>
      </c>
      <c r="D476" s="25">
        <v>10</v>
      </c>
      <c r="E476" s="25">
        <v>0.875</v>
      </c>
      <c r="F476" s="25">
        <v>10</v>
      </c>
      <c r="G476" s="25">
        <v>1</v>
      </c>
      <c r="H476" s="25">
        <v>0.47540983606557374</v>
      </c>
      <c r="I476" s="25">
        <v>0.64444444444444449</v>
      </c>
      <c r="J476" s="25">
        <v>0.95918367346938771</v>
      </c>
      <c r="K476" s="25">
        <v>0.6811594202898551</v>
      </c>
      <c r="L476" s="25">
        <v>0.79661016949152552</v>
      </c>
      <c r="M476" s="25">
        <v>2987</v>
      </c>
      <c r="N476" s="26">
        <v>1.0258344907407407E-2</v>
      </c>
      <c r="O476" s="24" t="s">
        <v>294</v>
      </c>
      <c r="P476" s="25">
        <v>-12144415</v>
      </c>
      <c r="Q476" s="27">
        <v>44891.437840381943</v>
      </c>
      <c r="R476" s="25">
        <v>1925</v>
      </c>
      <c r="S476" s="25">
        <v>0.94736842105263153</v>
      </c>
      <c r="T476" s="25">
        <v>0.52173913043478259</v>
      </c>
      <c r="U476" s="28">
        <v>0.67289719626168221</v>
      </c>
    </row>
    <row r="477" spans="1:21" x14ac:dyDescent="0.25">
      <c r="A477" s="29" t="s">
        <v>448</v>
      </c>
      <c r="B477" s="30" t="s">
        <v>22</v>
      </c>
      <c r="C477" s="30" t="s">
        <v>292</v>
      </c>
      <c r="D477" s="31">
        <v>10</v>
      </c>
      <c r="E477" s="31">
        <v>0.875</v>
      </c>
      <c r="F477" s="31">
        <v>10</v>
      </c>
      <c r="G477" s="31">
        <v>1</v>
      </c>
      <c r="H477" s="31">
        <v>0.47540983606557374</v>
      </c>
      <c r="I477" s="31">
        <v>0.64444444444444449</v>
      </c>
      <c r="J477" s="31">
        <v>0.95918367346938771</v>
      </c>
      <c r="K477" s="31">
        <v>0.6811594202898551</v>
      </c>
      <c r="L477" s="31">
        <v>0.79661016949152552</v>
      </c>
      <c r="M477" s="31">
        <v>2987</v>
      </c>
      <c r="N477" s="32">
        <v>7.8792592592592595E-3</v>
      </c>
      <c r="O477" s="30" t="s">
        <v>294</v>
      </c>
      <c r="P477" s="31">
        <v>-12144415</v>
      </c>
      <c r="Q477" s="33">
        <v>44891.671932118057</v>
      </c>
      <c r="R477" s="31">
        <v>1925</v>
      </c>
      <c r="S477" s="31">
        <v>0.94736842105263153</v>
      </c>
      <c r="T477" s="31">
        <v>0.52173913043478259</v>
      </c>
      <c r="U477" s="34">
        <v>0.67289719626168221</v>
      </c>
    </row>
    <row r="478" spans="1:21" x14ac:dyDescent="0.25">
      <c r="A478" s="23" t="s">
        <v>593</v>
      </c>
      <c r="B478" s="24" t="s">
        <v>147</v>
      </c>
      <c r="C478" s="24" t="s">
        <v>292</v>
      </c>
      <c r="D478" s="25">
        <v>10</v>
      </c>
      <c r="E478" s="25">
        <v>0.85</v>
      </c>
      <c r="F478" s="25">
        <v>10</v>
      </c>
      <c r="G478" s="25">
        <v>0.9838709677419355</v>
      </c>
      <c r="H478" s="25">
        <v>0.28372093023255812</v>
      </c>
      <c r="I478" s="25">
        <v>0.44043321299638993</v>
      </c>
      <c r="J478" s="25">
        <v>0.94117647058823528</v>
      </c>
      <c r="K478" s="25">
        <v>0.45714285714285713</v>
      </c>
      <c r="L478" s="25">
        <v>0.61538461538461542</v>
      </c>
      <c r="M478" s="25">
        <v>1965</v>
      </c>
      <c r="N478" s="26">
        <v>5.0594444444444445E-3</v>
      </c>
      <c r="O478" s="24" t="s">
        <v>350</v>
      </c>
      <c r="P478" s="25">
        <v>6316297</v>
      </c>
      <c r="Q478" s="27">
        <v>44893.761542048611</v>
      </c>
      <c r="R478" s="25">
        <v>1192</v>
      </c>
      <c r="S478" s="25">
        <v>1</v>
      </c>
      <c r="T478" s="25">
        <v>0.27142857142857141</v>
      </c>
      <c r="U478" s="28">
        <v>0.42696629213483145</v>
      </c>
    </row>
    <row r="479" spans="1:21" x14ac:dyDescent="0.25">
      <c r="A479" s="29" t="s">
        <v>429</v>
      </c>
      <c r="B479" s="30" t="s">
        <v>23</v>
      </c>
      <c r="C479" s="30" t="s">
        <v>292</v>
      </c>
      <c r="D479" s="31">
        <v>10</v>
      </c>
      <c r="E479" s="31">
        <v>0.85</v>
      </c>
      <c r="F479" s="31">
        <v>10</v>
      </c>
      <c r="G479" s="31">
        <v>0.95348837209302328</v>
      </c>
      <c r="H479" s="31">
        <v>0.42051282051282052</v>
      </c>
      <c r="I479" s="31">
        <v>0.58362989323843417</v>
      </c>
      <c r="J479" s="31">
        <v>0.91836734693877553</v>
      </c>
      <c r="K479" s="31">
        <v>0.65217391304347827</v>
      </c>
      <c r="L479" s="31">
        <v>0.76271186440677963</v>
      </c>
      <c r="M479" s="31">
        <v>3004</v>
      </c>
      <c r="N479" s="32">
        <v>2.9620254629629632E-3</v>
      </c>
      <c r="O479" s="30" t="s">
        <v>351</v>
      </c>
      <c r="P479" s="31">
        <v>5622217</v>
      </c>
      <c r="Q479" s="33">
        <v>44890.905315613425</v>
      </c>
      <c r="R479" s="31">
        <v>1380</v>
      </c>
      <c r="S479" s="31">
        <v>1</v>
      </c>
      <c r="T479" s="31">
        <v>0.27536231884057971</v>
      </c>
      <c r="U479" s="34">
        <v>0.43181818181818188</v>
      </c>
    </row>
    <row r="480" spans="1:21" x14ac:dyDescent="0.25">
      <c r="A480" s="23" t="s">
        <v>476</v>
      </c>
      <c r="B480" s="24" t="s">
        <v>147</v>
      </c>
      <c r="C480" s="24" t="s">
        <v>292</v>
      </c>
      <c r="D480" s="25">
        <v>10</v>
      </c>
      <c r="E480" s="25">
        <v>0.8</v>
      </c>
      <c r="F480" s="25">
        <v>10</v>
      </c>
      <c r="G480" s="25">
        <v>0.98809523809523814</v>
      </c>
      <c r="H480" s="25">
        <v>0.38604651162790699</v>
      </c>
      <c r="I480" s="25">
        <v>0.55518394648829428</v>
      </c>
      <c r="J480" s="25">
        <v>0.90909090909090906</v>
      </c>
      <c r="K480" s="25">
        <v>0.5714285714285714</v>
      </c>
      <c r="L480" s="25">
        <v>0.70175438596491224</v>
      </c>
      <c r="M480" s="25">
        <v>2036</v>
      </c>
      <c r="N480" s="26">
        <v>3.7383333333333335E-3</v>
      </c>
      <c r="O480" s="24" t="s">
        <v>350</v>
      </c>
      <c r="P480" s="25">
        <v>6316297</v>
      </c>
      <c r="Q480" s="27">
        <v>44893.900547384263</v>
      </c>
      <c r="R480" s="25">
        <v>1234</v>
      </c>
      <c r="S480" s="25">
        <v>1</v>
      </c>
      <c r="T480" s="25">
        <v>0.34285714285714286</v>
      </c>
      <c r="U480" s="28">
        <v>0.51063829787234039</v>
      </c>
    </row>
    <row r="481" spans="1:21" x14ac:dyDescent="0.25">
      <c r="A481" s="29" t="s">
        <v>473</v>
      </c>
      <c r="B481" s="30" t="s">
        <v>23</v>
      </c>
      <c r="C481" s="30" t="s">
        <v>292</v>
      </c>
      <c r="D481" s="31">
        <v>10</v>
      </c>
      <c r="E481" s="31">
        <v>0.8</v>
      </c>
      <c r="F481" s="31">
        <v>10</v>
      </c>
      <c r="G481" s="31">
        <v>0.95454545454545459</v>
      </c>
      <c r="H481" s="31">
        <v>0.43076923076923079</v>
      </c>
      <c r="I481" s="31">
        <v>0.59363957597173145</v>
      </c>
      <c r="J481" s="31">
        <v>0.92</v>
      </c>
      <c r="K481" s="31">
        <v>0.66666666666666663</v>
      </c>
      <c r="L481" s="31">
        <v>0.77310924369747891</v>
      </c>
      <c r="M481" s="31">
        <v>3019</v>
      </c>
      <c r="N481" s="32">
        <v>2.8725347222222221E-3</v>
      </c>
      <c r="O481" s="30" t="s">
        <v>351</v>
      </c>
      <c r="P481" s="31">
        <v>5622217</v>
      </c>
      <c r="Q481" s="33">
        <v>44891.687839525461</v>
      </c>
      <c r="R481" s="31">
        <v>1385</v>
      </c>
      <c r="S481" s="31">
        <v>1</v>
      </c>
      <c r="T481" s="31">
        <v>0.27536231884057971</v>
      </c>
      <c r="U481" s="34">
        <v>0.43181818181818188</v>
      </c>
    </row>
    <row r="482" spans="1:21" x14ac:dyDescent="0.25">
      <c r="A482" s="23" t="s">
        <v>447</v>
      </c>
      <c r="B482" s="24" t="s">
        <v>22</v>
      </c>
      <c r="C482" s="24" t="s">
        <v>292</v>
      </c>
      <c r="D482" s="25">
        <v>10</v>
      </c>
      <c r="E482" s="25">
        <v>0.8</v>
      </c>
      <c r="F482" s="25">
        <v>10</v>
      </c>
      <c r="G482" s="25">
        <v>1</v>
      </c>
      <c r="H482" s="25">
        <v>0.21857923497267759</v>
      </c>
      <c r="I482" s="25">
        <v>0.35874439461883406</v>
      </c>
      <c r="J482" s="25">
        <v>1</v>
      </c>
      <c r="K482" s="25">
        <v>0.24637681159420291</v>
      </c>
      <c r="L482" s="25">
        <v>0.39534883720930236</v>
      </c>
      <c r="M482" s="25">
        <v>2259</v>
      </c>
      <c r="N482" s="26">
        <v>1.7225763888888888E-2</v>
      </c>
      <c r="O482" s="24" t="s">
        <v>294</v>
      </c>
      <c r="P482" s="25">
        <v>-12144415</v>
      </c>
      <c r="Q482" s="27">
        <v>44891.420189722223</v>
      </c>
      <c r="R482" s="25">
        <v>1489</v>
      </c>
      <c r="S482" s="25">
        <v>1</v>
      </c>
      <c r="T482" s="25">
        <v>0.18840579710144928</v>
      </c>
      <c r="U482" s="28">
        <v>0.31707317073170732</v>
      </c>
    </row>
    <row r="483" spans="1:21" x14ac:dyDescent="0.25">
      <c r="A483" s="29" t="s">
        <v>447</v>
      </c>
      <c r="B483" s="30" t="s">
        <v>22</v>
      </c>
      <c r="C483" s="30" t="s">
        <v>292</v>
      </c>
      <c r="D483" s="31">
        <v>10</v>
      </c>
      <c r="E483" s="31">
        <v>0.8</v>
      </c>
      <c r="F483" s="31">
        <v>10</v>
      </c>
      <c r="G483" s="31">
        <v>0.99009900990099009</v>
      </c>
      <c r="H483" s="31">
        <v>0.54644808743169404</v>
      </c>
      <c r="I483" s="31">
        <v>0.70422535211267612</v>
      </c>
      <c r="J483" s="31">
        <v>0.96491228070175439</v>
      </c>
      <c r="K483" s="31">
        <v>0.79710144927536231</v>
      </c>
      <c r="L483" s="31">
        <v>0.87301587301587313</v>
      </c>
      <c r="M483" s="31">
        <v>3083</v>
      </c>
      <c r="N483" s="32">
        <v>8.1025694444444452E-3</v>
      </c>
      <c r="O483" s="30" t="s">
        <v>294</v>
      </c>
      <c r="P483" s="31">
        <v>-12144415</v>
      </c>
      <c r="Q483" s="33">
        <v>44891.663596377315</v>
      </c>
      <c r="R483" s="31">
        <v>1970</v>
      </c>
      <c r="S483" s="31">
        <v>0.95454545454545459</v>
      </c>
      <c r="T483" s="31">
        <v>0.60869565217391308</v>
      </c>
      <c r="U483" s="34">
        <v>0.74336283185840712</v>
      </c>
    </row>
    <row r="484" spans="1:21" x14ac:dyDescent="0.25">
      <c r="A484" s="23" t="s">
        <v>152</v>
      </c>
      <c r="B484" s="24" t="s">
        <v>22</v>
      </c>
      <c r="C484" s="24" t="s">
        <v>147</v>
      </c>
      <c r="D484" s="25">
        <v>1</v>
      </c>
      <c r="E484" s="25">
        <v>0.9</v>
      </c>
      <c r="F484" s="25">
        <v>11</v>
      </c>
      <c r="G484" s="25">
        <v>0.92105263157894735</v>
      </c>
      <c r="H484" s="25">
        <v>0.5898876404494382</v>
      </c>
      <c r="I484" s="25">
        <v>0.71917808219178092</v>
      </c>
      <c r="J484" s="25">
        <v>0.84615384615384615</v>
      </c>
      <c r="K484" s="25">
        <v>0.859375</v>
      </c>
      <c r="L484" s="25">
        <v>0.8527131782945736</v>
      </c>
      <c r="M484" s="25">
        <v>773</v>
      </c>
      <c r="N484" s="26">
        <v>7.5763888888888886E-5</v>
      </c>
      <c r="O484" s="24" t="s">
        <v>148</v>
      </c>
      <c r="P484" s="25">
        <v>360154</v>
      </c>
      <c r="Q484" s="27">
        <v>44887.879153125003</v>
      </c>
      <c r="R484" s="25">
        <v>570</v>
      </c>
      <c r="S484" s="25">
        <v>0.89795918367346939</v>
      </c>
      <c r="T484" s="25">
        <v>0.6875</v>
      </c>
      <c r="U484" s="28">
        <v>0.77876106194690253</v>
      </c>
    </row>
    <row r="485" spans="1:21" x14ac:dyDescent="0.25">
      <c r="A485" s="29" t="s">
        <v>151</v>
      </c>
      <c r="B485" s="30" t="s">
        <v>22</v>
      </c>
      <c r="C485" s="30" t="s">
        <v>147</v>
      </c>
      <c r="D485" s="31">
        <v>1</v>
      </c>
      <c r="E485" s="31">
        <v>0.875</v>
      </c>
      <c r="F485" s="31">
        <v>11</v>
      </c>
      <c r="G485" s="31">
        <v>0.92105263157894735</v>
      </c>
      <c r="H485" s="31">
        <v>0.5898876404494382</v>
      </c>
      <c r="I485" s="31">
        <v>0.71917808219178092</v>
      </c>
      <c r="J485" s="31">
        <v>0.82089552238805974</v>
      </c>
      <c r="K485" s="31">
        <v>0.859375</v>
      </c>
      <c r="L485" s="31">
        <v>0.83969465648854968</v>
      </c>
      <c r="M485" s="31">
        <v>776</v>
      </c>
      <c r="N485" s="32">
        <v>7.5763888888888886E-5</v>
      </c>
      <c r="O485" s="30" t="s">
        <v>148</v>
      </c>
      <c r="P485" s="31">
        <v>360154</v>
      </c>
      <c r="Q485" s="33">
        <v>44887.879153125003</v>
      </c>
      <c r="R485" s="31">
        <v>571</v>
      </c>
      <c r="S485" s="31">
        <v>0.88</v>
      </c>
      <c r="T485" s="31">
        <v>0.6875</v>
      </c>
      <c r="U485" s="34">
        <v>0.77192982456140358</v>
      </c>
    </row>
    <row r="486" spans="1:21" x14ac:dyDescent="0.25">
      <c r="A486" s="23" t="s">
        <v>150</v>
      </c>
      <c r="B486" s="24" t="s">
        <v>22</v>
      </c>
      <c r="C486" s="24" t="s">
        <v>147</v>
      </c>
      <c r="D486" s="25">
        <v>1</v>
      </c>
      <c r="E486" s="25">
        <v>0.85</v>
      </c>
      <c r="F486" s="25">
        <v>11</v>
      </c>
      <c r="G486" s="25">
        <v>0.92105263157894735</v>
      </c>
      <c r="H486" s="25">
        <v>0.5898876404494382</v>
      </c>
      <c r="I486" s="25">
        <v>0.71917808219178092</v>
      </c>
      <c r="J486" s="25">
        <v>0.82089552238805974</v>
      </c>
      <c r="K486" s="25">
        <v>0.859375</v>
      </c>
      <c r="L486" s="25">
        <v>0.83969465648854968</v>
      </c>
      <c r="M486" s="25">
        <v>789</v>
      </c>
      <c r="N486" s="26">
        <v>7.5763888888888886E-5</v>
      </c>
      <c r="O486" s="24" t="s">
        <v>148</v>
      </c>
      <c r="P486" s="25">
        <v>360154</v>
      </c>
      <c r="Q486" s="27">
        <v>44887.879153125003</v>
      </c>
      <c r="R486" s="25">
        <v>574</v>
      </c>
      <c r="S486" s="25">
        <v>0.88</v>
      </c>
      <c r="T486" s="25">
        <v>0.6875</v>
      </c>
      <c r="U486" s="28">
        <v>0.77192982456140358</v>
      </c>
    </row>
    <row r="487" spans="1:21" x14ac:dyDescent="0.25">
      <c r="A487" s="29" t="s">
        <v>149</v>
      </c>
      <c r="B487" s="30" t="s">
        <v>22</v>
      </c>
      <c r="C487" s="30" t="s">
        <v>147</v>
      </c>
      <c r="D487" s="31">
        <v>1</v>
      </c>
      <c r="E487" s="31">
        <v>0.8</v>
      </c>
      <c r="F487" s="31">
        <v>11</v>
      </c>
      <c r="G487" s="31">
        <v>0.91379310344827591</v>
      </c>
      <c r="H487" s="31">
        <v>0.5955056179775281</v>
      </c>
      <c r="I487" s="31">
        <v>0.72108843537414968</v>
      </c>
      <c r="J487" s="31">
        <v>0.82089552238805974</v>
      </c>
      <c r="K487" s="31">
        <v>0.859375</v>
      </c>
      <c r="L487" s="31">
        <v>0.83969465648854968</v>
      </c>
      <c r="M487" s="31">
        <v>795</v>
      </c>
      <c r="N487" s="32">
        <v>7.5763888888888886E-5</v>
      </c>
      <c r="O487" s="30" t="s">
        <v>148</v>
      </c>
      <c r="P487" s="31">
        <v>360154</v>
      </c>
      <c r="Q487" s="33">
        <v>44887.879153125003</v>
      </c>
      <c r="R487" s="31">
        <v>577</v>
      </c>
      <c r="S487" s="31">
        <v>0.88</v>
      </c>
      <c r="T487" s="31">
        <v>0.6875</v>
      </c>
      <c r="U487" s="34">
        <v>0.77192982456140358</v>
      </c>
    </row>
    <row r="488" spans="1:21" x14ac:dyDescent="0.25">
      <c r="A488" s="23" t="s">
        <v>146</v>
      </c>
      <c r="B488" s="24" t="s">
        <v>22</v>
      </c>
      <c r="C488" s="24" t="s">
        <v>147</v>
      </c>
      <c r="D488" s="25">
        <v>1</v>
      </c>
      <c r="E488" s="25">
        <v>0.7</v>
      </c>
      <c r="F488" s="25">
        <v>11</v>
      </c>
      <c r="G488" s="25">
        <v>0.90400000000000003</v>
      </c>
      <c r="H488" s="25">
        <v>0.6348314606741573</v>
      </c>
      <c r="I488" s="25">
        <v>0.7458745874587458</v>
      </c>
      <c r="J488" s="25">
        <v>0.8</v>
      </c>
      <c r="K488" s="25">
        <v>0.875</v>
      </c>
      <c r="L488" s="25">
        <v>0.83582089552238814</v>
      </c>
      <c r="M488" s="25">
        <v>832</v>
      </c>
      <c r="N488" s="26">
        <v>7.5763888888888886E-5</v>
      </c>
      <c r="O488" s="24" t="s">
        <v>148</v>
      </c>
      <c r="P488" s="25">
        <v>360154</v>
      </c>
      <c r="Q488" s="27">
        <v>44887.879153125003</v>
      </c>
      <c r="R488" s="25">
        <v>591</v>
      </c>
      <c r="S488" s="25">
        <v>0.88</v>
      </c>
      <c r="T488" s="25">
        <v>0.6875</v>
      </c>
      <c r="U488" s="28">
        <v>0.77192982456140358</v>
      </c>
    </row>
    <row r="489" spans="1:21" x14ac:dyDescent="0.25">
      <c r="A489" s="29" t="s">
        <v>297</v>
      </c>
      <c r="B489" s="30" t="s">
        <v>22</v>
      </c>
      <c r="C489" s="30" t="s">
        <v>292</v>
      </c>
      <c r="D489" s="31">
        <v>1</v>
      </c>
      <c r="E489" s="31">
        <v>0.9</v>
      </c>
      <c r="F489" s="31">
        <v>10</v>
      </c>
      <c r="G489" s="31">
        <v>0.97727272727272729</v>
      </c>
      <c r="H489" s="31">
        <v>0.46994535519125685</v>
      </c>
      <c r="I489" s="31">
        <v>0.63468634686346859</v>
      </c>
      <c r="J489" s="31">
        <v>0.92982456140350878</v>
      </c>
      <c r="K489" s="31">
        <v>0.76811594202898548</v>
      </c>
      <c r="L489" s="31">
        <v>0.84126984126984117</v>
      </c>
      <c r="M489" s="31">
        <v>7915</v>
      </c>
      <c r="N489" s="32">
        <v>4.5147106481481479E-3</v>
      </c>
      <c r="O489" s="30" t="s">
        <v>294</v>
      </c>
      <c r="P489" s="31">
        <v>-12144415</v>
      </c>
      <c r="Q489" s="33">
        <v>44889.830455324074</v>
      </c>
      <c r="R489" s="31">
        <v>2641</v>
      </c>
      <c r="S489" s="31">
        <v>0.97222222222222221</v>
      </c>
      <c r="T489" s="31">
        <v>0.50724637681159424</v>
      </c>
      <c r="U489" s="34">
        <v>0.66666666666666663</v>
      </c>
    </row>
    <row r="490" spans="1:21" x14ac:dyDescent="0.25">
      <c r="A490" s="23" t="s">
        <v>87</v>
      </c>
      <c r="B490" s="24" t="s">
        <v>22</v>
      </c>
      <c r="C490" s="24" t="s">
        <v>82</v>
      </c>
      <c r="D490" s="25">
        <v>1</v>
      </c>
      <c r="E490" s="25">
        <v>0.9</v>
      </c>
      <c r="F490" s="25">
        <v>10</v>
      </c>
      <c r="G490" s="25">
        <v>0.98529411764705888</v>
      </c>
      <c r="H490" s="25">
        <v>0.3316831683168317</v>
      </c>
      <c r="I490" s="25">
        <v>0.49629629629629629</v>
      </c>
      <c r="J490" s="25">
        <v>0.77192982456140347</v>
      </c>
      <c r="K490" s="25">
        <v>0.72131147540983609</v>
      </c>
      <c r="L490" s="25">
        <v>0.74576271186440668</v>
      </c>
      <c r="M490" s="25">
        <v>21919</v>
      </c>
      <c r="N490" s="26">
        <v>6.1825925925925928E-3</v>
      </c>
      <c r="O490" s="24" t="s">
        <v>83</v>
      </c>
      <c r="P490" s="25">
        <v>284531</v>
      </c>
      <c r="Q490" s="27">
        <v>44887.563460081015</v>
      </c>
      <c r="R490" s="25">
        <v>3401</v>
      </c>
      <c r="S490" s="25">
        <v>0.95238095238095233</v>
      </c>
      <c r="T490" s="25">
        <v>0.32786885245901637</v>
      </c>
      <c r="U490" s="28">
        <v>0.48780487804878048</v>
      </c>
    </row>
    <row r="491" spans="1:21" x14ac:dyDescent="0.25">
      <c r="A491" s="29" t="s">
        <v>296</v>
      </c>
      <c r="B491" s="30" t="s">
        <v>22</v>
      </c>
      <c r="C491" s="30" t="s">
        <v>292</v>
      </c>
      <c r="D491" s="31">
        <v>1</v>
      </c>
      <c r="E491" s="31">
        <v>0.875</v>
      </c>
      <c r="F491" s="31">
        <v>10</v>
      </c>
      <c r="G491" s="31">
        <v>0.978494623655914</v>
      </c>
      <c r="H491" s="31">
        <v>0.49726775956284153</v>
      </c>
      <c r="I491" s="31">
        <v>0.65942028985507251</v>
      </c>
      <c r="J491" s="31">
        <v>0.93103448275862066</v>
      </c>
      <c r="K491" s="31">
        <v>0.78260869565217395</v>
      </c>
      <c r="L491" s="31">
        <v>0.85039370078740162</v>
      </c>
      <c r="M491" s="31">
        <v>8101</v>
      </c>
      <c r="N491" s="32">
        <v>4.5147106481481479E-3</v>
      </c>
      <c r="O491" s="30" t="s">
        <v>294</v>
      </c>
      <c r="P491" s="31">
        <v>-12144415</v>
      </c>
      <c r="Q491" s="33">
        <v>44889.830455324074</v>
      </c>
      <c r="R491" s="31">
        <v>2657</v>
      </c>
      <c r="S491" s="31">
        <v>0.97222222222222221</v>
      </c>
      <c r="T491" s="31">
        <v>0.50724637681159424</v>
      </c>
      <c r="U491" s="34">
        <v>0.66666666666666663</v>
      </c>
    </row>
    <row r="492" spans="1:21" x14ac:dyDescent="0.25">
      <c r="A492" s="23" t="s">
        <v>86</v>
      </c>
      <c r="B492" s="24" t="s">
        <v>22</v>
      </c>
      <c r="C492" s="24" t="s">
        <v>82</v>
      </c>
      <c r="D492" s="25">
        <v>1</v>
      </c>
      <c r="E492" s="25">
        <v>0.875</v>
      </c>
      <c r="F492" s="25">
        <v>10</v>
      </c>
      <c r="G492" s="25">
        <v>0.98611111111111116</v>
      </c>
      <c r="H492" s="25">
        <v>0.35148514851485146</v>
      </c>
      <c r="I492" s="25">
        <v>0.51824817518248179</v>
      </c>
      <c r="J492" s="25">
        <v>0.77049180327868849</v>
      </c>
      <c r="K492" s="25">
        <v>0.77049180327868849</v>
      </c>
      <c r="L492" s="25">
        <v>0.77049180327868849</v>
      </c>
      <c r="M492" s="25">
        <v>22992</v>
      </c>
      <c r="N492" s="26">
        <v>6.1825925925925928E-3</v>
      </c>
      <c r="O492" s="24" t="s">
        <v>83</v>
      </c>
      <c r="P492" s="25">
        <v>284531</v>
      </c>
      <c r="Q492" s="27">
        <v>44887.563460081015</v>
      </c>
      <c r="R492" s="25">
        <v>3428</v>
      </c>
      <c r="S492" s="25">
        <v>0.95652173913043481</v>
      </c>
      <c r="T492" s="25">
        <v>0.36065573770491804</v>
      </c>
      <c r="U492" s="28">
        <v>0.52380952380952384</v>
      </c>
    </row>
    <row r="493" spans="1:21" x14ac:dyDescent="0.25">
      <c r="A493" s="29" t="s">
        <v>307</v>
      </c>
      <c r="B493" s="30" t="s">
        <v>22</v>
      </c>
      <c r="C493" s="30" t="s">
        <v>292</v>
      </c>
      <c r="D493" s="31">
        <v>1</v>
      </c>
      <c r="E493" s="31">
        <v>0.85</v>
      </c>
      <c r="F493" s="31">
        <v>10</v>
      </c>
      <c r="G493" s="31">
        <v>0.97959183673469385</v>
      </c>
      <c r="H493" s="31">
        <v>0.52459016393442626</v>
      </c>
      <c r="I493" s="31">
        <v>0.68327402135231319</v>
      </c>
      <c r="J493" s="31">
        <v>0.93333333333333335</v>
      </c>
      <c r="K493" s="31">
        <v>0.81159420289855078</v>
      </c>
      <c r="L493" s="31">
        <v>0.86821705426356588</v>
      </c>
      <c r="M493" s="31">
        <v>8370</v>
      </c>
      <c r="N493" s="32">
        <v>4.5147106481481479E-3</v>
      </c>
      <c r="O493" s="30" t="s">
        <v>294</v>
      </c>
      <c r="P493" s="31">
        <v>-12144415</v>
      </c>
      <c r="Q493" s="33">
        <v>44889.830455324074</v>
      </c>
      <c r="R493" s="31">
        <v>2675</v>
      </c>
      <c r="S493" s="31">
        <v>0.97368421052631582</v>
      </c>
      <c r="T493" s="31">
        <v>0.53623188405797106</v>
      </c>
      <c r="U493" s="34">
        <v>0.69158878504672894</v>
      </c>
    </row>
    <row r="494" spans="1:21" x14ac:dyDescent="0.25">
      <c r="A494" s="23" t="s">
        <v>85</v>
      </c>
      <c r="B494" s="24" t="s">
        <v>22</v>
      </c>
      <c r="C494" s="24" t="s">
        <v>82</v>
      </c>
      <c r="D494" s="25">
        <v>1</v>
      </c>
      <c r="E494" s="25">
        <v>0.85</v>
      </c>
      <c r="F494" s="25">
        <v>10</v>
      </c>
      <c r="G494" s="25">
        <v>0.98648648648648651</v>
      </c>
      <c r="H494" s="25">
        <v>0.36138613861386137</v>
      </c>
      <c r="I494" s="25">
        <v>0.52898550724637683</v>
      </c>
      <c r="J494" s="25">
        <v>0.78125</v>
      </c>
      <c r="K494" s="25">
        <v>0.81967213114754101</v>
      </c>
      <c r="L494" s="25">
        <v>0.8</v>
      </c>
      <c r="M494" s="25">
        <v>24222</v>
      </c>
      <c r="N494" s="26">
        <v>6.1825925925925928E-3</v>
      </c>
      <c r="O494" s="24" t="s">
        <v>83</v>
      </c>
      <c r="P494" s="25">
        <v>284531</v>
      </c>
      <c r="Q494" s="27">
        <v>44887.563460081015</v>
      </c>
      <c r="R494" s="25">
        <v>3457</v>
      </c>
      <c r="S494" s="25">
        <v>0.95833333333333337</v>
      </c>
      <c r="T494" s="25">
        <v>0.37704918032786883</v>
      </c>
      <c r="U494" s="28">
        <v>0.54117647058823526</v>
      </c>
    </row>
    <row r="495" spans="1:21" x14ac:dyDescent="0.25">
      <c r="A495" s="29" t="s">
        <v>295</v>
      </c>
      <c r="B495" s="30" t="s">
        <v>22</v>
      </c>
      <c r="C495" s="30" t="s">
        <v>292</v>
      </c>
      <c r="D495" s="31">
        <v>1</v>
      </c>
      <c r="E495" s="31">
        <v>0.8</v>
      </c>
      <c r="F495" s="31">
        <v>10</v>
      </c>
      <c r="G495" s="31">
        <v>0.98058252427184467</v>
      </c>
      <c r="H495" s="31">
        <v>0.55191256830601088</v>
      </c>
      <c r="I495" s="31">
        <v>0.70629370629370625</v>
      </c>
      <c r="J495" s="31">
        <v>0.9375</v>
      </c>
      <c r="K495" s="31">
        <v>0.86956521739130432</v>
      </c>
      <c r="L495" s="31">
        <v>0.90225563909774442</v>
      </c>
      <c r="M495" s="31">
        <v>8999</v>
      </c>
      <c r="N495" s="32">
        <v>4.5147106481481479E-3</v>
      </c>
      <c r="O495" s="30" t="s">
        <v>294</v>
      </c>
      <c r="P495" s="31">
        <v>-12144415</v>
      </c>
      <c r="Q495" s="33">
        <v>44889.830455324074</v>
      </c>
      <c r="R495" s="31">
        <v>2747</v>
      </c>
      <c r="S495" s="31">
        <v>0.97499999999999998</v>
      </c>
      <c r="T495" s="31">
        <v>0.56521739130434778</v>
      </c>
      <c r="U495" s="34">
        <v>0.7155963302752294</v>
      </c>
    </row>
    <row r="496" spans="1:21" x14ac:dyDescent="0.25">
      <c r="A496" s="23" t="s">
        <v>84</v>
      </c>
      <c r="B496" s="24" t="s">
        <v>22</v>
      </c>
      <c r="C496" s="24" t="s">
        <v>82</v>
      </c>
      <c r="D496" s="25">
        <v>1</v>
      </c>
      <c r="E496" s="25">
        <v>0.8</v>
      </c>
      <c r="F496" s="25">
        <v>10</v>
      </c>
      <c r="G496" s="25">
        <v>0.98717948717948723</v>
      </c>
      <c r="H496" s="25">
        <v>0.38118811881188119</v>
      </c>
      <c r="I496" s="25">
        <v>0.55000000000000004</v>
      </c>
      <c r="J496" s="25">
        <v>0.78873239436619713</v>
      </c>
      <c r="K496" s="25">
        <v>0.91803278688524592</v>
      </c>
      <c r="L496" s="25">
        <v>0.84848484848484851</v>
      </c>
      <c r="M496" s="25">
        <v>28112</v>
      </c>
      <c r="N496" s="26">
        <v>6.1825925925925928E-3</v>
      </c>
      <c r="O496" s="24" t="s">
        <v>83</v>
      </c>
      <c r="P496" s="25">
        <v>284531</v>
      </c>
      <c r="Q496" s="27">
        <v>44887.563460081015</v>
      </c>
      <c r="R496" s="25">
        <v>3564</v>
      </c>
      <c r="S496" s="25">
        <v>0.93333333333333335</v>
      </c>
      <c r="T496" s="25">
        <v>0.45901639344262296</v>
      </c>
      <c r="U496" s="28">
        <v>0.61538461538461542</v>
      </c>
    </row>
    <row r="497" spans="1:21" x14ac:dyDescent="0.25">
      <c r="A497" s="29" t="s">
        <v>293</v>
      </c>
      <c r="B497" s="30" t="s">
        <v>22</v>
      </c>
      <c r="C497" s="30" t="s">
        <v>292</v>
      </c>
      <c r="D497" s="31">
        <v>1</v>
      </c>
      <c r="E497" s="31">
        <v>0.7</v>
      </c>
      <c r="F497" s="31">
        <v>10</v>
      </c>
      <c r="G497" s="31">
        <v>0.9285714285714286</v>
      </c>
      <c r="H497" s="31">
        <v>0.56830601092896171</v>
      </c>
      <c r="I497" s="31">
        <v>0.70508474576271196</v>
      </c>
      <c r="J497" s="31">
        <v>0.85526315789473684</v>
      </c>
      <c r="K497" s="31">
        <v>0.94202898550724634</v>
      </c>
      <c r="L497" s="31">
        <v>0.89655172413793094</v>
      </c>
      <c r="M497" s="31">
        <v>11135</v>
      </c>
      <c r="N497" s="32">
        <v>4.5147106481481479E-3</v>
      </c>
      <c r="O497" s="30" t="s">
        <v>294</v>
      </c>
      <c r="P497" s="31">
        <v>-12144415</v>
      </c>
      <c r="Q497" s="33">
        <v>44889.830455324074</v>
      </c>
      <c r="R497" s="31">
        <v>2905</v>
      </c>
      <c r="S497" s="31">
        <v>0.97727272727272729</v>
      </c>
      <c r="T497" s="31">
        <v>0.62318840579710144</v>
      </c>
      <c r="U497" s="34">
        <v>0.76106194690265494</v>
      </c>
    </row>
    <row r="498" spans="1:21" x14ac:dyDescent="0.25">
      <c r="A498" s="23" t="s">
        <v>81</v>
      </c>
      <c r="B498" s="24" t="s">
        <v>22</v>
      </c>
      <c r="C498" s="24" t="s">
        <v>82</v>
      </c>
      <c r="D498" s="25">
        <v>1</v>
      </c>
      <c r="E498" s="25">
        <v>0.7</v>
      </c>
      <c r="F498" s="25">
        <v>10</v>
      </c>
      <c r="G498" s="25">
        <v>0.97468354430379744</v>
      </c>
      <c r="H498" s="25">
        <v>0.38118811881188119</v>
      </c>
      <c r="I498" s="25">
        <v>0.54804270462633453</v>
      </c>
      <c r="J498" s="25">
        <v>0.73170731707317072</v>
      </c>
      <c r="K498" s="25">
        <v>0.98360655737704916</v>
      </c>
      <c r="L498" s="25">
        <v>0.83916083916083917</v>
      </c>
      <c r="M498" s="25">
        <v>40047</v>
      </c>
      <c r="N498" s="26">
        <v>6.1825925925925928E-3</v>
      </c>
      <c r="O498" s="24" t="s">
        <v>83</v>
      </c>
      <c r="P498" s="25">
        <v>284531</v>
      </c>
      <c r="Q498" s="27">
        <v>44887.563460081015</v>
      </c>
      <c r="R498" s="25">
        <v>3764</v>
      </c>
      <c r="S498" s="25">
        <v>0.93548387096774188</v>
      </c>
      <c r="T498" s="25">
        <v>0.47540983606557374</v>
      </c>
      <c r="U498" s="28">
        <v>0.63043478260869568</v>
      </c>
    </row>
    <row r="499" spans="1:21" x14ac:dyDescent="0.25">
      <c r="A499" s="29" t="s">
        <v>304</v>
      </c>
      <c r="B499" s="30" t="s">
        <v>22</v>
      </c>
      <c r="C499" s="30" t="s">
        <v>292</v>
      </c>
      <c r="D499" s="31">
        <v>1</v>
      </c>
      <c r="E499" s="31">
        <v>0.5</v>
      </c>
      <c r="F499" s="31">
        <v>10</v>
      </c>
      <c r="G499" s="31">
        <v>0.98412698412698407</v>
      </c>
      <c r="H499" s="31">
        <v>0.65263157894736845</v>
      </c>
      <c r="I499" s="31">
        <v>0.78481012658227856</v>
      </c>
      <c r="J499" s="31">
        <v>0</v>
      </c>
      <c r="K499" s="31">
        <v>0</v>
      </c>
      <c r="L499" s="31">
        <v>0</v>
      </c>
      <c r="M499" s="31">
        <v>45678</v>
      </c>
      <c r="N499" s="32">
        <v>4.0197685185185189E-3</v>
      </c>
      <c r="O499" s="30" t="s">
        <v>294</v>
      </c>
      <c r="P499" s="31">
        <v>-12144415</v>
      </c>
      <c r="Q499" s="33">
        <v>44888.916011053239</v>
      </c>
      <c r="R499" s="31">
        <v>3811</v>
      </c>
      <c r="S499" s="31">
        <v>0</v>
      </c>
      <c r="T499" s="31">
        <v>0</v>
      </c>
      <c r="U499" s="34">
        <v>0</v>
      </c>
    </row>
    <row r="500" spans="1:21" x14ac:dyDescent="0.25">
      <c r="A500" s="35" t="s">
        <v>303</v>
      </c>
      <c r="B500" s="36" t="s">
        <v>22</v>
      </c>
      <c r="C500" s="36" t="s">
        <v>292</v>
      </c>
      <c r="D500" s="18">
        <v>1</v>
      </c>
      <c r="E500" s="18">
        <v>0.2</v>
      </c>
      <c r="F500" s="18">
        <v>10</v>
      </c>
      <c r="G500" s="18">
        <v>0.9838709677419355</v>
      </c>
      <c r="H500" s="18">
        <v>0.64210526315789473</v>
      </c>
      <c r="I500" s="18">
        <v>0.77707006369426757</v>
      </c>
      <c r="J500" s="18">
        <v>0</v>
      </c>
      <c r="K500" s="18">
        <v>0</v>
      </c>
      <c r="L500" s="18">
        <v>0</v>
      </c>
      <c r="M500" s="18">
        <v>1310945</v>
      </c>
      <c r="N500" s="37">
        <v>4.0197685185185189E-3</v>
      </c>
      <c r="O500" s="36" t="s">
        <v>294</v>
      </c>
      <c r="P500" s="18">
        <v>-12144415</v>
      </c>
      <c r="Q500" s="38">
        <v>44888.916011053239</v>
      </c>
      <c r="R500" s="18">
        <v>4731</v>
      </c>
      <c r="S500" s="18">
        <v>0</v>
      </c>
      <c r="T500" s="18">
        <v>0</v>
      </c>
      <c r="U500" s="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D596A-08DE-4DD2-96F4-7BE953096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experiment_log</vt:lpstr>
      <vt:lpstr>reevaluated_log</vt:lpstr>
      <vt:lpstr>kagglef_x</vt:lpstr>
      <vt:lpstr>experiment completeness</vt:lpstr>
      <vt:lpstr>presentation in report</vt:lpstr>
      <vt:lpstr>Block size info</vt:lpstr>
      <vt:lpstr>experiment_log_archive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Schmidt</dc:creator>
  <cp:lastModifiedBy>Thomas Schmidt</cp:lastModifiedBy>
  <dcterms:created xsi:type="dcterms:W3CDTF">2015-06-05T18:19:34Z</dcterms:created>
  <dcterms:modified xsi:type="dcterms:W3CDTF">2022-12-01T14:54:35Z</dcterms:modified>
</cp:coreProperties>
</file>