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mc:AlternateContent xmlns:mc="http://schemas.openxmlformats.org/markup-compatibility/2006">
    <mc:Choice Requires="x15">
      <x15ac:absPath xmlns:x15ac="http://schemas.microsoft.com/office/spreadsheetml/2010/11/ac" url="C:\Users\acer\Desktop\Excel Files\"/>
    </mc:Choice>
  </mc:AlternateContent>
  <xr:revisionPtr revIDLastSave="0" documentId="8_{06B3EEB1-2096-40B4-8659-4849BD6E108E}" xr6:coauthVersionLast="47" xr6:coauthVersionMax="47" xr10:uidLastSave="{00000000-0000-0000-0000-000000000000}"/>
  <bookViews>
    <workbookView xWindow="-120" yWindow="-120" windowWidth="20730" windowHeight="11040" activeTab="1" xr2:uid="{00000000-000D-0000-FFFF-FFFF00000000}"/>
  </bookViews>
  <sheets>
    <sheet name="Data Tables" sheetId="1" r:id="rId1"/>
    <sheet name="Income Sources" sheetId="2" r:id="rId2"/>
    <sheet name="Pivot Tables" sheetId="6" r:id="rId3"/>
  </sheets>
  <definedNames>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5" i="6" l="1"/>
  <c r="BA6" i="6"/>
  <c r="BA7" i="6"/>
  <c r="BA8" i="6"/>
  <c r="BA9" i="6"/>
  <c r="BA10" i="6"/>
  <c r="BA11" i="6"/>
  <c r="BA12" i="6"/>
  <c r="BA13" i="6"/>
  <c r="BA14" i="6"/>
  <c r="BA15" i="6"/>
  <c r="BA16" i="6"/>
  <c r="BA17" i="6"/>
  <c r="BA18" i="6"/>
  <c r="BA19" i="6"/>
  <c r="BA20" i="6"/>
  <c r="BA21" i="6"/>
  <c r="BA22" i="6"/>
  <c r="BA23" i="6"/>
  <c r="BA24" i="6"/>
  <c r="BA4" i="6"/>
  <c r="AZ5" i="6"/>
  <c r="AZ6" i="6"/>
  <c r="AZ7" i="6"/>
  <c r="AZ8" i="6"/>
  <c r="AZ9" i="6"/>
  <c r="AZ10" i="6"/>
  <c r="AZ11" i="6"/>
  <c r="AZ12" i="6"/>
  <c r="AZ13" i="6"/>
  <c r="AZ14" i="6"/>
  <c r="AZ15" i="6"/>
  <c r="AZ16" i="6"/>
  <c r="AZ17" i="6"/>
  <c r="AZ18" i="6"/>
  <c r="AZ19" i="6"/>
  <c r="AZ20" i="6"/>
  <c r="AZ21" i="6"/>
  <c r="AZ22" i="6"/>
  <c r="AZ23" i="6"/>
  <c r="AZ24" i="6"/>
  <c r="AZ4" i="6"/>
  <c r="AS4" i="6"/>
  <c r="AS5" i="6"/>
  <c r="AR5" i="6"/>
  <c r="AR4" i="6"/>
  <c r="AF4" i="6"/>
  <c r="AK4" i="6"/>
  <c r="O6" i="6"/>
  <c r="O7" i="6"/>
  <c r="O8" i="6"/>
  <c r="O9" i="6"/>
  <c r="O10" i="6"/>
  <c r="O5" i="6"/>
  <c r="N6" i="6"/>
  <c r="N7" i="6"/>
  <c r="N8" i="6"/>
  <c r="N9" i="6"/>
  <c r="N10" i="6"/>
  <c r="N5" i="6"/>
  <c r="E20" i="2"/>
  <c r="B19" i="2"/>
  <c r="W5" i="6"/>
  <c r="U5" i="6"/>
  <c r="V5" i="6" s="1"/>
  <c r="K6" i="6"/>
  <c r="K7" i="6"/>
  <c r="K8" i="6"/>
  <c r="K9" i="6"/>
  <c r="K10" i="6"/>
  <c r="K5" i="6"/>
  <c r="M5" i="6" s="1"/>
  <c r="L5" i="6"/>
  <c r="M10" i="6" l="1"/>
  <c r="M9" i="6"/>
  <c r="M8" i="6"/>
  <c r="M7" i="6"/>
  <c r="M6" i="6"/>
  <c r="L10" i="6"/>
  <c r="L9" i="6"/>
  <c r="L8" i="6"/>
  <c r="L7" i="6"/>
  <c r="L6" i="6"/>
</calcChain>
</file>

<file path=xl/sharedStrings.xml><?xml version="1.0" encoding="utf-8"?>
<sst xmlns="http://schemas.openxmlformats.org/spreadsheetml/2006/main" count="3725" uniqueCount="63">
  <si>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</si>
  <si>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</si>
  <si>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</si>
  <si>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</si>
  <si>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</si>
  <si>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</si>
  <si>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</si>
  <si>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</si>
  <si>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</si>
  <si>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</si>
  <si>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</si>
  <si>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</si>
  <si>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</si>
  <si>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</si>
  <si>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</si>
  <si>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</si>
  <si>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</si>
  <si>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</si>
  <si>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</si>
  <si>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</si>
  <si>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</si>
  <si>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</si>
  <si>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</si>
  <si>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</si>
  <si>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</si>
  <si>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</si>
  <si>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</si>
  <si>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</si>
  <si>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</si>
  <si>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</si>
  <si>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</si>
  <si>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</si>
  <si>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</si>
  <si>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</si>
  <si>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</si>
  <si>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</si>
  <si>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</si>
  <si>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</si>
  <si>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</si>
  <si>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</si>
  <si>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</si>
  <si>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</si>
  <si>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</si>
  <si>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Crafting Finances</t>
  </si>
  <si>
    <t>Row Labels</t>
  </si>
  <si>
    <t>Grand Total</t>
  </si>
  <si>
    <t>Sum of Income</t>
  </si>
  <si>
    <t>Sum of Income2</t>
  </si>
  <si>
    <t>X</t>
  </si>
  <si>
    <t>Y</t>
  </si>
  <si>
    <t>Amount</t>
  </si>
  <si>
    <t>Max</t>
  </si>
  <si>
    <t>Without Max</t>
  </si>
  <si>
    <t>Sum of Target Income</t>
  </si>
  <si>
    <t>Target</t>
  </si>
  <si>
    <t>Sum of Counts</t>
  </si>
  <si>
    <t>Sum of Counts2</t>
  </si>
  <si>
    <t>Count</t>
  </si>
  <si>
    <t>Count %</t>
  </si>
  <si>
    <t>Ave. Income by Month</t>
  </si>
  <si>
    <t>Sum of operating profit</t>
  </si>
  <si>
    <t>Operating Profits</t>
  </si>
  <si>
    <t>Floating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</si>
</sst>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9"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b/>
      <sz val="11"/>
      <color theme="1"/>
      <name val="Arial"/>
      <family val="2"/>
    </font>
    <font>
      <sz val="11"/>
      <color theme="1"/>
      <name val="Arial"/>
    </font>
    <font>
      <sz val="11"/>
      <color theme="1"/>
      <name val="Avenir 35 Light"/>
      <family val="2"/>
    </font>
    <font>
      <sz val="11"/>
      <color theme="1"/>
      <name val="Avenir 55 Roman"/>
      <family val="2"/>
    </font>
  </fonts>
  <fills count="6">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theme="3" tint="0.39997558519241921"/>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left"/>
    </xf>
    <xf numFmtId="165" fontId="0" fillId="0" borderId="0" xfId="0" applyNumberFormat="1"/>
    <xf numFmtId="165" fontId="0" fillId="0" borderId="0" xfId="0" applyNumberFormat="1" applyAlignment="1">
      <alignment horizontal="center" vertical="center"/>
    </xf>
    <xf numFmtId="0" fontId="0" fillId="0" borderId="0" xfId="0"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4" fillId="0" borderId="0" xfId="0" applyFont="1" applyAlignment="1">
      <alignment vertical="center"/>
    </xf>
    <xf numFmtId="0" fontId="4" fillId="0" borderId="0" xfId="0" applyFont="1" applyAlignment="1">
      <alignment horizontal="left" vertical="center"/>
    </xf>
    <xf numFmtId="165" fontId="4" fillId="0" borderId="0" xfId="1" applyNumberFormat="1" applyFont="1" applyAlignment="1">
      <alignment vertical="center"/>
    </xf>
    <xf numFmtId="0" fontId="6" fillId="0" borderId="0" xfId="0" applyFont="1" applyAlignment="1">
      <alignment horizontal="left" vertical="center"/>
    </xf>
    <xf numFmtId="0" fontId="5" fillId="4" borderId="0" xfId="0" applyFont="1" applyFill="1" applyAlignment="1">
      <alignment vertical="center"/>
    </xf>
    <xf numFmtId="0" fontId="5" fillId="5" borderId="0" xfId="0" applyFont="1" applyFill="1" applyAlignment="1">
      <alignment vertical="center"/>
    </xf>
    <xf numFmtId="0" fontId="6" fillId="0" borderId="0" xfId="0" pivotButton="1" applyFont="1" applyAlignment="1">
      <alignment vertical="center"/>
    </xf>
    <xf numFmtId="0" fontId="6" fillId="0" borderId="0" xfId="0" applyFont="1" applyAlignment="1">
      <alignment vertical="center"/>
    </xf>
    <xf numFmtId="10" fontId="6" fillId="0" borderId="0" xfId="0" applyNumberFormat="1" applyFont="1" applyAlignment="1">
      <alignment vertical="center"/>
    </xf>
    <xf numFmtId="9" fontId="0" fillId="0" borderId="0" xfId="2" applyFont="1"/>
    <xf numFmtId="9" fontId="4" fillId="0" borderId="0" xfId="0" applyNumberFormat="1" applyFont="1" applyAlignment="1">
      <alignment vertical="center"/>
    </xf>
    <xf numFmtId="165" fontId="6" fillId="0" borderId="0" xfId="0" applyNumberFormat="1" applyFont="1" applyAlignment="1">
      <alignment vertical="center"/>
    </xf>
    <xf numFmtId="165" fontId="4" fillId="0" borderId="0" xfId="1" applyNumberFormat="1" applyFont="1" applyBorder="1" applyAlignment="1">
      <alignment vertical="center"/>
    </xf>
    <xf numFmtId="9" fontId="4" fillId="0" borderId="0" xfId="2" applyFont="1" applyBorder="1" applyAlignment="1">
      <alignment vertical="center"/>
    </xf>
    <xf numFmtId="0" fontId="4" fillId="0" borderId="1" xfId="0" applyFont="1" applyBorder="1" applyAlignment="1">
      <alignment vertical="center"/>
    </xf>
    <xf numFmtId="165" fontId="4" fillId="0" borderId="1" xfId="1" applyNumberFormat="1" applyFont="1" applyBorder="1" applyAlignment="1">
      <alignment vertical="center"/>
    </xf>
    <xf numFmtId="9" fontId="4" fillId="0" borderId="1" xfId="2" applyFont="1" applyBorder="1" applyAlignment="1">
      <alignment vertical="center"/>
    </xf>
    <xf numFmtId="165" fontId="4" fillId="0" borderId="0" xfId="0" applyNumberFormat="1" applyFont="1" applyAlignment="1">
      <alignment vertical="center"/>
    </xf>
    <xf numFmtId="0" fontId="7" fillId="3" borderId="0" xfId="0" applyFont="1" applyFill="1"/>
    <xf numFmtId="0" fontId="8" fillId="3" borderId="0" xfId="0" applyFont="1" applyFill="1"/>
    <xf numFmtId="10" fontId="4" fillId="0" borderId="0" xfId="2" applyNumberFormat="1" applyFont="1" applyAlignment="1">
      <alignment vertical="center"/>
    </xf>
    <xf numFmtId="0" fontId="6" fillId="0" borderId="0" xfId="0" applyFont="1" applyAlignment="1">
      <alignment horizontal="left" vertical="center" indent="1"/>
    </xf>
    <xf numFmtId="9" fontId="6" fillId="0" borderId="0" xfId="0" applyNumberFormat="1" applyFont="1" applyAlignment="1">
      <alignment vertical="center"/>
    </xf>
    <xf numFmtId="0" fontId="6" fillId="0" borderId="0" xfId="0" applyNumberFormat="1" applyFont="1" applyAlignment="1">
      <alignment vertical="center"/>
    </xf>
  </cellXfs>
  <cellStyles count="3">
    <cellStyle name="Comma" xfId="1" builtinId="3"/>
    <cellStyle name="Normal" xfId="0" builtinId="0"/>
    <cellStyle name="Percent" xfId="2" builtinId="5"/>
  </cellStyles>
  <dxfs count="583">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numFmt numFmtId="165" formatCode="_(* #,##0_);_(* \(#,##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4" formatCode="0.00%"/>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3" defaultTableStyle="TableStyleMedium2" defaultPivotStyle="PivotStyleLight16">
    <tableStyle name="PivotStyleMedium4 2" table="0" count="13" xr9:uid="{FB926C91-FE76-4EA3-9571-7594AA2C6406}">
      <tableStyleElement type="wholeTable" dxfId="582"/>
      <tableStyleElement type="headerRow" dxfId="581"/>
      <tableStyleElement type="totalRow" dxfId="580"/>
      <tableStyleElement type="firstRowStripe" dxfId="579"/>
      <tableStyleElement type="firstColumnStripe" dxfId="578"/>
      <tableStyleElement type="firstHeaderCell" dxfId="577"/>
      <tableStyleElement type="firstSubtotalRow" dxfId="576"/>
      <tableStyleElement type="secondSubtotalRow" dxfId="575"/>
      <tableStyleElement type="firstColumnSubheading" dxfId="574"/>
      <tableStyleElement type="firstRowSubheading" dxfId="573"/>
      <tableStyleElement type="secondRowSubheading" dxfId="572"/>
      <tableStyleElement type="pageFieldLabels" dxfId="571"/>
      <tableStyleElement type="pageFieldValues" dxfId="570"/>
    </tableStyle>
    <tableStyle name="SlicerStyleDark3 2" pivot="0" table="0" count="10" xr9:uid="{121FABF3-A958-D640-8CBA-0DEC14FEA7B5}">
      <tableStyleElement type="wholeTable" dxfId="569"/>
      <tableStyleElement type="headerRow" dxfId="568"/>
    </tableStyle>
    <tableStyle name="SlicerStyleDark3 2 2" pivot="0" table="0" count="10" xr9:uid="{579B595A-92E3-4F43-9A26-23C839C73F3B}">
      <tableStyleElement type="wholeTable" dxfId="567"/>
      <tableStyleElement type="headerRow" dxfId="566"/>
    </tableStyle>
  </tableStyles>
  <colors>
    <mruColors>
      <color rgb="FF652C94"/>
      <color rgb="FF3366FF"/>
      <color rgb="FF000C3A"/>
      <color rgb="FF03042B"/>
      <color rgb="FF00061A"/>
      <color rgb="FF001146"/>
      <color rgb="FF001D7A"/>
      <color rgb="FF0027A4"/>
      <color rgb="FF06084A"/>
      <color rgb="FF011B7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7"/>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7"/>
            <color rgb="FF0B1231"/>
            <name val="Athiti Light"/>
            <charset val="222"/>
            <scheme val="none"/>
          </font>
          <fill>
            <patternFill patternType="solid">
              <fgColor auto="1"/>
              <bgColor theme="0"/>
            </patternFill>
          </fill>
          <border diagonalUp="0" diagonalDown="0">
            <left/>
            <right/>
            <top/>
            <bottom/>
            <vertical/>
            <horizontal/>
          </border>
        </dxf>
        <dxf>
          <font>
            <sz val="7"/>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6"/>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7"/>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Dark3 2 2">
        <x14:slicerStyle name="SlicerStyleDark3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953071754182942E-2"/>
          <c:y val="8.7287629306988593E-4"/>
          <c:w val="0.8640151856017998"/>
          <c:h val="0.85182611444414458"/>
        </c:manualLayout>
      </c:layout>
      <c:bubbleChart>
        <c:varyColors val="0"/>
        <c:ser>
          <c:idx val="0"/>
          <c:order val="0"/>
          <c:tx>
            <c:v>Income Sources</c:v>
          </c:tx>
          <c:spPr>
            <a:gradFill flip="none" rotWithShape="1">
              <a:gsLst>
                <a:gs pos="24000">
                  <a:srgbClr val="100D83"/>
                </a:gs>
                <a:gs pos="79000">
                  <a:srgbClr val="7417BD"/>
                </a:gs>
              </a:gsLst>
              <a:path path="circle">
                <a:fillToRect l="100000" t="100000"/>
              </a:path>
              <a:tileRect r="-100000" b="-100000"/>
            </a:gradFill>
            <a:ln w="25400">
              <a:noFill/>
            </a:ln>
            <a:effectLst>
              <a:outerShdw blurRad="127000" sx="109000" sy="109000" algn="ctr" rotWithShape="0">
                <a:srgbClr val="7417BD">
                  <a:alpha val="80000"/>
                </a:srgbClr>
              </a:outerShdw>
            </a:effectLst>
          </c:spPr>
          <c:invertIfNegative val="0"/>
          <c:dLbls>
            <c:dLbl>
              <c:idx val="0"/>
              <c:layout>
                <c:manualLayout>
                  <c:x val="-9.6684973371097577E-2"/>
                  <c:y val="-6.927373174183753E-3"/>
                </c:manualLayout>
              </c:layout>
              <c:tx>
                <c:rich>
                  <a:bodyPr/>
                  <a:lstStyle/>
                  <a:p>
                    <a:fld id="{EAB143C3-0C64-4BF5-A96E-D0AC1390F3E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F4F-4700-8993-5C3D78B6F746}"/>
                </c:ext>
              </c:extLst>
            </c:dLbl>
            <c:dLbl>
              <c:idx val="1"/>
              <c:layout>
                <c:manualLayout>
                  <c:x val="-8.1544083597673955E-2"/>
                  <c:y val="-1.3854746348367506E-2"/>
                </c:manualLayout>
              </c:layout>
              <c:tx>
                <c:rich>
                  <a:bodyPr/>
                  <a:lstStyle/>
                  <a:p>
                    <a:fld id="{E2418307-D6AB-4D12-B347-DB65299413D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F4F-4700-8993-5C3D78B6F746}"/>
                </c:ext>
              </c:extLst>
            </c:dLbl>
            <c:dLbl>
              <c:idx val="2"/>
              <c:layout>
                <c:manualLayout>
                  <c:x val="-6.3545838020247422E-2"/>
                  <c:y val="-1.58494304110946E-2"/>
                </c:manualLayout>
              </c:layout>
              <c:tx>
                <c:rich>
                  <a:bodyPr/>
                  <a:lstStyle/>
                  <a:p>
                    <a:fld id="{F4618323-B93D-4DF1-8E97-3DC8021519D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F4F-4700-8993-5C3D78B6F746}"/>
                </c:ext>
              </c:extLst>
            </c:dLbl>
            <c:dLbl>
              <c:idx val="3"/>
              <c:layout>
                <c:manualLayout>
                  <c:x val="-8.8293512521657957E-2"/>
                  <c:y val="-6.927373174183753E-3"/>
                </c:manualLayout>
              </c:layout>
              <c:tx>
                <c:rich>
                  <a:bodyPr/>
                  <a:lstStyle/>
                  <a:p>
                    <a:fld id="{7640985B-3C56-408F-B946-4F4B1EA68C98}"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F4F-4700-8993-5C3D78B6F746}"/>
                </c:ext>
              </c:extLst>
            </c:dLbl>
            <c:dLbl>
              <c:idx val="4"/>
              <c:layout>
                <c:manualLayout>
                  <c:x val="-6.8172638951174716E-2"/>
                  <c:y val="-1.1661850915020094E-2"/>
                </c:manualLayout>
              </c:layout>
              <c:tx>
                <c:rich>
                  <a:bodyPr/>
                  <a:lstStyle/>
                  <a:p>
                    <a:fld id="{60FBFE6D-1725-478D-97B5-D7003FCE1EE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F4F-4700-8993-5C3D78B6F746}"/>
                </c:ext>
              </c:extLst>
            </c:dLbl>
            <c:dLbl>
              <c:idx val="5"/>
              <c:layout>
                <c:manualLayout>
                  <c:x val="-0.14430745329627914"/>
                  <c:y val="-1.5549076773566569E-2"/>
                </c:manualLayout>
              </c:layout>
              <c:tx>
                <c:rich>
                  <a:bodyPr rot="0" spcFirstLastPara="1" vertOverflow="ellipsis" vert="horz" wrap="square" lIns="38100" tIns="19050" rIns="38100" bIns="19050" anchor="ctr" anchorCtr="1">
                    <a:noAutofit/>
                  </a:bodyPr>
                  <a:lstStyle/>
                  <a:p>
                    <a:pPr>
                      <a:defRPr sz="1200" b="1" i="0" u="none" strike="noStrike" kern="1200" baseline="0">
                        <a:ln>
                          <a:noFill/>
                        </a:ln>
                        <a:solidFill>
                          <a:schemeClr val="bg1"/>
                        </a:solidFill>
                        <a:effectLst>
                          <a:outerShdw blurRad="50800" dist="50800" dir="5400000" algn="ctr" rotWithShape="0">
                            <a:schemeClr val="bg1"/>
                          </a:outerShdw>
                        </a:effectLst>
                        <a:latin typeface="Arial" panose="020B0604020202020204" pitchFamily="34" charset="0"/>
                        <a:ea typeface="+mn-ea"/>
                        <a:cs typeface="Arial" panose="020B0604020202020204" pitchFamily="34" charset="0"/>
                      </a:defRPr>
                    </a:pPr>
                    <a:fld id="{11D6DCA4-59DC-4D30-834E-86437E6B6D4A}" type="CELLRANGE">
                      <a:rPr lang="en-US" sz="1200">
                        <a:ln>
                          <a:noFill/>
                        </a:ln>
                        <a:solidFill>
                          <a:schemeClr val="bg1"/>
                        </a:solidFill>
                        <a:effectLst>
                          <a:outerShdw blurRad="50800" dist="50800" dir="5400000" algn="ctr" rotWithShape="0">
                            <a:schemeClr val="bg1"/>
                          </a:outerShdw>
                        </a:effectLst>
                      </a:rPr>
                      <a:pPr>
                        <a:defRPr sz="1200" b="1">
                          <a:ln>
                            <a:noFill/>
                          </a:ln>
                          <a:solidFill>
                            <a:schemeClr val="bg1"/>
                          </a:solidFill>
                          <a:effectLst>
                            <a:outerShdw blurRad="50800" dist="50800" dir="5400000" algn="ctr" rotWithShape="0">
                              <a:schemeClr val="bg1"/>
                            </a:outerShdw>
                          </a:effectLst>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ln>
                        <a:noFill/>
                      </a:ln>
                      <a:solidFill>
                        <a:schemeClr val="bg1"/>
                      </a:solidFill>
                      <a:effectLst>
                        <a:outerShdw blurRad="50800" dist="50800" dir="5400000" algn="ctr" rotWithShape="0">
                          <a:schemeClr val="bg1"/>
                        </a:outerShdw>
                      </a:effectLst>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0.1877185740131998"/>
                      <c:h val="0.11012022886054504"/>
                    </c:manualLayout>
                  </c15:layout>
                  <c15:dlblFieldTable/>
                  <c15:showDataLabelsRange val="1"/>
                </c:ext>
                <c:ext xmlns:c16="http://schemas.microsoft.com/office/drawing/2014/chart" uri="{C3380CC4-5D6E-409C-BE32-E72D297353CC}">
                  <c16:uniqueId val="{00000005-DF4F-4700-8993-5C3D78B6F74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Tables'!$I$5:$I$10</c:f>
              <c:numCache>
                <c:formatCode>General</c:formatCode>
                <c:ptCount val="6"/>
                <c:pt idx="0">
                  <c:v>1</c:v>
                </c:pt>
                <c:pt idx="1">
                  <c:v>7</c:v>
                </c:pt>
                <c:pt idx="2">
                  <c:v>4</c:v>
                </c:pt>
                <c:pt idx="3">
                  <c:v>2</c:v>
                </c:pt>
                <c:pt idx="4">
                  <c:v>5</c:v>
                </c:pt>
                <c:pt idx="5">
                  <c:v>6</c:v>
                </c:pt>
              </c:numCache>
            </c:numRef>
          </c:xVal>
          <c:yVal>
            <c:numRef>
              <c:f>'Pivot Tables'!$J$5:$J$10</c:f>
              <c:numCache>
                <c:formatCode>General</c:formatCode>
                <c:ptCount val="6"/>
                <c:pt idx="0">
                  <c:v>3</c:v>
                </c:pt>
                <c:pt idx="1">
                  <c:v>2</c:v>
                </c:pt>
                <c:pt idx="2">
                  <c:v>1</c:v>
                </c:pt>
                <c:pt idx="3">
                  <c:v>8</c:v>
                </c:pt>
                <c:pt idx="4">
                  <c:v>9</c:v>
                </c:pt>
                <c:pt idx="5">
                  <c:v>6</c:v>
                </c:pt>
              </c:numCache>
            </c:numRef>
          </c:yVal>
          <c:bubbleSize>
            <c:numRef>
              <c:f>'Pivot Tables'!$K$5:$K$10</c:f>
              <c:numCache>
                <c:formatCode>_(* #,##0_);_(* \(#,##0\);_(* "-"??_);_(@_)</c:formatCode>
                <c:ptCount val="6"/>
                <c:pt idx="0">
                  <c:v>177100</c:v>
                </c:pt>
                <c:pt idx="1">
                  <c:v>130229.14500000003</c:v>
                </c:pt>
                <c:pt idx="2">
                  <c:v>61203.859999999986</c:v>
                </c:pt>
                <c:pt idx="3">
                  <c:v>157387.38500000001</c:v>
                </c:pt>
                <c:pt idx="4">
                  <c:v>77421.900000000009</c:v>
                </c:pt>
                <c:pt idx="5">
                  <c:v>117541.05249999998</c:v>
                </c:pt>
              </c:numCache>
            </c:numRef>
          </c:bubbleSize>
          <c:bubble3D val="0"/>
          <c:extLst>
            <c:ext xmlns:c15="http://schemas.microsoft.com/office/drawing/2012/chart" uri="{02D57815-91ED-43cb-92C2-25804820EDAC}">
              <c15:datalabelsRange>
                <c15:f>'Pivot Tables'!$M$5:$M$10</c15:f>
                <c15:dlblRangeCache>
                  <c:ptCount val="6"/>
                  <c:pt idx="0">
                    <c:v>   </c:v>
                  </c:pt>
                  <c:pt idx="1">
                    <c:v> 1,30,229 </c:v>
                  </c:pt>
                  <c:pt idx="2">
                    <c:v> 61,204 </c:v>
                  </c:pt>
                  <c:pt idx="3">
                    <c:v> 1,57,387 </c:v>
                  </c:pt>
                  <c:pt idx="4">
                    <c:v> 77,422 </c:v>
                  </c:pt>
                  <c:pt idx="5">
                    <c:v> 1,17,541 </c:v>
                  </c:pt>
                </c15:dlblRangeCache>
              </c15:datalabelsRange>
            </c:ext>
            <c:ext xmlns:c16="http://schemas.microsoft.com/office/drawing/2014/chart" uri="{C3380CC4-5D6E-409C-BE32-E72D297353CC}">
              <c16:uniqueId val="{00000006-DF4F-4700-8993-5C3D78B6F746}"/>
            </c:ext>
          </c:extLst>
        </c:ser>
        <c:ser>
          <c:idx val="1"/>
          <c:order val="1"/>
          <c:tx>
            <c:v>Max</c:v>
          </c:tx>
          <c:spPr>
            <a:gradFill>
              <a:gsLst>
                <a:gs pos="24000">
                  <a:srgbClr val="100D83"/>
                </a:gs>
                <a:gs pos="79000">
                  <a:srgbClr val="DD115E"/>
                </a:gs>
              </a:gsLst>
              <a:path path="circle">
                <a:fillToRect l="100000" t="100000"/>
              </a:path>
            </a:gradFill>
            <a:ln w="25400">
              <a:noFill/>
            </a:ln>
            <a:effectLst>
              <a:outerShdw blurRad="152400" sx="105000" sy="105000" algn="ctr" rotWithShape="0">
                <a:srgbClr val="DD115E">
                  <a:alpha val="88000"/>
                </a:srgbClr>
              </a:outerShdw>
            </a:effectLst>
          </c:spPr>
          <c:invertIfNegative val="0"/>
          <c:dLbls>
            <c:dLbl>
              <c:idx val="0"/>
              <c:tx>
                <c:rich>
                  <a:bodyPr/>
                  <a:lstStyle/>
                  <a:p>
                    <a:fld id="{5AFD0CB0-1596-4562-B03A-B1CB93B53E0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F4F-4700-8993-5C3D78B6F746}"/>
                </c:ext>
              </c:extLst>
            </c:dLbl>
            <c:dLbl>
              <c:idx val="1"/>
              <c:tx>
                <c:rich>
                  <a:bodyPr/>
                  <a:lstStyle/>
                  <a:p>
                    <a:fld id="{13DAE231-0B7B-4767-9B44-2AD333BC5FA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F4F-4700-8993-5C3D78B6F746}"/>
                </c:ext>
              </c:extLst>
            </c:dLbl>
            <c:dLbl>
              <c:idx val="2"/>
              <c:tx>
                <c:rich>
                  <a:bodyPr/>
                  <a:lstStyle/>
                  <a:p>
                    <a:fld id="{80D329D6-FAA8-46BF-A5C8-CB971E9FC7F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F4F-4700-8993-5C3D78B6F746}"/>
                </c:ext>
              </c:extLst>
            </c:dLbl>
            <c:dLbl>
              <c:idx val="3"/>
              <c:tx>
                <c:rich>
                  <a:bodyPr/>
                  <a:lstStyle/>
                  <a:p>
                    <a:fld id="{B7B6AD88-27B4-4C91-A77E-66F13755980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DF4F-4700-8993-5C3D78B6F746}"/>
                </c:ext>
              </c:extLst>
            </c:dLbl>
            <c:dLbl>
              <c:idx val="4"/>
              <c:tx>
                <c:rich>
                  <a:bodyPr/>
                  <a:lstStyle/>
                  <a:p>
                    <a:fld id="{6D921C97-C347-4FC3-9604-76A01AB2013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F4F-4700-8993-5C3D78B6F746}"/>
                </c:ext>
              </c:extLst>
            </c:dLbl>
            <c:dLbl>
              <c:idx val="5"/>
              <c:layout>
                <c:manualLayout>
                  <c:x val="-9.4845930495413663E-2"/>
                  <c:y val="-1.2122903054821568E-2"/>
                </c:manualLayout>
              </c:layout>
              <c:tx>
                <c:rich>
                  <a:bodyPr/>
                  <a:lstStyle/>
                  <a:p>
                    <a:fld id="{B244EFFD-1FDD-491F-9213-6686EB9D9CB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F4F-4700-8993-5C3D78B6F74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Tables'!$I$5:$I$10</c:f>
              <c:numCache>
                <c:formatCode>General</c:formatCode>
                <c:ptCount val="6"/>
                <c:pt idx="0">
                  <c:v>1</c:v>
                </c:pt>
                <c:pt idx="1">
                  <c:v>7</c:v>
                </c:pt>
                <c:pt idx="2">
                  <c:v>4</c:v>
                </c:pt>
                <c:pt idx="3">
                  <c:v>2</c:v>
                </c:pt>
                <c:pt idx="4">
                  <c:v>5</c:v>
                </c:pt>
                <c:pt idx="5">
                  <c:v>6</c:v>
                </c:pt>
              </c:numCache>
            </c:numRef>
          </c:xVal>
          <c:yVal>
            <c:numRef>
              <c:f>'Pivot Tables'!$J$5:$J$10</c:f>
              <c:numCache>
                <c:formatCode>General</c:formatCode>
                <c:ptCount val="6"/>
                <c:pt idx="0">
                  <c:v>3</c:v>
                </c:pt>
                <c:pt idx="1">
                  <c:v>2</c:v>
                </c:pt>
                <c:pt idx="2">
                  <c:v>1</c:v>
                </c:pt>
                <c:pt idx="3">
                  <c:v>8</c:v>
                </c:pt>
                <c:pt idx="4">
                  <c:v>9</c:v>
                </c:pt>
                <c:pt idx="5">
                  <c:v>6</c:v>
                </c:pt>
              </c:numCache>
            </c:numRef>
          </c:yVal>
          <c:bubbleSize>
            <c:numRef>
              <c:f>'Pivot Tables'!$L$5:$L$10</c:f>
              <c:numCache>
                <c:formatCode>_(* #,##0_);_(* \(#,##0\);_(* "-"??_);_(@_)</c:formatCode>
                <c:ptCount val="6"/>
                <c:pt idx="0">
                  <c:v>177100</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Tables'!$L$5:$L$10</c15:f>
                <c15:dlblRangeCache>
                  <c:ptCount val="6"/>
                  <c:pt idx="0">
                    <c:v> 1,77,100 </c:v>
                  </c:pt>
                  <c:pt idx="1">
                    <c:v>   </c:v>
                  </c:pt>
                  <c:pt idx="2">
                    <c:v>   </c:v>
                  </c:pt>
                  <c:pt idx="3">
                    <c:v>   </c:v>
                  </c:pt>
                  <c:pt idx="4">
                    <c:v>   </c:v>
                  </c:pt>
                  <c:pt idx="5">
                    <c:v>   </c:v>
                  </c:pt>
                </c15:dlblRangeCache>
              </c15:datalabelsRange>
            </c:ext>
            <c:ext xmlns:c16="http://schemas.microsoft.com/office/drawing/2014/chart" uri="{C3380CC4-5D6E-409C-BE32-E72D297353CC}">
              <c16:uniqueId val="{0000000D-DF4F-4700-8993-5C3D78B6F746}"/>
            </c:ext>
          </c:extLst>
        </c:ser>
        <c:dLbls>
          <c:showLegendKey val="0"/>
          <c:showVal val="0"/>
          <c:showCatName val="0"/>
          <c:showSerName val="0"/>
          <c:showPercent val="0"/>
          <c:showBubbleSize val="0"/>
        </c:dLbls>
        <c:bubbleScale val="70"/>
        <c:showNegBubbles val="0"/>
        <c:axId val="1927970767"/>
        <c:axId val="1927975087"/>
      </c:bubbleChart>
      <c:valAx>
        <c:axId val="1927970767"/>
        <c:scaling>
          <c:orientation val="minMax"/>
          <c:max val="10"/>
          <c:min val="0"/>
        </c:scaling>
        <c:delete val="1"/>
        <c:axPos val="b"/>
        <c:majorGridlines>
          <c:spPr>
            <a:ln w="9525" cap="flat" cmpd="sng" algn="ctr">
              <a:noFill/>
              <a:round/>
            </a:ln>
            <a:effectLst/>
          </c:spPr>
        </c:majorGridlines>
        <c:numFmt formatCode="General" sourceLinked="1"/>
        <c:majorTickMark val="none"/>
        <c:minorTickMark val="none"/>
        <c:tickLblPos val="nextTo"/>
        <c:crossAx val="1927975087"/>
        <c:crosses val="autoZero"/>
        <c:crossBetween val="midCat"/>
      </c:valAx>
      <c:valAx>
        <c:axId val="1927975087"/>
        <c:scaling>
          <c:orientation val="minMax"/>
          <c:max val="10"/>
          <c:min val="0"/>
        </c:scaling>
        <c:delete val="1"/>
        <c:axPos val="l"/>
        <c:numFmt formatCode="General" sourceLinked="1"/>
        <c:majorTickMark val="none"/>
        <c:minorTickMark val="none"/>
        <c:tickLblPos val="nextTo"/>
        <c:crossAx val="1927970767"/>
        <c:crosses val="autoZero"/>
        <c:crossBetween val="midCat"/>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Tables!PivotTable4</c:name>
    <c:fmtId val="11"/>
  </c:pivotSource>
  <c:chart>
    <c:autoTitleDeleted val="0"/>
    <c:pivotFmts>
      <c:pivotFmt>
        <c:idx val="0"/>
        <c:spPr>
          <a:solidFill>
            <a:schemeClr val="accent1"/>
          </a:solidFill>
          <a:ln w="12700" cap="rnd">
            <a:solidFill>
              <a:srgbClr val="3366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1000">
                <a:srgbClr val="3366FF"/>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1000">
                <a:srgbClr val="3366FF"/>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3366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32000">
                <a:srgbClr val="3366FF">
                  <a:alpha val="83000"/>
                </a:srgbClr>
              </a:gs>
              <a:gs pos="100000">
                <a:schemeClr val="tx1">
                  <a:alpha val="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rgbClr val="3366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086912460187248E-2"/>
          <c:y val="7.843184994914712E-2"/>
          <c:w val="0.88674388674388671"/>
          <c:h val="0.6376273297843621"/>
        </c:manualLayout>
      </c:layout>
      <c:areaChart>
        <c:grouping val="standard"/>
        <c:varyColors val="0"/>
        <c:ser>
          <c:idx val="1"/>
          <c:order val="1"/>
          <c:tx>
            <c:strRef>
              <c:f>'Pivot Tables'!$AC$3</c:f>
              <c:strCache>
                <c:ptCount val="1"/>
                <c:pt idx="0">
                  <c:v>Sum of Income2</c:v>
                </c:pt>
              </c:strCache>
            </c:strRef>
          </c:tx>
          <c:spPr>
            <a:gradFill>
              <a:gsLst>
                <a:gs pos="32000">
                  <a:srgbClr val="3366FF">
                    <a:alpha val="83000"/>
                  </a:srgbClr>
                </a:gs>
                <a:gs pos="100000">
                  <a:schemeClr val="tx1">
                    <a:alpha val="0"/>
                  </a:schemeClr>
                </a:gs>
              </a:gsLst>
              <a:lin ang="5400000" scaled="1"/>
            </a:gradFill>
            <a:ln>
              <a:noFill/>
            </a:ln>
            <a:effectLst/>
          </c:spPr>
          <c:cat>
            <c:strRef>
              <c:f>'Pivot Tables'!$AA$4:$AA$16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Tables'!$AC$4:$AC$16</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0-3956-4671-9080-8E99014D6780}"/>
            </c:ext>
          </c:extLst>
        </c:ser>
        <c:dLbls>
          <c:showLegendKey val="0"/>
          <c:showVal val="0"/>
          <c:showCatName val="0"/>
          <c:showSerName val="0"/>
          <c:showPercent val="0"/>
          <c:showBubbleSize val="0"/>
        </c:dLbls>
        <c:axId val="1097788591"/>
        <c:axId val="1097778031"/>
      </c:areaChart>
      <c:lineChart>
        <c:grouping val="standard"/>
        <c:varyColors val="0"/>
        <c:ser>
          <c:idx val="0"/>
          <c:order val="0"/>
          <c:tx>
            <c:strRef>
              <c:f>'Pivot Tables'!$AB$3</c:f>
              <c:strCache>
                <c:ptCount val="1"/>
                <c:pt idx="0">
                  <c:v>Sum of Income</c:v>
                </c:pt>
              </c:strCache>
            </c:strRef>
          </c:tx>
          <c:spPr>
            <a:ln w="15875" cap="rnd">
              <a:solidFill>
                <a:srgbClr val="3366FF"/>
              </a:solidFill>
              <a:round/>
            </a:ln>
            <a:effectLst/>
          </c:spPr>
          <c:marker>
            <c:symbol val="none"/>
          </c:marker>
          <c:cat>
            <c:strRef>
              <c:f>'Pivot Tables'!$AA$4:$AA$16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Tables'!$AB$4:$AB$16</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smooth val="0"/>
          <c:extLst>
            <c:ext xmlns:c16="http://schemas.microsoft.com/office/drawing/2014/chart" uri="{C3380CC4-5D6E-409C-BE32-E72D297353CC}">
              <c16:uniqueId val="{00000001-3956-4671-9080-8E99014D6780}"/>
            </c:ext>
          </c:extLst>
        </c:ser>
        <c:dLbls>
          <c:showLegendKey val="0"/>
          <c:showVal val="0"/>
          <c:showCatName val="0"/>
          <c:showSerName val="0"/>
          <c:showPercent val="0"/>
          <c:showBubbleSize val="0"/>
        </c:dLbls>
        <c:marker val="1"/>
        <c:smooth val="0"/>
        <c:axId val="1097788591"/>
        <c:axId val="1097778031"/>
      </c:lineChart>
      <c:catAx>
        <c:axId val="109778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097778031"/>
        <c:crosses val="autoZero"/>
        <c:auto val="1"/>
        <c:lblAlgn val="ctr"/>
        <c:lblOffset val="100"/>
        <c:noMultiLvlLbl val="0"/>
      </c:catAx>
      <c:valAx>
        <c:axId val="1097778031"/>
        <c:scaling>
          <c:orientation val="minMax"/>
        </c:scaling>
        <c:delete val="1"/>
        <c:axPos val="l"/>
        <c:numFmt formatCode="_(* #,##0_);_(* \(#,##0\);_(* &quot;-&quot;??_);_(@_)" sourceLinked="1"/>
        <c:majorTickMark val="none"/>
        <c:minorTickMark val="none"/>
        <c:tickLblPos val="nextTo"/>
        <c:crossAx val="10977885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Tables!PivotTable2</c:name>
    <c:fmtId val="26"/>
  </c:pivotSource>
  <c:chart>
    <c:autoTitleDeleted val="1"/>
    <c:pivotFmts>
      <c:pivotFmt>
        <c:idx val="0"/>
        <c:spPr>
          <a:solidFill>
            <a:srgbClr val="194AFE"/>
          </a:solidFill>
          <a:ln>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4AFE"/>
          </a:solidFill>
          <a:ln>
            <a:solidFill>
              <a:srgbClr val="194AFE"/>
            </a:solidFill>
          </a:ln>
          <a:effectLst/>
        </c:spPr>
      </c:pivotFmt>
      <c:pivotFmt>
        <c:idx val="2"/>
        <c:spPr>
          <a:solidFill>
            <a:srgbClr val="194AFE"/>
          </a:solidFill>
          <a:ln>
            <a:solidFill>
              <a:srgbClr val="194AFE"/>
            </a:solidFill>
          </a:ln>
          <a:effectLst/>
        </c:spPr>
      </c:pivotFmt>
      <c:pivotFmt>
        <c:idx val="3"/>
        <c:spPr>
          <a:solidFill>
            <a:srgbClr val="194AFE"/>
          </a:solidFill>
          <a:ln>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81000">
                <a:srgbClr val="C240D8"/>
              </a:gs>
              <a:gs pos="27000">
                <a:srgbClr val="9BF8F2"/>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382035578885975"/>
          <c:y val="7.7685186020118854E-2"/>
          <c:w val="0.36156241270206663"/>
          <c:h val="0.84439451455089465"/>
        </c:manualLayout>
      </c:layout>
      <c:barChart>
        <c:barDir val="bar"/>
        <c:grouping val="clustered"/>
        <c:varyColors val="0"/>
        <c:ser>
          <c:idx val="0"/>
          <c:order val="0"/>
          <c:tx>
            <c:strRef>
              <c:f>'Pivot Tables'!$AI$3</c:f>
              <c:strCache>
                <c:ptCount val="1"/>
                <c:pt idx="0">
                  <c:v>Total</c:v>
                </c:pt>
              </c:strCache>
            </c:strRef>
          </c:tx>
          <c:spPr>
            <a:gradFill flip="none" rotWithShape="1">
              <a:gsLst>
                <a:gs pos="81000">
                  <a:srgbClr val="C240D8"/>
                </a:gs>
                <a:gs pos="27000">
                  <a:srgbClr val="9BF8F2"/>
                </a:gs>
              </a:gsLst>
              <a:lin ang="0" scaled="1"/>
              <a:tileRect/>
            </a:gradFill>
            <a:ln>
              <a:noFill/>
            </a:ln>
            <a:effectLst/>
          </c:spPr>
          <c:invertIfNegative val="0"/>
          <c:cat>
            <c:strRef>
              <c:f>'Pivot Tables'!$AH$4:$AH$16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Tables'!$AI$4:$AI$16</c:f>
              <c:numCache>
                <c:formatCode>_(* #,##0_);_(* \(#,##0\);_(* "-"??_);_(@_)</c:formatCode>
                <c:ptCount val="12"/>
                <c:pt idx="0">
                  <c:v>12986.934000000001</c:v>
                </c:pt>
                <c:pt idx="1">
                  <c:v>11728.41</c:v>
                </c:pt>
                <c:pt idx="2">
                  <c:v>11526.14</c:v>
                </c:pt>
                <c:pt idx="3">
                  <c:v>11790.14</c:v>
                </c:pt>
                <c:pt idx="4">
                  <c:v>12109.628000000001</c:v>
                </c:pt>
                <c:pt idx="5">
                  <c:v>11121.599999999999</c:v>
                </c:pt>
                <c:pt idx="6">
                  <c:v>11526.14</c:v>
                </c:pt>
                <c:pt idx="7">
                  <c:v>12195.5645</c:v>
                </c:pt>
                <c:pt idx="8">
                  <c:v>11981.222000000002</c:v>
                </c:pt>
                <c:pt idx="9">
                  <c:v>13235.532999999999</c:v>
                </c:pt>
                <c:pt idx="10">
                  <c:v>12449.217000000002</c:v>
                </c:pt>
                <c:pt idx="11">
                  <c:v>11526.14</c:v>
                </c:pt>
              </c:numCache>
            </c:numRef>
          </c:val>
          <c:extLst>
            <c:ext xmlns:c16="http://schemas.microsoft.com/office/drawing/2014/chart" uri="{C3380CC4-5D6E-409C-BE32-E72D297353CC}">
              <c16:uniqueId val="{00000000-FC66-451C-82D8-24504AA2AB7F}"/>
            </c:ext>
          </c:extLst>
        </c:ser>
        <c:dLbls>
          <c:showLegendKey val="0"/>
          <c:showVal val="0"/>
          <c:showCatName val="0"/>
          <c:showSerName val="0"/>
          <c:showPercent val="0"/>
          <c:showBubbleSize val="0"/>
        </c:dLbls>
        <c:gapWidth val="230"/>
        <c:axId val="1525334527"/>
        <c:axId val="1525313407"/>
      </c:barChart>
      <c:catAx>
        <c:axId val="15253345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5313407"/>
        <c:crosses val="autoZero"/>
        <c:auto val="1"/>
        <c:lblAlgn val="ctr"/>
        <c:lblOffset val="100"/>
        <c:noMultiLvlLbl val="0"/>
      </c:catAx>
      <c:valAx>
        <c:axId val="1525313407"/>
        <c:scaling>
          <c:orientation val="minMax"/>
        </c:scaling>
        <c:delete val="1"/>
        <c:axPos val="b"/>
        <c:numFmt formatCode="_(* #,##0_);_(* \(#,##0\);_(* &quot;-&quot;??_);_(@_)" sourceLinked="1"/>
        <c:majorTickMark val="none"/>
        <c:minorTickMark val="none"/>
        <c:tickLblPos val="nextTo"/>
        <c:crossAx val="1525334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53272552893122"/>
          <c:y val="4.65765933493636E-2"/>
          <c:w val="0.93855273476713241"/>
          <c:h val="0.92479065220679724"/>
        </c:manualLayout>
      </c:layout>
      <c:doughnutChart>
        <c:varyColors val="1"/>
        <c:ser>
          <c:idx val="0"/>
          <c:order val="0"/>
          <c:spPr>
            <a:gradFill>
              <a:gsLst>
                <a:gs pos="61000">
                  <a:srgbClr val="9947F7">
                    <a:lumMod val="97000"/>
                  </a:srgbClr>
                </a:gs>
                <a:gs pos="0">
                  <a:srgbClr val="DC25FA"/>
                </a:gs>
              </a:gsLst>
              <a:lin ang="5400000" scaled="1"/>
            </a:gradFill>
            <a:ln w="146050">
              <a:solidFill>
                <a:schemeClr val="tx1"/>
              </a:solidFill>
            </a:ln>
          </c:spPr>
          <c:dPt>
            <c:idx val="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1-5257-4A18-8AC1-D09581C0632C}"/>
              </c:ext>
            </c:extLst>
          </c:dPt>
          <c:dPt>
            <c:idx val="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3-5257-4A18-8AC1-D09581C0632C}"/>
              </c:ext>
            </c:extLst>
          </c:dPt>
          <c:dPt>
            <c:idx val="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5-5257-4A18-8AC1-D09581C0632C}"/>
              </c:ext>
            </c:extLst>
          </c:dPt>
          <c:dPt>
            <c:idx val="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7-5257-4A18-8AC1-D09581C0632C}"/>
              </c:ext>
            </c:extLst>
          </c:dPt>
          <c:dPt>
            <c:idx val="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9-5257-4A18-8AC1-D09581C0632C}"/>
              </c:ext>
            </c:extLst>
          </c:dPt>
          <c:dPt>
            <c:idx val="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B-5257-4A18-8AC1-D09581C0632C}"/>
              </c:ext>
            </c:extLst>
          </c:dPt>
          <c:dPt>
            <c:idx val="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D-5257-4A18-8AC1-D09581C0632C}"/>
              </c:ext>
            </c:extLst>
          </c:dPt>
          <c:dPt>
            <c:idx val="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F-5257-4A18-8AC1-D09581C0632C}"/>
              </c:ext>
            </c:extLst>
          </c:dPt>
          <c:dPt>
            <c:idx val="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1-5257-4A18-8AC1-D09581C0632C}"/>
              </c:ext>
            </c:extLst>
          </c:dPt>
          <c:dPt>
            <c:idx val="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3-5257-4A18-8AC1-D09581C0632C}"/>
              </c:ext>
            </c:extLst>
          </c:dPt>
          <c:dPt>
            <c:idx val="1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5-5257-4A18-8AC1-D09581C0632C}"/>
              </c:ext>
            </c:extLst>
          </c:dPt>
          <c:dPt>
            <c:idx val="1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7-5257-4A18-8AC1-D09581C0632C}"/>
              </c:ext>
            </c:extLst>
          </c:dPt>
          <c:dPt>
            <c:idx val="1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9-5257-4A18-8AC1-D09581C0632C}"/>
              </c:ext>
            </c:extLst>
          </c:dPt>
          <c:dPt>
            <c:idx val="1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B-5257-4A18-8AC1-D09581C0632C}"/>
              </c:ext>
            </c:extLst>
          </c:dPt>
          <c:dPt>
            <c:idx val="1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D-5257-4A18-8AC1-D09581C0632C}"/>
              </c:ext>
            </c:extLst>
          </c:dPt>
          <c:dPt>
            <c:idx val="1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F-5257-4A18-8AC1-D09581C0632C}"/>
              </c:ext>
            </c:extLst>
          </c:dPt>
          <c:dPt>
            <c:idx val="1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1-5257-4A18-8AC1-D09581C0632C}"/>
              </c:ext>
            </c:extLst>
          </c:dPt>
          <c:dPt>
            <c:idx val="1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3-5257-4A18-8AC1-D09581C0632C}"/>
              </c:ext>
            </c:extLst>
          </c:dPt>
          <c:dPt>
            <c:idx val="1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5-5257-4A18-8AC1-D09581C0632C}"/>
              </c:ext>
            </c:extLst>
          </c:dPt>
          <c:dPt>
            <c:idx val="1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7-5257-4A18-8AC1-D09581C0632C}"/>
              </c:ext>
            </c:extLst>
          </c:dPt>
          <c:dPt>
            <c:idx val="2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9-5257-4A18-8AC1-D09581C0632C}"/>
              </c:ext>
            </c:extLst>
          </c:dPt>
          <c:dPt>
            <c:idx val="2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B-5257-4A18-8AC1-D09581C0632C}"/>
              </c:ext>
            </c:extLst>
          </c:dPt>
          <c:dPt>
            <c:idx val="2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D-5257-4A18-8AC1-D09581C0632C}"/>
              </c:ext>
            </c:extLst>
          </c:dPt>
          <c:dPt>
            <c:idx val="2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F-5257-4A18-8AC1-D09581C0632C}"/>
              </c:ext>
            </c:extLst>
          </c:dPt>
          <c:dPt>
            <c:idx val="2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1-5257-4A18-8AC1-D09581C0632C}"/>
              </c:ext>
            </c:extLst>
          </c:dPt>
          <c:dPt>
            <c:idx val="2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3-5257-4A18-8AC1-D09581C0632C}"/>
              </c:ext>
            </c:extLst>
          </c:dPt>
          <c:dPt>
            <c:idx val="2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5-5257-4A18-8AC1-D09581C0632C}"/>
              </c:ext>
            </c:extLst>
          </c:dPt>
          <c:dPt>
            <c:idx val="2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7-5257-4A18-8AC1-D09581C0632C}"/>
              </c:ext>
            </c:extLst>
          </c:dPt>
          <c:dPt>
            <c:idx val="2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9-5257-4A18-8AC1-D09581C0632C}"/>
              </c:ext>
            </c:extLst>
          </c:dPt>
          <c:dPt>
            <c:idx val="2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B-5257-4A18-8AC1-D09581C0632C}"/>
              </c:ext>
            </c:extLst>
          </c:dPt>
          <c:dPt>
            <c:idx val="3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D-5257-4A18-8AC1-D09581C0632C}"/>
              </c:ext>
            </c:extLst>
          </c:dPt>
          <c:dPt>
            <c:idx val="3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F-5257-4A18-8AC1-D09581C0632C}"/>
              </c:ext>
            </c:extLst>
          </c:dPt>
          <c:dPt>
            <c:idx val="3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1-5257-4A18-8AC1-D09581C0632C}"/>
              </c:ext>
            </c:extLst>
          </c:dPt>
          <c:dPt>
            <c:idx val="3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3-5257-4A18-8AC1-D09581C0632C}"/>
              </c:ext>
            </c:extLst>
          </c:dPt>
          <c:dPt>
            <c:idx val="3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5-5257-4A18-8AC1-D09581C0632C}"/>
              </c:ext>
            </c:extLst>
          </c:dPt>
          <c:dPt>
            <c:idx val="3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7-5257-4A18-8AC1-D09581C0632C}"/>
              </c:ext>
            </c:extLst>
          </c:dPt>
          <c:dPt>
            <c:idx val="3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9-5257-4A18-8AC1-D09581C0632C}"/>
              </c:ext>
            </c:extLst>
          </c:dPt>
          <c:dPt>
            <c:idx val="3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B-5257-4A18-8AC1-D09581C0632C}"/>
              </c:ext>
            </c:extLst>
          </c:dPt>
          <c:dPt>
            <c:idx val="3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D-5257-4A18-8AC1-D09581C0632C}"/>
              </c:ext>
            </c:extLst>
          </c:dPt>
          <c:dPt>
            <c:idx val="3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F-5257-4A18-8AC1-D09581C0632C}"/>
              </c:ext>
            </c:extLst>
          </c:dPt>
          <c:dPt>
            <c:idx val="4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1-5257-4A18-8AC1-D09581C0632C}"/>
              </c:ext>
            </c:extLst>
          </c:dPt>
          <c:dPt>
            <c:idx val="4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3-5257-4A18-8AC1-D09581C0632C}"/>
              </c:ext>
            </c:extLst>
          </c:dPt>
          <c:dPt>
            <c:idx val="4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5-5257-4A18-8AC1-D09581C0632C}"/>
              </c:ext>
            </c:extLst>
          </c:dPt>
          <c:dPt>
            <c:idx val="4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7-5257-4A18-8AC1-D09581C0632C}"/>
              </c:ext>
            </c:extLst>
          </c:dPt>
          <c:dPt>
            <c:idx val="4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9-5257-4A18-8AC1-D09581C0632C}"/>
              </c:ext>
            </c:extLst>
          </c:dPt>
          <c:dPt>
            <c:idx val="4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B-5257-4A18-8AC1-D09581C0632C}"/>
              </c:ext>
            </c:extLst>
          </c:dPt>
          <c:dPt>
            <c:idx val="4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D-5257-4A18-8AC1-D09581C0632C}"/>
              </c:ext>
            </c:extLst>
          </c:dPt>
          <c:dPt>
            <c:idx val="4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F-5257-4A18-8AC1-D09581C0632C}"/>
              </c:ext>
            </c:extLst>
          </c:dPt>
          <c:dPt>
            <c:idx val="4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1-5257-4A18-8AC1-D09581C0632C}"/>
              </c:ext>
            </c:extLst>
          </c:dPt>
          <c:dPt>
            <c:idx val="4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3-5257-4A18-8AC1-D09581C0632C}"/>
              </c:ext>
            </c:extLst>
          </c:dPt>
          <c:dPt>
            <c:idx val="5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5-5257-4A18-8AC1-D09581C0632C}"/>
              </c:ext>
            </c:extLst>
          </c:dPt>
          <c:dPt>
            <c:idx val="5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7-5257-4A18-8AC1-D09581C0632C}"/>
              </c:ext>
            </c:extLst>
          </c:dPt>
          <c:dPt>
            <c:idx val="5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9-5257-4A18-8AC1-D09581C0632C}"/>
              </c:ext>
            </c:extLst>
          </c:dPt>
          <c:dPt>
            <c:idx val="5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B-5257-4A18-8AC1-D09581C0632C}"/>
              </c:ext>
            </c:extLst>
          </c:dPt>
          <c:dPt>
            <c:idx val="5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D-5257-4A18-8AC1-D09581C0632C}"/>
              </c:ext>
            </c:extLst>
          </c:dPt>
          <c:dPt>
            <c:idx val="5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F-5257-4A18-8AC1-D09581C0632C}"/>
              </c:ext>
            </c:extLst>
          </c:dPt>
          <c:dPt>
            <c:idx val="5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71-5257-4A18-8AC1-D09581C0632C}"/>
              </c:ext>
            </c:extLst>
          </c:dPt>
          <c:dPt>
            <c:idx val="5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73-5257-4A18-8AC1-D09581C0632C}"/>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5257-4A18-8AC1-D09581C0632C}"/>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Percentages</c:v>
          </c:tx>
          <c:spPr>
            <a:solidFill>
              <a:schemeClr val="accent1"/>
            </a:solidFill>
            <a:ln>
              <a:solidFill>
                <a:schemeClr val="tx1"/>
              </a:solidFill>
            </a:ln>
          </c:spPr>
          <c:dPt>
            <c:idx val="0"/>
            <c:bubble3D val="0"/>
            <c:spPr>
              <a:solidFill>
                <a:schemeClr val="accent1">
                  <a:alpha val="0"/>
                </a:schemeClr>
              </a:solidFill>
              <a:ln w="19050">
                <a:solidFill>
                  <a:schemeClr val="tx1"/>
                </a:solidFill>
              </a:ln>
              <a:effectLst/>
            </c:spPr>
            <c:extLst>
              <c:ext xmlns:c16="http://schemas.microsoft.com/office/drawing/2014/chart" uri="{C3380CC4-5D6E-409C-BE32-E72D297353CC}">
                <c16:uniqueId val="{00000076-5257-4A18-8AC1-D09581C0632C}"/>
              </c:ext>
            </c:extLst>
          </c:dPt>
          <c:dPt>
            <c:idx val="1"/>
            <c:bubble3D val="0"/>
            <c:spPr>
              <a:solidFill>
                <a:srgbClr val="070E25">
                  <a:alpha val="72000"/>
                </a:srgbClr>
              </a:solidFill>
              <a:ln w="19050">
                <a:solidFill>
                  <a:schemeClr val="tx1"/>
                </a:solidFill>
              </a:ln>
              <a:effectLst/>
            </c:spPr>
            <c:extLst>
              <c:ext xmlns:c16="http://schemas.microsoft.com/office/drawing/2014/chart" uri="{C3380CC4-5D6E-409C-BE32-E72D297353CC}">
                <c16:uniqueId val="{00000078-5257-4A18-8AC1-D09581C0632C}"/>
              </c:ext>
            </c:extLst>
          </c:dPt>
          <c:val>
            <c:numRef>
              <c:f>'Pivot Tables'!$U$5:$V$5</c:f>
              <c:numCache>
                <c:formatCode>0%</c:formatCode>
                <c:ptCount val="2"/>
                <c:pt idx="0">
                  <c:v>0.80193337589140468</c:v>
                </c:pt>
                <c:pt idx="1">
                  <c:v>0.2</c:v>
                </c:pt>
              </c:numCache>
            </c:numRef>
          </c:val>
          <c:extLst>
            <c:ext xmlns:c16="http://schemas.microsoft.com/office/drawing/2014/chart" uri="{C3380CC4-5D6E-409C-BE32-E72D297353CC}">
              <c16:uniqueId val="{00000079-5257-4A18-8AC1-D09581C063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Tables!PivotTable5</c:name>
    <c:fmtId val="32"/>
  </c:pivotSource>
  <c:chart>
    <c:autoTitleDeleted val="0"/>
    <c:pivotFmts>
      <c:pivotFmt>
        <c:idx val="0"/>
        <c:spPr>
          <a:solidFill>
            <a:srgbClr val="3366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BF8F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BF8F2"/>
          </a:solidFill>
          <a:ln w="19050">
            <a:solidFill>
              <a:schemeClr val="lt1"/>
            </a:solidFill>
          </a:ln>
          <a:effectLst/>
        </c:spPr>
      </c:pivotFmt>
      <c:pivotFmt>
        <c:idx val="3"/>
        <c:spPr>
          <a:solidFill>
            <a:srgbClr val="3366FF"/>
          </a:solidFill>
          <a:ln w="19050">
            <a:solidFill>
              <a:schemeClr val="lt1"/>
            </a:solidFill>
          </a:ln>
          <a:effectLst/>
        </c:spPr>
      </c:pivotFmt>
      <c:pivotFmt>
        <c:idx val="4"/>
        <c:spPr>
          <a:solidFill>
            <a:srgbClr val="3366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366FF"/>
          </a:solidFill>
          <a:ln w="19050">
            <a:solidFill>
              <a:schemeClr val="lt1"/>
            </a:solidFill>
          </a:ln>
          <a:effectLst/>
        </c:spPr>
      </c:pivotFmt>
      <c:pivotFmt>
        <c:idx val="6"/>
        <c:spPr>
          <a:solidFill>
            <a:srgbClr val="9BF8F2"/>
          </a:solidFill>
          <a:ln w="19050">
            <a:solidFill>
              <a:schemeClr val="lt1"/>
            </a:solidFill>
          </a:ln>
          <a:effectLst/>
        </c:spPr>
      </c:pivotFmt>
      <c:pivotFmt>
        <c:idx val="7"/>
        <c:spPr>
          <a:solidFill>
            <a:srgbClr val="9BF8F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3366FF"/>
          </a:solidFill>
          <a:ln w="19050">
            <a:solidFill>
              <a:schemeClr val="lt1"/>
            </a:solidFill>
          </a:ln>
          <a:effectLst/>
        </c:spPr>
      </c:pivotFmt>
      <c:pivotFmt>
        <c:idx val="9"/>
        <c:spPr>
          <a:solidFill>
            <a:srgbClr val="9BF8F2"/>
          </a:solidFill>
          <a:ln w="19050">
            <a:solidFill>
              <a:schemeClr val="lt1"/>
            </a:solidFill>
          </a:ln>
          <a:effectLst/>
        </c:spPr>
      </c:pivotFmt>
      <c:pivotFmt>
        <c:idx val="10"/>
        <c:spPr>
          <a:solidFill>
            <a:srgbClr val="3366FF"/>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3366FF"/>
          </a:solidFill>
          <a:ln w="19050">
            <a:solidFill>
              <a:schemeClr val="tx1"/>
            </a:solidFill>
          </a:ln>
          <a:effectLst/>
        </c:spPr>
      </c:pivotFmt>
      <c:pivotFmt>
        <c:idx val="12"/>
        <c:spPr>
          <a:solidFill>
            <a:srgbClr val="9BF8F2"/>
          </a:solidFill>
          <a:ln w="19050">
            <a:solidFill>
              <a:schemeClr val="tx1"/>
            </a:solidFill>
          </a:ln>
          <a:effectLst/>
        </c:spPr>
      </c:pivotFmt>
      <c:pivotFmt>
        <c:idx val="13"/>
        <c:spPr>
          <a:solidFill>
            <a:srgbClr val="9BF8F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3366FF"/>
          </a:solidFill>
          <a:ln w="19050">
            <a:solidFill>
              <a:schemeClr val="tx1"/>
            </a:solidFill>
          </a:ln>
          <a:effectLst/>
        </c:spPr>
      </c:pivotFmt>
      <c:pivotFmt>
        <c:idx val="15"/>
        <c:spPr>
          <a:solidFill>
            <a:srgbClr val="9BF8F2"/>
          </a:solidFill>
          <a:ln w="19050">
            <a:solidFill>
              <a:schemeClr val="tx1"/>
            </a:solidFill>
          </a:ln>
          <a:effectLst/>
        </c:spPr>
      </c:pivotFmt>
    </c:pivotFmts>
    <c:plotArea>
      <c:layout>
        <c:manualLayout>
          <c:layoutTarget val="inner"/>
          <c:xMode val="edge"/>
          <c:yMode val="edge"/>
          <c:x val="0.12438450678764192"/>
          <c:y val="0.14133592858816241"/>
          <c:w val="0.67888305550702921"/>
          <c:h val="0.65972859775506787"/>
        </c:manualLayout>
      </c:layout>
      <c:doughnutChart>
        <c:varyColors val="1"/>
        <c:ser>
          <c:idx val="0"/>
          <c:order val="0"/>
          <c:tx>
            <c:strRef>
              <c:f>'Pivot Tables'!$AN$3</c:f>
              <c:strCache>
                <c:ptCount val="1"/>
                <c:pt idx="0">
                  <c:v>Sum of Income</c:v>
                </c:pt>
              </c:strCache>
            </c:strRef>
          </c:tx>
          <c:spPr>
            <a:solidFill>
              <a:srgbClr val="3366FF"/>
            </a:solidFill>
            <a:ln>
              <a:solidFill>
                <a:schemeClr val="tx1"/>
              </a:solidFill>
            </a:ln>
          </c:spPr>
          <c:dPt>
            <c:idx val="0"/>
            <c:bubble3D val="0"/>
            <c:spPr>
              <a:solidFill>
                <a:srgbClr val="3366FF"/>
              </a:solidFill>
              <a:ln w="19050">
                <a:solidFill>
                  <a:schemeClr val="tx1"/>
                </a:solidFill>
              </a:ln>
              <a:effectLst/>
            </c:spPr>
            <c:extLst>
              <c:ext xmlns:c16="http://schemas.microsoft.com/office/drawing/2014/chart" uri="{C3380CC4-5D6E-409C-BE32-E72D297353CC}">
                <c16:uniqueId val="{00000001-7AC2-4851-8E95-DF329F4DE7CF}"/>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3-7AC2-4851-8E95-DF329F4DE7CF}"/>
              </c:ext>
            </c:extLst>
          </c:dPt>
          <c:cat>
            <c:strRef>
              <c:f>'Pivot Tables'!$AM$4:$AM$6</c:f>
              <c:strCache>
                <c:ptCount val="2"/>
                <c:pt idx="0">
                  <c:v>B2B</c:v>
                </c:pt>
                <c:pt idx="1">
                  <c:v>B2C</c:v>
                </c:pt>
              </c:strCache>
            </c:strRef>
          </c:cat>
          <c:val>
            <c:numRef>
              <c:f>'Pivot Tables'!$AN$4:$AN$6</c:f>
              <c:numCache>
                <c:formatCode>_(* #,##0_);_(* \(#,##0\);_(* "-"??_);_(@_)</c:formatCode>
                <c:ptCount val="2"/>
                <c:pt idx="0">
                  <c:v>459822.86249999999</c:v>
                </c:pt>
                <c:pt idx="1">
                  <c:v>261060.48000000004</c:v>
                </c:pt>
              </c:numCache>
            </c:numRef>
          </c:val>
          <c:extLst>
            <c:ext xmlns:c16="http://schemas.microsoft.com/office/drawing/2014/chart" uri="{C3380CC4-5D6E-409C-BE32-E72D297353CC}">
              <c16:uniqueId val="{00000004-7AC2-4851-8E95-DF329F4DE7CF}"/>
            </c:ext>
          </c:extLst>
        </c:ser>
        <c:ser>
          <c:idx val="1"/>
          <c:order val="1"/>
          <c:tx>
            <c:strRef>
              <c:f>'Pivot Tables'!$AO$3</c:f>
              <c:strCache>
                <c:ptCount val="1"/>
                <c:pt idx="0">
                  <c:v>Sum of Income2</c:v>
                </c:pt>
              </c:strCache>
            </c:strRef>
          </c:tx>
          <c:spPr>
            <a:solidFill>
              <a:srgbClr val="9BF8F2"/>
            </a:solidFill>
            <a:ln>
              <a:solidFill>
                <a:schemeClr val="tx1"/>
              </a:solidFill>
            </a:ln>
          </c:spPr>
          <c:dPt>
            <c:idx val="0"/>
            <c:bubble3D val="0"/>
            <c:spPr>
              <a:solidFill>
                <a:srgbClr val="3366FF"/>
              </a:solidFill>
              <a:ln w="19050">
                <a:solidFill>
                  <a:schemeClr val="tx1"/>
                </a:solidFill>
              </a:ln>
              <a:effectLst/>
            </c:spPr>
            <c:extLst>
              <c:ext xmlns:c16="http://schemas.microsoft.com/office/drawing/2014/chart" uri="{C3380CC4-5D6E-409C-BE32-E72D297353CC}">
                <c16:uniqueId val="{00000006-7AC2-4851-8E95-DF329F4DE7CF}"/>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8-7AC2-4851-8E95-DF329F4DE7CF}"/>
              </c:ext>
            </c:extLst>
          </c:dPt>
          <c:cat>
            <c:strRef>
              <c:f>'Pivot Tables'!$AM$4:$AM$6</c:f>
              <c:strCache>
                <c:ptCount val="2"/>
                <c:pt idx="0">
                  <c:v>B2B</c:v>
                </c:pt>
                <c:pt idx="1">
                  <c:v>B2C</c:v>
                </c:pt>
              </c:strCache>
            </c:strRef>
          </c:cat>
          <c:val>
            <c:numRef>
              <c:f>'Pivot Tables'!$AO$4:$AO$6</c:f>
              <c:numCache>
                <c:formatCode>0.00%</c:formatCode>
                <c:ptCount val="2"/>
                <c:pt idx="0">
                  <c:v>0.63786029637659436</c:v>
                </c:pt>
                <c:pt idx="1">
                  <c:v>0.36213970362340564</c:v>
                </c:pt>
              </c:numCache>
            </c:numRef>
          </c:val>
          <c:extLst>
            <c:ext xmlns:c16="http://schemas.microsoft.com/office/drawing/2014/chart" uri="{C3380CC4-5D6E-409C-BE32-E72D297353CC}">
              <c16:uniqueId val="{00000009-7AC2-4851-8E95-DF329F4DE7C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402611106324036E-2"/>
          <c:y val="9.7156891926632377E-2"/>
          <c:w val="0.92880258899676371"/>
          <c:h val="0.89937108730368542"/>
        </c:manualLayout>
      </c:layout>
      <c:bubbleChart>
        <c:varyColors val="0"/>
        <c:ser>
          <c:idx val="0"/>
          <c:order val="0"/>
          <c:tx>
            <c:v>Income Sources</c:v>
          </c:tx>
          <c:spPr>
            <a:gradFill flip="none" rotWithShape="1">
              <a:gsLst>
                <a:gs pos="24000">
                  <a:srgbClr val="100D83"/>
                </a:gs>
                <a:gs pos="79000">
                  <a:srgbClr val="7417BD"/>
                </a:gs>
              </a:gsLst>
              <a:path path="circle">
                <a:fillToRect l="100000" t="100000"/>
              </a:path>
              <a:tileRect r="-100000" b="-100000"/>
            </a:gradFill>
            <a:ln w="25400">
              <a:noFill/>
            </a:ln>
            <a:effectLst>
              <a:outerShdw blurRad="127000" sx="109000" sy="109000" algn="ctr" rotWithShape="0">
                <a:srgbClr val="7417BD">
                  <a:alpha val="80000"/>
                </a:srgbClr>
              </a:outerShdw>
            </a:effectLst>
          </c:spPr>
          <c:invertIfNegative val="0"/>
          <c:dLbls>
            <c:dLbl>
              <c:idx val="0"/>
              <c:tx>
                <c:rich>
                  <a:bodyPr/>
                  <a:lstStyle/>
                  <a:p>
                    <a:fld id="{8DA4C9D2-C6F2-4D0F-8D0E-3FC8E815110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A73-431F-8CFC-9018B1EFD3F0}"/>
                </c:ext>
              </c:extLst>
            </c:dLbl>
            <c:dLbl>
              <c:idx val="1"/>
              <c:tx>
                <c:rich>
                  <a:bodyPr/>
                  <a:lstStyle/>
                  <a:p>
                    <a:fld id="{E62896C0-F2E8-479D-AC2E-1071FC22B0F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A73-431F-8CFC-9018B1EFD3F0}"/>
                </c:ext>
              </c:extLst>
            </c:dLbl>
            <c:dLbl>
              <c:idx val="2"/>
              <c:tx>
                <c:rich>
                  <a:bodyPr/>
                  <a:lstStyle/>
                  <a:p>
                    <a:fld id="{C564B165-F28D-43DC-A773-D479B19E533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A73-431F-8CFC-9018B1EFD3F0}"/>
                </c:ext>
              </c:extLst>
            </c:dLbl>
            <c:dLbl>
              <c:idx val="3"/>
              <c:tx>
                <c:rich>
                  <a:bodyPr/>
                  <a:lstStyle/>
                  <a:p>
                    <a:fld id="{02033B15-95D8-482E-91D3-5B40C945FB3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A73-431F-8CFC-9018B1EFD3F0}"/>
                </c:ext>
              </c:extLst>
            </c:dLbl>
            <c:dLbl>
              <c:idx val="4"/>
              <c:tx>
                <c:rich>
                  <a:bodyPr/>
                  <a:lstStyle/>
                  <a:p>
                    <a:fld id="{A4B2FB19-CE48-4F2D-BC39-A560EBBEA05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A73-431F-8CFC-9018B1EFD3F0}"/>
                </c:ext>
              </c:extLst>
            </c:dLbl>
            <c:dLbl>
              <c:idx val="5"/>
              <c:tx>
                <c:rich>
                  <a:bodyPr rot="0" spcFirstLastPara="1" vertOverflow="ellipsis" vert="horz" wrap="square" lIns="38100" tIns="19050" rIns="38100" bIns="19050" anchor="ctr" anchorCtr="1">
                    <a:noAutofit/>
                  </a:bodyPr>
                  <a:lstStyle/>
                  <a:p>
                    <a:pPr>
                      <a:defRPr sz="800" b="1" i="0" u="none" strike="noStrike" kern="1200" baseline="0">
                        <a:ln>
                          <a:noFill/>
                        </a:ln>
                        <a:solidFill>
                          <a:schemeClr val="bg1"/>
                        </a:solidFill>
                        <a:effectLst>
                          <a:outerShdw blurRad="50800" dist="50800" dir="5400000" algn="ctr" rotWithShape="0">
                            <a:schemeClr val="bg1"/>
                          </a:outerShdw>
                        </a:effectLst>
                        <a:latin typeface="Arial" panose="020B0604020202020204" pitchFamily="34" charset="0"/>
                        <a:ea typeface="+mn-ea"/>
                        <a:cs typeface="Arial" panose="020B0604020202020204" pitchFamily="34" charset="0"/>
                      </a:defRPr>
                    </a:pPr>
                    <a:fld id="{11D6DCA4-59DC-4D30-834E-86437E6B6D4A}" type="CELLRANGE">
                      <a:rPr lang="en-US" sz="800">
                        <a:ln>
                          <a:noFill/>
                        </a:ln>
                        <a:solidFill>
                          <a:schemeClr val="bg1"/>
                        </a:solidFill>
                        <a:effectLst>
                          <a:outerShdw blurRad="50800" dist="50800" dir="5400000" algn="ctr" rotWithShape="0">
                            <a:schemeClr val="bg1"/>
                          </a:outerShdw>
                        </a:effectLst>
                      </a:rPr>
                      <a:pPr>
                        <a:defRPr sz="800" b="1">
                          <a:ln>
                            <a:noFill/>
                          </a:ln>
                          <a:solidFill>
                            <a:schemeClr val="bg1"/>
                          </a:solidFill>
                          <a:effectLst>
                            <a:outerShdw blurRad="50800" dist="50800" dir="5400000" algn="ctr" rotWithShape="0">
                              <a:schemeClr val="bg1"/>
                            </a:outerShdw>
                          </a:effectLst>
                          <a:latin typeface="Arial" panose="020B0604020202020204" pitchFamily="34" charset="0"/>
                          <a:cs typeface="Arial" panose="020B0604020202020204" pitchFamily="34" charset="0"/>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ln>
                        <a:noFill/>
                      </a:ln>
                      <a:solidFill>
                        <a:schemeClr val="bg1"/>
                      </a:solidFill>
                      <a:effectLst>
                        <a:outerShdw blurRad="50800" dist="50800" dir="5400000" algn="ctr" rotWithShape="0">
                          <a:schemeClr val="bg1"/>
                        </a:outerShdw>
                      </a:effectLst>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1877185740131998"/>
                      <c:h val="0.11012022886054504"/>
                    </c:manualLayout>
                  </c15:layout>
                  <c15:dlblFieldTable/>
                  <c15:showDataLabelsRange val="1"/>
                </c:ext>
                <c:ext xmlns:c16="http://schemas.microsoft.com/office/drawing/2014/chart" uri="{C3380CC4-5D6E-409C-BE32-E72D297353CC}">
                  <c16:uniqueId val="{00000002-FA73-431F-8CFC-9018B1EFD3F0}"/>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Tables'!$I$5:$I$10</c:f>
              <c:numCache>
                <c:formatCode>General</c:formatCode>
                <c:ptCount val="6"/>
                <c:pt idx="0">
                  <c:v>1</c:v>
                </c:pt>
                <c:pt idx="1">
                  <c:v>7</c:v>
                </c:pt>
                <c:pt idx="2">
                  <c:v>4</c:v>
                </c:pt>
                <c:pt idx="3">
                  <c:v>2</c:v>
                </c:pt>
                <c:pt idx="4">
                  <c:v>5</c:v>
                </c:pt>
                <c:pt idx="5">
                  <c:v>6</c:v>
                </c:pt>
              </c:numCache>
            </c:numRef>
          </c:xVal>
          <c:yVal>
            <c:numRef>
              <c:f>'Pivot Tables'!$J$5:$J$10</c:f>
              <c:numCache>
                <c:formatCode>General</c:formatCode>
                <c:ptCount val="6"/>
                <c:pt idx="0">
                  <c:v>3</c:v>
                </c:pt>
                <c:pt idx="1">
                  <c:v>2</c:v>
                </c:pt>
                <c:pt idx="2">
                  <c:v>1</c:v>
                </c:pt>
                <c:pt idx="3">
                  <c:v>8</c:v>
                </c:pt>
                <c:pt idx="4">
                  <c:v>9</c:v>
                </c:pt>
                <c:pt idx="5">
                  <c:v>6</c:v>
                </c:pt>
              </c:numCache>
            </c:numRef>
          </c:yVal>
          <c:bubbleSize>
            <c:numRef>
              <c:f>'Pivot Tables'!$K$5:$K$10</c:f>
              <c:numCache>
                <c:formatCode>_(* #,##0_);_(* \(#,##0\);_(* "-"??_);_(@_)</c:formatCode>
                <c:ptCount val="6"/>
                <c:pt idx="0">
                  <c:v>177100</c:v>
                </c:pt>
                <c:pt idx="1">
                  <c:v>130229.14500000003</c:v>
                </c:pt>
                <c:pt idx="2">
                  <c:v>61203.859999999986</c:v>
                </c:pt>
                <c:pt idx="3">
                  <c:v>157387.38500000001</c:v>
                </c:pt>
                <c:pt idx="4">
                  <c:v>77421.900000000009</c:v>
                </c:pt>
                <c:pt idx="5">
                  <c:v>117541.05249999998</c:v>
                </c:pt>
              </c:numCache>
            </c:numRef>
          </c:bubbleSize>
          <c:bubble3D val="0"/>
          <c:extLst>
            <c:ext xmlns:c15="http://schemas.microsoft.com/office/drawing/2012/chart" uri="{02D57815-91ED-43cb-92C2-25804820EDAC}">
              <c15:datalabelsRange>
                <c15:f>'Pivot Tables'!$M$5:$M$10</c15:f>
                <c15:dlblRangeCache>
                  <c:ptCount val="6"/>
                  <c:pt idx="0">
                    <c:v>   </c:v>
                  </c:pt>
                  <c:pt idx="1">
                    <c:v> 1,30,229 </c:v>
                  </c:pt>
                  <c:pt idx="2">
                    <c:v> 61,204 </c:v>
                  </c:pt>
                  <c:pt idx="3">
                    <c:v> 1,57,387 </c:v>
                  </c:pt>
                  <c:pt idx="4">
                    <c:v> 77,422 </c:v>
                  </c:pt>
                  <c:pt idx="5">
                    <c:v> 1,17,541 </c:v>
                  </c:pt>
                </c15:dlblRangeCache>
              </c15:datalabelsRange>
            </c:ext>
            <c:ext xmlns:c16="http://schemas.microsoft.com/office/drawing/2014/chart" uri="{C3380CC4-5D6E-409C-BE32-E72D297353CC}">
              <c16:uniqueId val="{00000002-E6F2-4D5E-BE86-AA32FAC150D3}"/>
            </c:ext>
          </c:extLst>
        </c:ser>
        <c:ser>
          <c:idx val="1"/>
          <c:order val="1"/>
          <c:tx>
            <c:v>Max</c:v>
          </c:tx>
          <c:spPr>
            <a:gradFill flip="none" rotWithShape="1">
              <a:gsLst>
                <a:gs pos="67000">
                  <a:srgbClr val="DD115E"/>
                </a:gs>
                <a:gs pos="28000">
                  <a:srgbClr val="100D83"/>
                </a:gs>
              </a:gsLst>
              <a:lin ang="18900000" scaled="1"/>
              <a:tileRect/>
            </a:gradFill>
            <a:ln w="25400">
              <a:noFill/>
            </a:ln>
            <a:effectLst>
              <a:outerShdw blurRad="152400" sx="105000" sy="105000" algn="ctr" rotWithShape="0">
                <a:srgbClr val="DD115E">
                  <a:alpha val="88000"/>
                </a:srgbClr>
              </a:outerShdw>
            </a:effectLst>
          </c:spPr>
          <c:invertIfNegative val="0"/>
          <c:dLbls>
            <c:dLbl>
              <c:idx val="0"/>
              <c:tx>
                <c:rich>
                  <a:bodyPr/>
                  <a:lstStyle/>
                  <a:p>
                    <a:fld id="{59762F7A-3BA2-4EA2-9FAA-9979F19D050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A73-431F-8CFC-9018B1EFD3F0}"/>
                </c:ext>
              </c:extLst>
            </c:dLbl>
            <c:dLbl>
              <c:idx val="1"/>
              <c:tx>
                <c:rich>
                  <a:bodyPr/>
                  <a:lstStyle/>
                  <a:p>
                    <a:fld id="{12434233-7A57-468F-8139-7322C386E3C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A73-431F-8CFC-9018B1EFD3F0}"/>
                </c:ext>
              </c:extLst>
            </c:dLbl>
            <c:dLbl>
              <c:idx val="2"/>
              <c:tx>
                <c:rich>
                  <a:bodyPr/>
                  <a:lstStyle/>
                  <a:p>
                    <a:fld id="{80D329D6-FAA8-46BF-A5C8-CB971E9FC7F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A73-431F-8CFC-9018B1EFD3F0}"/>
                </c:ext>
              </c:extLst>
            </c:dLbl>
            <c:dLbl>
              <c:idx val="3"/>
              <c:tx>
                <c:rich>
                  <a:bodyPr/>
                  <a:lstStyle/>
                  <a:p>
                    <a:fld id="{B7B6AD88-27B4-4C91-A77E-66F13755980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A73-431F-8CFC-9018B1EFD3F0}"/>
                </c:ext>
              </c:extLst>
            </c:dLbl>
            <c:dLbl>
              <c:idx val="4"/>
              <c:tx>
                <c:rich>
                  <a:bodyPr/>
                  <a:lstStyle/>
                  <a:p>
                    <a:fld id="{6D921C97-C347-4FC3-9604-76A01AB2013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FA73-431F-8CFC-9018B1EFD3F0}"/>
                </c:ext>
              </c:extLst>
            </c:dLbl>
            <c:dLbl>
              <c:idx val="5"/>
              <c:tx>
                <c:rich>
                  <a:bodyPr/>
                  <a:lstStyle/>
                  <a:p>
                    <a:fld id="{29845A89-E3BF-46AE-AE6A-74922E7947C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A73-431F-8CFC-9018B1EFD3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Tables'!$I$5:$I$10</c:f>
              <c:numCache>
                <c:formatCode>General</c:formatCode>
                <c:ptCount val="6"/>
                <c:pt idx="0">
                  <c:v>1</c:v>
                </c:pt>
                <c:pt idx="1">
                  <c:v>7</c:v>
                </c:pt>
                <c:pt idx="2">
                  <c:v>4</c:v>
                </c:pt>
                <c:pt idx="3">
                  <c:v>2</c:v>
                </c:pt>
                <c:pt idx="4">
                  <c:v>5</c:v>
                </c:pt>
                <c:pt idx="5">
                  <c:v>6</c:v>
                </c:pt>
              </c:numCache>
            </c:numRef>
          </c:xVal>
          <c:yVal>
            <c:numRef>
              <c:f>'Pivot Tables'!$J$5:$J$10</c:f>
              <c:numCache>
                <c:formatCode>General</c:formatCode>
                <c:ptCount val="6"/>
                <c:pt idx="0">
                  <c:v>3</c:v>
                </c:pt>
                <c:pt idx="1">
                  <c:v>2</c:v>
                </c:pt>
                <c:pt idx="2">
                  <c:v>1</c:v>
                </c:pt>
                <c:pt idx="3">
                  <c:v>8</c:v>
                </c:pt>
                <c:pt idx="4">
                  <c:v>9</c:v>
                </c:pt>
                <c:pt idx="5">
                  <c:v>6</c:v>
                </c:pt>
              </c:numCache>
            </c:numRef>
          </c:yVal>
          <c:bubbleSize>
            <c:numRef>
              <c:f>'Pivot Tables'!$L$5:$L$10</c:f>
              <c:numCache>
                <c:formatCode>_(* #,##0_);_(* \(#,##0\);_(* "-"??_);_(@_)</c:formatCode>
                <c:ptCount val="6"/>
                <c:pt idx="0">
                  <c:v>177100</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Tables'!$L$5:$L$10</c15:f>
                <c15:dlblRangeCache>
                  <c:ptCount val="6"/>
                  <c:pt idx="0">
                    <c:v> 1,77,100 </c:v>
                  </c:pt>
                  <c:pt idx="1">
                    <c:v>   </c:v>
                  </c:pt>
                  <c:pt idx="2">
                    <c:v>   </c:v>
                  </c:pt>
                  <c:pt idx="3">
                    <c:v>   </c:v>
                  </c:pt>
                  <c:pt idx="4">
                    <c:v>   </c:v>
                  </c:pt>
                  <c:pt idx="5">
                    <c:v>   </c:v>
                  </c:pt>
                </c15:dlblRangeCache>
              </c15:datalabelsRange>
            </c:ext>
            <c:ext xmlns:c16="http://schemas.microsoft.com/office/drawing/2014/chart" uri="{C3380CC4-5D6E-409C-BE32-E72D297353CC}">
              <c16:uniqueId val="{00000001-FA73-431F-8CFC-9018B1EFD3F0}"/>
            </c:ext>
          </c:extLst>
        </c:ser>
        <c:dLbls>
          <c:showLegendKey val="0"/>
          <c:showVal val="0"/>
          <c:showCatName val="0"/>
          <c:showSerName val="0"/>
          <c:showPercent val="0"/>
          <c:showBubbleSize val="0"/>
        </c:dLbls>
        <c:bubbleScale val="70"/>
        <c:showNegBubbles val="0"/>
        <c:axId val="1927970767"/>
        <c:axId val="1927975087"/>
      </c:bubbleChart>
      <c:valAx>
        <c:axId val="1927970767"/>
        <c:scaling>
          <c:orientation val="minMax"/>
          <c:max val="10"/>
          <c:min val="0"/>
        </c:scaling>
        <c:delete val="1"/>
        <c:axPos val="b"/>
        <c:majorGridlines>
          <c:spPr>
            <a:ln w="9525" cap="flat" cmpd="sng" algn="ctr">
              <a:noFill/>
              <a:round/>
            </a:ln>
            <a:effectLst/>
          </c:spPr>
        </c:majorGridlines>
        <c:numFmt formatCode="General" sourceLinked="1"/>
        <c:majorTickMark val="none"/>
        <c:minorTickMark val="none"/>
        <c:tickLblPos val="nextTo"/>
        <c:crossAx val="1927975087"/>
        <c:crosses val="autoZero"/>
        <c:crossBetween val="midCat"/>
      </c:valAx>
      <c:valAx>
        <c:axId val="1927975087"/>
        <c:scaling>
          <c:orientation val="minMax"/>
          <c:max val="10"/>
          <c:min val="0"/>
        </c:scaling>
        <c:delete val="1"/>
        <c:axPos val="l"/>
        <c:numFmt formatCode="General" sourceLinked="1"/>
        <c:majorTickMark val="none"/>
        <c:minorTickMark val="none"/>
        <c:tickLblPos val="nextTo"/>
        <c:crossAx val="1927970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Tables!PivotTable4</c:name>
    <c:fmtId val="1"/>
  </c:pivotSource>
  <c:chart>
    <c:autoTitleDeleted val="0"/>
    <c:pivotFmts>
      <c:pivotFmt>
        <c:idx val="0"/>
        <c:spPr>
          <a:ln w="12700" cap="rnd">
            <a:solidFill>
              <a:srgbClr val="3366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1000">
                <a:srgbClr val="3366FF"/>
              </a:gs>
              <a:gs pos="100000">
                <a:schemeClr val="tx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Tables'!$AC$3</c:f>
              <c:strCache>
                <c:ptCount val="1"/>
                <c:pt idx="0">
                  <c:v>Sum of Income2</c:v>
                </c:pt>
              </c:strCache>
            </c:strRef>
          </c:tx>
          <c:spPr>
            <a:gradFill>
              <a:gsLst>
                <a:gs pos="31000">
                  <a:srgbClr val="3366FF"/>
                </a:gs>
                <a:gs pos="100000">
                  <a:schemeClr val="tx1"/>
                </a:gs>
              </a:gsLst>
              <a:lin ang="5400000" scaled="1"/>
            </a:gradFill>
            <a:ln>
              <a:noFill/>
            </a:ln>
            <a:effectLst/>
          </c:spPr>
          <c:cat>
            <c:strRef>
              <c:f>'Pivot Tables'!$AA$4:$AA$16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Tables'!$AC$4:$AC$16</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1-4179-4128-B46E-10C11F95C6FA}"/>
            </c:ext>
          </c:extLst>
        </c:ser>
        <c:dLbls>
          <c:showLegendKey val="0"/>
          <c:showVal val="0"/>
          <c:showCatName val="0"/>
          <c:showSerName val="0"/>
          <c:showPercent val="0"/>
          <c:showBubbleSize val="0"/>
        </c:dLbls>
        <c:axId val="1097788591"/>
        <c:axId val="1097778031"/>
      </c:areaChart>
      <c:lineChart>
        <c:grouping val="standard"/>
        <c:varyColors val="0"/>
        <c:ser>
          <c:idx val="0"/>
          <c:order val="0"/>
          <c:tx>
            <c:strRef>
              <c:f>'Pivot Tables'!$AB$3</c:f>
              <c:strCache>
                <c:ptCount val="1"/>
                <c:pt idx="0">
                  <c:v>Sum of Income</c:v>
                </c:pt>
              </c:strCache>
            </c:strRef>
          </c:tx>
          <c:spPr>
            <a:ln w="12700" cap="rnd">
              <a:solidFill>
                <a:srgbClr val="3366FF"/>
              </a:solidFill>
              <a:round/>
            </a:ln>
            <a:effectLst/>
          </c:spPr>
          <c:marker>
            <c:symbol val="none"/>
          </c:marker>
          <c:cat>
            <c:strRef>
              <c:f>'Pivot Tables'!$AA$4:$AA$16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Tables'!$AB$4:$AB$16</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smooth val="0"/>
          <c:extLst>
            <c:ext xmlns:c16="http://schemas.microsoft.com/office/drawing/2014/chart" uri="{C3380CC4-5D6E-409C-BE32-E72D297353CC}">
              <c16:uniqueId val="{00000000-4179-4128-B46E-10C11F95C6FA}"/>
            </c:ext>
          </c:extLst>
        </c:ser>
        <c:dLbls>
          <c:showLegendKey val="0"/>
          <c:showVal val="0"/>
          <c:showCatName val="0"/>
          <c:showSerName val="0"/>
          <c:showPercent val="0"/>
          <c:showBubbleSize val="0"/>
        </c:dLbls>
        <c:marker val="1"/>
        <c:smooth val="0"/>
        <c:axId val="1097788591"/>
        <c:axId val="1097778031"/>
      </c:lineChart>
      <c:catAx>
        <c:axId val="109778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778031"/>
        <c:crosses val="autoZero"/>
        <c:auto val="1"/>
        <c:lblAlgn val="ctr"/>
        <c:lblOffset val="100"/>
        <c:noMultiLvlLbl val="0"/>
      </c:catAx>
      <c:valAx>
        <c:axId val="1097778031"/>
        <c:scaling>
          <c:orientation val="minMax"/>
        </c:scaling>
        <c:delete val="1"/>
        <c:axPos val="l"/>
        <c:numFmt formatCode="_(* #,##0_);_(* \(#,##0\);_(* &quot;-&quot;??_);_(@_)" sourceLinked="1"/>
        <c:majorTickMark val="none"/>
        <c:minorTickMark val="none"/>
        <c:tickLblPos val="nextTo"/>
        <c:crossAx val="10977885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Tables!PivotTable2</c:name>
    <c:fmtId val="24"/>
  </c:pivotSource>
  <c:chart>
    <c:autoTitleDeleted val="1"/>
    <c:pivotFmts>
      <c:pivotFmt>
        <c:idx val="0"/>
        <c:spPr>
          <a:solidFill>
            <a:srgbClr val="194AFE"/>
          </a:solidFill>
          <a:ln>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4AFE"/>
          </a:solidFill>
          <a:ln>
            <a:solidFill>
              <a:srgbClr val="194AFE"/>
            </a:solidFill>
          </a:ln>
          <a:effectLst/>
        </c:spPr>
      </c:pivotFmt>
      <c:pivotFmt>
        <c:idx val="2"/>
        <c:spPr>
          <a:solidFill>
            <a:srgbClr val="194AFE"/>
          </a:solidFill>
          <a:ln>
            <a:solidFill>
              <a:srgbClr val="194AFE"/>
            </a:solidFill>
          </a:ln>
          <a:effectLst/>
        </c:spPr>
      </c:pivotFmt>
    </c:pivotFmts>
    <c:plotArea>
      <c:layout/>
      <c:barChart>
        <c:barDir val="bar"/>
        <c:grouping val="clustered"/>
        <c:varyColors val="0"/>
        <c:ser>
          <c:idx val="0"/>
          <c:order val="0"/>
          <c:tx>
            <c:strRef>
              <c:f>'Pivot Tables'!$AI$3</c:f>
              <c:strCache>
                <c:ptCount val="1"/>
                <c:pt idx="0">
                  <c:v>Total</c:v>
                </c:pt>
              </c:strCache>
            </c:strRef>
          </c:tx>
          <c:spPr>
            <a:solidFill>
              <a:srgbClr val="194AFE"/>
            </a:solidFill>
            <a:ln>
              <a:solidFill>
                <a:srgbClr val="194AFE"/>
              </a:solidFill>
            </a:ln>
            <a:effectLst/>
          </c:spPr>
          <c:invertIfNegative val="0"/>
          <c:cat>
            <c:strRef>
              <c:f>'Pivot Tables'!$AH$4:$AH$16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Tables'!$AI$4:$AI$16</c:f>
              <c:numCache>
                <c:formatCode>_(* #,##0_);_(* \(#,##0\);_(* "-"??_);_(@_)</c:formatCode>
                <c:ptCount val="12"/>
                <c:pt idx="0">
                  <c:v>12986.934000000001</c:v>
                </c:pt>
                <c:pt idx="1">
                  <c:v>11728.41</c:v>
                </c:pt>
                <c:pt idx="2">
                  <c:v>11526.14</c:v>
                </c:pt>
                <c:pt idx="3">
                  <c:v>11790.14</c:v>
                </c:pt>
                <c:pt idx="4">
                  <c:v>12109.628000000001</c:v>
                </c:pt>
                <c:pt idx="5">
                  <c:v>11121.599999999999</c:v>
                </c:pt>
                <c:pt idx="6">
                  <c:v>11526.14</c:v>
                </c:pt>
                <c:pt idx="7">
                  <c:v>12195.5645</c:v>
                </c:pt>
                <c:pt idx="8">
                  <c:v>11981.222000000002</c:v>
                </c:pt>
                <c:pt idx="9">
                  <c:v>13235.532999999999</c:v>
                </c:pt>
                <c:pt idx="10">
                  <c:v>12449.217000000002</c:v>
                </c:pt>
                <c:pt idx="11">
                  <c:v>11526.14</c:v>
                </c:pt>
              </c:numCache>
            </c:numRef>
          </c:val>
          <c:extLst>
            <c:ext xmlns:c16="http://schemas.microsoft.com/office/drawing/2014/chart" uri="{C3380CC4-5D6E-409C-BE32-E72D297353CC}">
              <c16:uniqueId val="{00000000-0DC3-4FFF-AA2D-6560254EC999}"/>
            </c:ext>
          </c:extLst>
        </c:ser>
        <c:dLbls>
          <c:showLegendKey val="0"/>
          <c:showVal val="0"/>
          <c:showCatName val="0"/>
          <c:showSerName val="0"/>
          <c:showPercent val="0"/>
          <c:showBubbleSize val="0"/>
        </c:dLbls>
        <c:gapWidth val="182"/>
        <c:axId val="1525334527"/>
        <c:axId val="1525313407"/>
      </c:barChart>
      <c:catAx>
        <c:axId val="152533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313407"/>
        <c:crosses val="autoZero"/>
        <c:auto val="1"/>
        <c:lblAlgn val="ctr"/>
        <c:lblOffset val="100"/>
        <c:noMultiLvlLbl val="0"/>
      </c:catAx>
      <c:valAx>
        <c:axId val="1525313407"/>
        <c:scaling>
          <c:orientation val="minMax"/>
        </c:scaling>
        <c:delete val="1"/>
        <c:axPos val="b"/>
        <c:numFmt formatCode="_(* #,##0_);_(* \(#,##0\);_(* &quot;-&quot;??_);_(@_)" sourceLinked="1"/>
        <c:majorTickMark val="none"/>
        <c:minorTickMark val="none"/>
        <c:tickLblPos val="nextTo"/>
        <c:crossAx val="1525334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of Income Sources Dashboard.xlsx]Pivot Tables!PivotTable5</c:name>
    <c:fmtId val="30"/>
  </c:pivotSource>
  <c:chart>
    <c:autoTitleDeleted val="0"/>
    <c:pivotFmts>
      <c:pivotFmt>
        <c:idx val="0"/>
        <c:spPr>
          <a:solidFill>
            <a:srgbClr val="3366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BF8F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BF8F2"/>
          </a:solidFill>
          <a:ln w="19050">
            <a:solidFill>
              <a:schemeClr val="lt1"/>
            </a:solidFill>
          </a:ln>
          <a:effectLst/>
        </c:spPr>
      </c:pivotFmt>
      <c:pivotFmt>
        <c:idx val="3"/>
        <c:spPr>
          <a:solidFill>
            <a:srgbClr val="3366FF"/>
          </a:solidFill>
          <a:ln w="19050">
            <a:solidFill>
              <a:schemeClr val="lt1"/>
            </a:solidFill>
          </a:ln>
          <a:effectLst/>
        </c:spPr>
      </c:pivotFmt>
      <c:pivotFmt>
        <c:idx val="4"/>
        <c:spPr>
          <a:solidFill>
            <a:srgbClr val="3366FF"/>
          </a:solidFill>
          <a:ln w="19050">
            <a:solidFill>
              <a:schemeClr val="lt1"/>
            </a:solidFill>
          </a:ln>
          <a:effectLst/>
        </c:spPr>
      </c:pivotFmt>
      <c:pivotFmt>
        <c:idx val="5"/>
        <c:spPr>
          <a:solidFill>
            <a:srgbClr val="9BF8F2"/>
          </a:solidFill>
          <a:ln w="19050">
            <a:solidFill>
              <a:schemeClr val="lt1"/>
            </a:solidFill>
          </a:ln>
          <a:effectLst/>
        </c:spPr>
      </c:pivotFmt>
    </c:pivotFmts>
    <c:plotArea>
      <c:layout/>
      <c:doughnutChart>
        <c:varyColors val="1"/>
        <c:ser>
          <c:idx val="0"/>
          <c:order val="0"/>
          <c:tx>
            <c:strRef>
              <c:f>'Pivot Tables'!$AN$3</c:f>
              <c:strCache>
                <c:ptCount val="1"/>
                <c:pt idx="0">
                  <c:v>Sum of Income</c:v>
                </c:pt>
              </c:strCache>
            </c:strRef>
          </c:tx>
          <c:spPr>
            <a:solidFill>
              <a:srgbClr val="3366FF"/>
            </a:solidFill>
          </c:spPr>
          <c:dPt>
            <c:idx val="0"/>
            <c:bubble3D val="0"/>
            <c:spPr>
              <a:solidFill>
                <a:srgbClr val="3366FF"/>
              </a:solidFill>
              <a:ln w="19050">
                <a:solidFill>
                  <a:schemeClr val="lt1"/>
                </a:solidFill>
              </a:ln>
              <a:effectLst/>
            </c:spPr>
            <c:extLst>
              <c:ext xmlns:c16="http://schemas.microsoft.com/office/drawing/2014/chart" uri="{C3380CC4-5D6E-409C-BE32-E72D297353CC}">
                <c16:uniqueId val="{00000001-8719-418C-A81F-612280E74037}"/>
              </c:ext>
            </c:extLst>
          </c:dPt>
          <c:dPt>
            <c:idx val="1"/>
            <c:bubble3D val="0"/>
            <c:spPr>
              <a:solidFill>
                <a:srgbClr val="9BF8F2"/>
              </a:solidFill>
              <a:ln w="19050">
                <a:solidFill>
                  <a:schemeClr val="lt1"/>
                </a:solidFill>
              </a:ln>
              <a:effectLst/>
            </c:spPr>
            <c:extLst>
              <c:ext xmlns:c16="http://schemas.microsoft.com/office/drawing/2014/chart" uri="{C3380CC4-5D6E-409C-BE32-E72D297353CC}">
                <c16:uniqueId val="{00000003-AD60-4EE1-8BE7-E202047790A4}"/>
              </c:ext>
            </c:extLst>
          </c:dPt>
          <c:cat>
            <c:strRef>
              <c:f>'Pivot Tables'!$AM$4:$AM$6</c:f>
              <c:strCache>
                <c:ptCount val="2"/>
                <c:pt idx="0">
                  <c:v>B2B</c:v>
                </c:pt>
                <c:pt idx="1">
                  <c:v>B2C</c:v>
                </c:pt>
              </c:strCache>
            </c:strRef>
          </c:cat>
          <c:val>
            <c:numRef>
              <c:f>'Pivot Tables'!$AN$4:$AN$6</c:f>
              <c:numCache>
                <c:formatCode>_(* #,##0_);_(* \(#,##0\);_(* "-"??_);_(@_)</c:formatCode>
                <c:ptCount val="2"/>
                <c:pt idx="0">
                  <c:v>459822.86249999999</c:v>
                </c:pt>
                <c:pt idx="1">
                  <c:v>261060.48000000004</c:v>
                </c:pt>
              </c:numCache>
            </c:numRef>
          </c:val>
          <c:extLst>
            <c:ext xmlns:c16="http://schemas.microsoft.com/office/drawing/2014/chart" uri="{C3380CC4-5D6E-409C-BE32-E72D297353CC}">
              <c16:uniqueId val="{00000000-AD60-4EE1-8BE7-E202047790A4}"/>
            </c:ext>
          </c:extLst>
        </c:ser>
        <c:ser>
          <c:idx val="1"/>
          <c:order val="1"/>
          <c:tx>
            <c:strRef>
              <c:f>'Pivot Tables'!$AO$3</c:f>
              <c:strCache>
                <c:ptCount val="1"/>
                <c:pt idx="0">
                  <c:v>Sum of Income2</c:v>
                </c:pt>
              </c:strCache>
            </c:strRef>
          </c:tx>
          <c:spPr>
            <a:solidFill>
              <a:srgbClr val="9BF8F2"/>
            </a:solidFill>
          </c:spPr>
          <c:dPt>
            <c:idx val="0"/>
            <c:bubble3D val="0"/>
            <c:spPr>
              <a:solidFill>
                <a:srgbClr val="3366FF"/>
              </a:solidFill>
              <a:ln w="19050">
                <a:solidFill>
                  <a:schemeClr val="lt1"/>
                </a:solidFill>
              </a:ln>
              <a:effectLst/>
            </c:spPr>
            <c:extLst>
              <c:ext xmlns:c16="http://schemas.microsoft.com/office/drawing/2014/chart" uri="{C3380CC4-5D6E-409C-BE32-E72D297353CC}">
                <c16:uniqueId val="{00000004-AD60-4EE1-8BE7-E202047790A4}"/>
              </c:ext>
            </c:extLst>
          </c:dPt>
          <c:dPt>
            <c:idx val="1"/>
            <c:bubble3D val="0"/>
            <c:spPr>
              <a:solidFill>
                <a:srgbClr val="9BF8F2"/>
              </a:solidFill>
              <a:ln w="19050">
                <a:solidFill>
                  <a:schemeClr val="lt1"/>
                </a:solidFill>
              </a:ln>
              <a:effectLst/>
            </c:spPr>
            <c:extLst>
              <c:ext xmlns:c16="http://schemas.microsoft.com/office/drawing/2014/chart" uri="{C3380CC4-5D6E-409C-BE32-E72D297353CC}">
                <c16:uniqueId val="{00000007-8719-418C-A81F-612280E74037}"/>
              </c:ext>
            </c:extLst>
          </c:dPt>
          <c:cat>
            <c:strRef>
              <c:f>'Pivot Tables'!$AM$4:$AM$6</c:f>
              <c:strCache>
                <c:ptCount val="2"/>
                <c:pt idx="0">
                  <c:v>B2B</c:v>
                </c:pt>
                <c:pt idx="1">
                  <c:v>B2C</c:v>
                </c:pt>
              </c:strCache>
            </c:strRef>
          </c:cat>
          <c:val>
            <c:numRef>
              <c:f>'Pivot Tables'!$AO$4:$AO$6</c:f>
              <c:numCache>
                <c:formatCode>0.00%</c:formatCode>
                <c:ptCount val="2"/>
                <c:pt idx="0">
                  <c:v>0.63786029637659436</c:v>
                </c:pt>
                <c:pt idx="1">
                  <c:v>0.36213970362340564</c:v>
                </c:pt>
              </c:numCache>
            </c:numRef>
          </c:val>
          <c:extLst>
            <c:ext xmlns:c16="http://schemas.microsoft.com/office/drawing/2014/chart" uri="{C3380CC4-5D6E-409C-BE32-E72D297353CC}">
              <c16:uniqueId val="{00000001-AD60-4EE1-8BE7-E202047790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61000">
                  <a:srgbClr val="9947F7">
                    <a:lumMod val="97000"/>
                  </a:srgbClr>
                </a:gs>
                <a:gs pos="0">
                  <a:srgbClr val="DC25FA"/>
                </a:gs>
              </a:gsLst>
              <a:lin ang="5400000" scaled="1"/>
            </a:gradFill>
            <a:ln w="146050">
              <a:solidFill>
                <a:schemeClr val="tx1"/>
              </a:solidFill>
            </a:ln>
          </c:spPr>
          <c:dPt>
            <c:idx val="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1-68DC-4414-BF83-3370932C7139}"/>
              </c:ext>
            </c:extLst>
          </c:dPt>
          <c:dPt>
            <c:idx val="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3-68DC-4414-BF83-3370932C7139}"/>
              </c:ext>
            </c:extLst>
          </c:dPt>
          <c:dPt>
            <c:idx val="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5-68DC-4414-BF83-3370932C7139}"/>
              </c:ext>
            </c:extLst>
          </c:dPt>
          <c:dPt>
            <c:idx val="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7-68DC-4414-BF83-3370932C7139}"/>
              </c:ext>
            </c:extLst>
          </c:dPt>
          <c:dPt>
            <c:idx val="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9-68DC-4414-BF83-3370932C7139}"/>
              </c:ext>
            </c:extLst>
          </c:dPt>
          <c:dPt>
            <c:idx val="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B-68DC-4414-BF83-3370932C7139}"/>
              </c:ext>
            </c:extLst>
          </c:dPt>
          <c:dPt>
            <c:idx val="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D-68DC-4414-BF83-3370932C7139}"/>
              </c:ext>
            </c:extLst>
          </c:dPt>
          <c:dPt>
            <c:idx val="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0F-68DC-4414-BF83-3370932C7139}"/>
              </c:ext>
            </c:extLst>
          </c:dPt>
          <c:dPt>
            <c:idx val="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1-68DC-4414-BF83-3370932C7139}"/>
              </c:ext>
            </c:extLst>
          </c:dPt>
          <c:dPt>
            <c:idx val="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3-68DC-4414-BF83-3370932C7139}"/>
              </c:ext>
            </c:extLst>
          </c:dPt>
          <c:dPt>
            <c:idx val="1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5-68DC-4414-BF83-3370932C7139}"/>
              </c:ext>
            </c:extLst>
          </c:dPt>
          <c:dPt>
            <c:idx val="1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7-68DC-4414-BF83-3370932C7139}"/>
              </c:ext>
            </c:extLst>
          </c:dPt>
          <c:dPt>
            <c:idx val="1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9-68DC-4414-BF83-3370932C7139}"/>
              </c:ext>
            </c:extLst>
          </c:dPt>
          <c:dPt>
            <c:idx val="1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B-68DC-4414-BF83-3370932C7139}"/>
              </c:ext>
            </c:extLst>
          </c:dPt>
          <c:dPt>
            <c:idx val="1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D-68DC-4414-BF83-3370932C7139}"/>
              </c:ext>
            </c:extLst>
          </c:dPt>
          <c:dPt>
            <c:idx val="1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1F-68DC-4414-BF83-3370932C7139}"/>
              </c:ext>
            </c:extLst>
          </c:dPt>
          <c:dPt>
            <c:idx val="1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1-68DC-4414-BF83-3370932C7139}"/>
              </c:ext>
            </c:extLst>
          </c:dPt>
          <c:dPt>
            <c:idx val="1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3-68DC-4414-BF83-3370932C7139}"/>
              </c:ext>
            </c:extLst>
          </c:dPt>
          <c:dPt>
            <c:idx val="1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5-68DC-4414-BF83-3370932C7139}"/>
              </c:ext>
            </c:extLst>
          </c:dPt>
          <c:dPt>
            <c:idx val="1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7-68DC-4414-BF83-3370932C7139}"/>
              </c:ext>
            </c:extLst>
          </c:dPt>
          <c:dPt>
            <c:idx val="2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9-68DC-4414-BF83-3370932C7139}"/>
              </c:ext>
            </c:extLst>
          </c:dPt>
          <c:dPt>
            <c:idx val="2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B-68DC-4414-BF83-3370932C7139}"/>
              </c:ext>
            </c:extLst>
          </c:dPt>
          <c:dPt>
            <c:idx val="2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D-68DC-4414-BF83-3370932C7139}"/>
              </c:ext>
            </c:extLst>
          </c:dPt>
          <c:dPt>
            <c:idx val="2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2F-68DC-4414-BF83-3370932C7139}"/>
              </c:ext>
            </c:extLst>
          </c:dPt>
          <c:dPt>
            <c:idx val="2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1-68DC-4414-BF83-3370932C7139}"/>
              </c:ext>
            </c:extLst>
          </c:dPt>
          <c:dPt>
            <c:idx val="2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3-68DC-4414-BF83-3370932C7139}"/>
              </c:ext>
            </c:extLst>
          </c:dPt>
          <c:dPt>
            <c:idx val="2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5-68DC-4414-BF83-3370932C7139}"/>
              </c:ext>
            </c:extLst>
          </c:dPt>
          <c:dPt>
            <c:idx val="2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7-68DC-4414-BF83-3370932C7139}"/>
              </c:ext>
            </c:extLst>
          </c:dPt>
          <c:dPt>
            <c:idx val="2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9-68DC-4414-BF83-3370932C7139}"/>
              </c:ext>
            </c:extLst>
          </c:dPt>
          <c:dPt>
            <c:idx val="2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B-68DC-4414-BF83-3370932C7139}"/>
              </c:ext>
            </c:extLst>
          </c:dPt>
          <c:dPt>
            <c:idx val="3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D-68DC-4414-BF83-3370932C7139}"/>
              </c:ext>
            </c:extLst>
          </c:dPt>
          <c:dPt>
            <c:idx val="3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3F-68DC-4414-BF83-3370932C7139}"/>
              </c:ext>
            </c:extLst>
          </c:dPt>
          <c:dPt>
            <c:idx val="3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1-68DC-4414-BF83-3370932C7139}"/>
              </c:ext>
            </c:extLst>
          </c:dPt>
          <c:dPt>
            <c:idx val="3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3-68DC-4414-BF83-3370932C7139}"/>
              </c:ext>
            </c:extLst>
          </c:dPt>
          <c:dPt>
            <c:idx val="3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5-68DC-4414-BF83-3370932C7139}"/>
              </c:ext>
            </c:extLst>
          </c:dPt>
          <c:dPt>
            <c:idx val="3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7-68DC-4414-BF83-3370932C7139}"/>
              </c:ext>
            </c:extLst>
          </c:dPt>
          <c:dPt>
            <c:idx val="3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9-68DC-4414-BF83-3370932C7139}"/>
              </c:ext>
            </c:extLst>
          </c:dPt>
          <c:dPt>
            <c:idx val="3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B-68DC-4414-BF83-3370932C7139}"/>
              </c:ext>
            </c:extLst>
          </c:dPt>
          <c:dPt>
            <c:idx val="3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D-68DC-4414-BF83-3370932C7139}"/>
              </c:ext>
            </c:extLst>
          </c:dPt>
          <c:dPt>
            <c:idx val="3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4F-68DC-4414-BF83-3370932C7139}"/>
              </c:ext>
            </c:extLst>
          </c:dPt>
          <c:dPt>
            <c:idx val="4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1-68DC-4414-BF83-3370932C7139}"/>
              </c:ext>
            </c:extLst>
          </c:dPt>
          <c:dPt>
            <c:idx val="4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3-68DC-4414-BF83-3370932C7139}"/>
              </c:ext>
            </c:extLst>
          </c:dPt>
          <c:dPt>
            <c:idx val="4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5-68DC-4414-BF83-3370932C7139}"/>
              </c:ext>
            </c:extLst>
          </c:dPt>
          <c:dPt>
            <c:idx val="4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7-68DC-4414-BF83-3370932C7139}"/>
              </c:ext>
            </c:extLst>
          </c:dPt>
          <c:dPt>
            <c:idx val="4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9-68DC-4414-BF83-3370932C7139}"/>
              </c:ext>
            </c:extLst>
          </c:dPt>
          <c:dPt>
            <c:idx val="4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B-68DC-4414-BF83-3370932C7139}"/>
              </c:ext>
            </c:extLst>
          </c:dPt>
          <c:dPt>
            <c:idx val="4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D-68DC-4414-BF83-3370932C7139}"/>
              </c:ext>
            </c:extLst>
          </c:dPt>
          <c:dPt>
            <c:idx val="4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5F-68DC-4414-BF83-3370932C7139}"/>
              </c:ext>
            </c:extLst>
          </c:dPt>
          <c:dPt>
            <c:idx val="48"/>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1-68DC-4414-BF83-3370932C7139}"/>
              </c:ext>
            </c:extLst>
          </c:dPt>
          <c:dPt>
            <c:idx val="49"/>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3-68DC-4414-BF83-3370932C7139}"/>
              </c:ext>
            </c:extLst>
          </c:dPt>
          <c:dPt>
            <c:idx val="50"/>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5-68DC-4414-BF83-3370932C7139}"/>
              </c:ext>
            </c:extLst>
          </c:dPt>
          <c:dPt>
            <c:idx val="51"/>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7-68DC-4414-BF83-3370932C7139}"/>
              </c:ext>
            </c:extLst>
          </c:dPt>
          <c:dPt>
            <c:idx val="52"/>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9-68DC-4414-BF83-3370932C7139}"/>
              </c:ext>
            </c:extLst>
          </c:dPt>
          <c:dPt>
            <c:idx val="53"/>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B-68DC-4414-BF83-3370932C7139}"/>
              </c:ext>
            </c:extLst>
          </c:dPt>
          <c:dPt>
            <c:idx val="54"/>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D-68DC-4414-BF83-3370932C7139}"/>
              </c:ext>
            </c:extLst>
          </c:dPt>
          <c:dPt>
            <c:idx val="55"/>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6F-68DC-4414-BF83-3370932C7139}"/>
              </c:ext>
            </c:extLst>
          </c:dPt>
          <c:dPt>
            <c:idx val="56"/>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71-68DC-4414-BF83-3370932C7139}"/>
              </c:ext>
            </c:extLst>
          </c:dPt>
          <c:dPt>
            <c:idx val="57"/>
            <c:bubble3D val="0"/>
            <c:spPr>
              <a:gradFill>
                <a:gsLst>
                  <a:gs pos="61000">
                    <a:srgbClr val="9947F7">
                      <a:lumMod val="97000"/>
                    </a:srgbClr>
                  </a:gs>
                  <a:gs pos="0">
                    <a:srgbClr val="DC25FA"/>
                  </a:gs>
                </a:gsLst>
                <a:lin ang="5400000" scaled="1"/>
              </a:gradFill>
              <a:ln w="146050">
                <a:solidFill>
                  <a:schemeClr val="tx1"/>
                </a:solidFill>
              </a:ln>
              <a:effectLst/>
            </c:spPr>
            <c:extLst>
              <c:ext xmlns:c16="http://schemas.microsoft.com/office/drawing/2014/chart" uri="{C3380CC4-5D6E-409C-BE32-E72D297353CC}">
                <c16:uniqueId val="{00000073-68DC-4414-BF83-3370932C7139}"/>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00-1444-4B47-A778-AB8C987945B2}"/>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Percentages</c:v>
          </c:tx>
          <c:spPr>
            <a:solidFill>
              <a:schemeClr val="accent1"/>
            </a:solidFill>
            <a:ln>
              <a:solidFill>
                <a:schemeClr val="tx1"/>
              </a:solidFill>
            </a:ln>
          </c:spPr>
          <c:dPt>
            <c:idx val="0"/>
            <c:bubble3D val="0"/>
            <c:spPr>
              <a:solidFill>
                <a:schemeClr val="accent1">
                  <a:alpha val="0"/>
                </a:schemeClr>
              </a:solidFill>
              <a:ln w="19050">
                <a:solidFill>
                  <a:schemeClr val="tx1"/>
                </a:solidFill>
              </a:ln>
              <a:effectLst/>
            </c:spPr>
            <c:extLst>
              <c:ext xmlns:c16="http://schemas.microsoft.com/office/drawing/2014/chart" uri="{C3380CC4-5D6E-409C-BE32-E72D297353CC}">
                <c16:uniqueId val="{00000006-1444-4B47-A778-AB8C987945B2}"/>
              </c:ext>
            </c:extLst>
          </c:dPt>
          <c:dPt>
            <c:idx val="1"/>
            <c:bubble3D val="0"/>
            <c:spPr>
              <a:solidFill>
                <a:srgbClr val="070E25">
                  <a:alpha val="72000"/>
                </a:srgbClr>
              </a:solidFill>
              <a:ln w="19050">
                <a:solidFill>
                  <a:schemeClr val="tx1"/>
                </a:solidFill>
              </a:ln>
              <a:effectLst/>
            </c:spPr>
            <c:extLst>
              <c:ext xmlns:c16="http://schemas.microsoft.com/office/drawing/2014/chart" uri="{C3380CC4-5D6E-409C-BE32-E72D297353CC}">
                <c16:uniqueId val="{00000005-1444-4B47-A778-AB8C987945B2}"/>
              </c:ext>
            </c:extLst>
          </c:dPt>
          <c:val>
            <c:numRef>
              <c:f>'Pivot Tables'!$U$5:$V$5</c:f>
              <c:numCache>
                <c:formatCode>0%</c:formatCode>
                <c:ptCount val="2"/>
                <c:pt idx="0">
                  <c:v>0.80193337589140468</c:v>
                </c:pt>
                <c:pt idx="1">
                  <c:v>0.2</c:v>
                </c:pt>
              </c:numCache>
            </c:numRef>
          </c:val>
          <c:extLst>
            <c:ext xmlns:c16="http://schemas.microsoft.com/office/drawing/2014/chart" uri="{C3380CC4-5D6E-409C-BE32-E72D297353CC}">
              <c16:uniqueId val="{00000001-1444-4B47-A778-AB8C987945B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chart" Target="../charts/chart5.xml"/><Relationship Id="rId2" Type="http://schemas.openxmlformats.org/officeDocument/2006/relationships/hyperlink" Target="#'Income Sources'!A1"/><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614514</xdr:colOff>
      <xdr:row>19</xdr:row>
      <xdr:rowOff>184354</xdr:rowOff>
    </xdr:from>
    <xdr:to>
      <xdr:col>9</xdr:col>
      <xdr:colOff>153628</xdr:colOff>
      <xdr:row>22</xdr:row>
      <xdr:rowOff>30725</xdr:rowOff>
    </xdr:to>
    <xdr:cxnSp macro="">
      <xdr:nvCxnSpPr>
        <xdr:cNvPr id="127" name="Straight Connector 126">
          <a:extLst>
            <a:ext uri="{FF2B5EF4-FFF2-40B4-BE49-F238E27FC236}">
              <a16:creationId xmlns:a16="http://schemas.microsoft.com/office/drawing/2014/main" id="{A8CCDB4A-00D9-FB4B-A228-20C60D968639}"/>
            </a:ext>
          </a:extLst>
        </xdr:cNvPr>
        <xdr:cNvCxnSpPr/>
      </xdr:nvCxnSpPr>
      <xdr:spPr>
        <a:xfrm flipV="1">
          <a:off x="4301611" y="3881693"/>
          <a:ext cx="1382662" cy="430161"/>
        </a:xfrm>
        <a:prstGeom prst="line">
          <a:avLst/>
        </a:prstGeom>
        <a:ln w="15875">
          <a:gradFill>
            <a:gsLst>
              <a:gs pos="75000">
                <a:srgbClr val="DC25FA"/>
              </a:gs>
              <a:gs pos="1000">
                <a:srgbClr val="012299"/>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348226</xdr:colOff>
      <xdr:row>0</xdr:row>
      <xdr:rowOff>102418</xdr:rowOff>
    </xdr:from>
    <xdr:to>
      <xdr:col>21</xdr:col>
      <xdr:colOff>235565</xdr:colOff>
      <xdr:row>38</xdr:row>
      <xdr:rowOff>40968</xdr:rowOff>
    </xdr:to>
    <xdr:graphicFrame macro="">
      <xdr:nvGraphicFramePr>
        <xdr:cNvPr id="244" name="Chart 243">
          <a:extLst>
            <a:ext uri="{FF2B5EF4-FFF2-40B4-BE49-F238E27FC236}">
              <a16:creationId xmlns:a16="http://schemas.microsoft.com/office/drawing/2014/main" id="{DCAAB81A-4593-4F4E-BF3F-9220B313ED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0</xdr:row>
      <xdr:rowOff>35376</xdr:rowOff>
    </xdr:from>
    <xdr:to>
      <xdr:col>23</xdr:col>
      <xdr:colOff>95249</xdr:colOff>
      <xdr:row>1</xdr:row>
      <xdr:rowOff>51209</xdr:rowOff>
    </xdr:to>
    <xdr:sp macro="" textlink="">
      <xdr:nvSpPr>
        <xdr:cNvPr id="40" name="Rectangle 39">
          <a:extLst>
            <a:ext uri="{FF2B5EF4-FFF2-40B4-BE49-F238E27FC236}">
              <a16:creationId xmlns:a16="http://schemas.microsoft.com/office/drawing/2014/main" id="{A4E78590-8C92-4D3B-857F-53E0A1E8ED5E}"/>
            </a:ext>
          </a:extLst>
        </xdr:cNvPr>
        <xdr:cNvSpPr/>
      </xdr:nvSpPr>
      <xdr:spPr>
        <a:xfrm>
          <a:off x="19050" y="35376"/>
          <a:ext cx="14210070" cy="21043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323850</xdr:colOff>
      <xdr:row>0</xdr:row>
      <xdr:rowOff>83002</xdr:rowOff>
    </xdr:from>
    <xdr:to>
      <xdr:col>2</xdr:col>
      <xdr:colOff>561975</xdr:colOff>
      <xdr:row>1</xdr:row>
      <xdr:rowOff>121102</xdr:rowOff>
    </xdr:to>
    <xdr:sp macro="" textlink="">
      <xdr:nvSpPr>
        <xdr:cNvPr id="9" name="TextBox 8">
          <a:extLst>
            <a:ext uri="{FF2B5EF4-FFF2-40B4-BE49-F238E27FC236}">
              <a16:creationId xmlns:a16="http://schemas.microsoft.com/office/drawing/2014/main" id="{DFFFCC6B-CF1D-45AD-8B8B-9114E42F0450}"/>
            </a:ext>
          </a:extLst>
        </xdr:cNvPr>
        <xdr:cNvSpPr txBox="1"/>
      </xdr:nvSpPr>
      <xdr:spPr>
        <a:xfrm>
          <a:off x="323850" y="83002"/>
          <a:ext cx="1457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IN" sz="1100">
            <a:solidFill>
              <a:srgbClr val="CC0099"/>
            </a:solidFill>
            <a:latin typeface="Forte" panose="03060902040502070203" pitchFamily="66" charset="0"/>
          </a:endParaRPr>
        </a:p>
      </xdr:txBody>
    </xdr:sp>
    <xdr:clientData/>
  </xdr:twoCellAnchor>
  <xdr:twoCellAnchor>
    <xdr:from>
      <xdr:col>0</xdr:col>
      <xdr:colOff>104775</xdr:colOff>
      <xdr:row>0</xdr:row>
      <xdr:rowOff>92527</xdr:rowOff>
    </xdr:from>
    <xdr:to>
      <xdr:col>29</xdr:col>
      <xdr:colOff>314324</xdr:colOff>
      <xdr:row>1</xdr:row>
      <xdr:rowOff>118027</xdr:rowOff>
    </xdr:to>
    <xdr:sp macro="" textlink="">
      <xdr:nvSpPr>
        <xdr:cNvPr id="2" name="Rectangle 1">
          <a:extLst>
            <a:ext uri="{FF2B5EF4-FFF2-40B4-BE49-F238E27FC236}">
              <a16:creationId xmlns:a16="http://schemas.microsoft.com/office/drawing/2014/main" id="{357C60C9-4B36-192D-A72A-04F7929E0438}"/>
            </a:ext>
          </a:extLst>
        </xdr:cNvPr>
        <xdr:cNvSpPr/>
      </xdr:nvSpPr>
      <xdr:spPr>
        <a:xfrm>
          <a:off x="104775" y="92527"/>
          <a:ext cx="17887949" cy="216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447674</xdr:colOff>
      <xdr:row>14</xdr:row>
      <xdr:rowOff>92528</xdr:rowOff>
    </xdr:from>
    <xdr:to>
      <xdr:col>7</xdr:col>
      <xdr:colOff>76199</xdr:colOff>
      <xdr:row>16</xdr:row>
      <xdr:rowOff>6803</xdr:rowOff>
    </xdr:to>
    <xdr:sp macro="" textlink="">
      <xdr:nvSpPr>
        <xdr:cNvPr id="3" name="TextBox 2">
          <a:extLst>
            <a:ext uri="{FF2B5EF4-FFF2-40B4-BE49-F238E27FC236}">
              <a16:creationId xmlns:a16="http://schemas.microsoft.com/office/drawing/2014/main" id="{1B2E4C6D-9EB0-1AE2-89C6-7CD2DBA02F29}"/>
            </a:ext>
          </a:extLst>
        </xdr:cNvPr>
        <xdr:cNvSpPr txBox="1"/>
      </xdr:nvSpPr>
      <xdr:spPr>
        <a:xfrm>
          <a:off x="2896960" y="2759528"/>
          <a:ext cx="146548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IN" sz="1000">
            <a:solidFill>
              <a:srgbClr val="CC0099"/>
            </a:solidFill>
            <a:latin typeface="Forte" panose="03060902040502070203" pitchFamily="66" charset="0"/>
          </a:endParaRPr>
        </a:p>
      </xdr:txBody>
    </xdr:sp>
    <xdr:clientData/>
  </xdr:twoCellAnchor>
  <xdr:twoCellAnchor>
    <xdr:from>
      <xdr:col>12</xdr:col>
      <xdr:colOff>409576</xdr:colOff>
      <xdr:row>0</xdr:row>
      <xdr:rowOff>54429</xdr:rowOff>
    </xdr:from>
    <xdr:to>
      <xdr:col>18</xdr:col>
      <xdr:colOff>466725</xdr:colOff>
      <xdr:row>1</xdr:row>
      <xdr:rowOff>92530</xdr:rowOff>
    </xdr:to>
    <xdr:sp macro="" textlink="">
      <xdr:nvSpPr>
        <xdr:cNvPr id="26" name="TextBox 25">
          <a:hlinkClick xmlns:r="http://schemas.openxmlformats.org/officeDocument/2006/relationships" r:id="rId2" tooltip="Income Sources"/>
          <a:extLst>
            <a:ext uri="{FF2B5EF4-FFF2-40B4-BE49-F238E27FC236}">
              <a16:creationId xmlns:a16="http://schemas.microsoft.com/office/drawing/2014/main" id="{0DDEAF7A-8CCA-1D8B-25FD-77BADCDB7D69}"/>
            </a:ext>
          </a:extLst>
        </xdr:cNvPr>
        <xdr:cNvSpPr txBox="1"/>
      </xdr:nvSpPr>
      <xdr:spPr>
        <a:xfrm>
          <a:off x="7724776" y="54429"/>
          <a:ext cx="3714749"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solidFill>
              <a:latin typeface="Aptos Display" panose="020B0004020202020204" pitchFamily="34" charset="0"/>
              <a:cs typeface="Times New Roman" panose="02020603050405020304" pitchFamily="18" charset="0"/>
            </a:rPr>
            <a:t>Income Sources</a:t>
          </a:r>
        </a:p>
      </xdr:txBody>
    </xdr:sp>
    <xdr:clientData/>
  </xdr:twoCellAnchor>
  <xdr:twoCellAnchor>
    <xdr:from>
      <xdr:col>12</xdr:col>
      <xdr:colOff>504825</xdr:colOff>
      <xdr:row>1</xdr:row>
      <xdr:rowOff>73479</xdr:rowOff>
    </xdr:from>
    <xdr:to>
      <xdr:col>13</xdr:col>
      <xdr:colOff>183225</xdr:colOff>
      <xdr:row>1</xdr:row>
      <xdr:rowOff>102279</xdr:rowOff>
    </xdr:to>
    <xdr:sp macro="" textlink="">
      <xdr:nvSpPr>
        <xdr:cNvPr id="36" name="Rectangle: Rounded Corners 35">
          <a:extLst>
            <a:ext uri="{FF2B5EF4-FFF2-40B4-BE49-F238E27FC236}">
              <a16:creationId xmlns:a16="http://schemas.microsoft.com/office/drawing/2014/main" id="{14C5A5FC-F1A2-762D-9F47-9FE878C477FE}"/>
            </a:ext>
          </a:extLst>
        </xdr:cNvPr>
        <xdr:cNvSpPr/>
      </xdr:nvSpPr>
      <xdr:spPr>
        <a:xfrm>
          <a:off x="7820025" y="263979"/>
          <a:ext cx="288000" cy="28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76200</xdr:colOff>
      <xdr:row>0</xdr:row>
      <xdr:rowOff>25855</xdr:rowOff>
    </xdr:from>
    <xdr:to>
      <xdr:col>0</xdr:col>
      <xdr:colOff>469257</xdr:colOff>
      <xdr:row>1</xdr:row>
      <xdr:rowOff>83004</xdr:rowOff>
    </xdr:to>
    <xdr:pic>
      <xdr:nvPicPr>
        <xdr:cNvPr id="6" name="Picture 5">
          <a:extLst>
            <a:ext uri="{FF2B5EF4-FFF2-40B4-BE49-F238E27FC236}">
              <a16:creationId xmlns:a16="http://schemas.microsoft.com/office/drawing/2014/main" id="{DE51554E-57AF-AC78-0E44-04DE0BD880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 y="25855"/>
          <a:ext cx="393057" cy="247649"/>
        </a:xfrm>
        <a:prstGeom prst="rect">
          <a:avLst/>
        </a:prstGeom>
        <a:noFill/>
      </xdr:spPr>
    </xdr:pic>
    <xdr:clientData/>
  </xdr:twoCellAnchor>
  <xdr:twoCellAnchor>
    <xdr:from>
      <xdr:col>0</xdr:col>
      <xdr:colOff>333375</xdr:colOff>
      <xdr:row>0</xdr:row>
      <xdr:rowOff>16327</xdr:rowOff>
    </xdr:from>
    <xdr:to>
      <xdr:col>2</xdr:col>
      <xdr:colOff>571500</xdr:colOff>
      <xdr:row>1</xdr:row>
      <xdr:rowOff>54427</xdr:rowOff>
    </xdr:to>
    <xdr:sp macro="" textlink="">
      <xdr:nvSpPr>
        <xdr:cNvPr id="10" name="TextBox 9">
          <a:extLst>
            <a:ext uri="{FF2B5EF4-FFF2-40B4-BE49-F238E27FC236}">
              <a16:creationId xmlns:a16="http://schemas.microsoft.com/office/drawing/2014/main" id="{B0915CC5-228E-4CC9-9D23-4EB3E2F4B1BB}"/>
            </a:ext>
          </a:extLst>
        </xdr:cNvPr>
        <xdr:cNvSpPr txBox="1"/>
      </xdr:nvSpPr>
      <xdr:spPr>
        <a:xfrm>
          <a:off x="333375" y="16327"/>
          <a:ext cx="14573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solidFill>
                <a:srgbClr val="CC0099"/>
              </a:solidFill>
              <a:latin typeface="Forte" panose="03060902040502070203" pitchFamily="66" charset="0"/>
            </a:rPr>
            <a:t>Crafting Finances</a:t>
          </a:r>
        </a:p>
      </xdr:txBody>
    </xdr:sp>
    <xdr:clientData/>
  </xdr:twoCellAnchor>
  <xdr:twoCellAnchor>
    <xdr:from>
      <xdr:col>0</xdr:col>
      <xdr:colOff>318116</xdr:colOff>
      <xdr:row>3</xdr:row>
      <xdr:rowOff>170164</xdr:rowOff>
    </xdr:from>
    <xdr:to>
      <xdr:col>2</xdr:col>
      <xdr:colOff>470516</xdr:colOff>
      <xdr:row>6</xdr:row>
      <xdr:rowOff>13666</xdr:rowOff>
    </xdr:to>
    <xdr:sp macro="" textlink="">
      <xdr:nvSpPr>
        <xdr:cNvPr id="4" name="Rectangle: Rounded Corners 3">
          <a:extLst>
            <a:ext uri="{FF2B5EF4-FFF2-40B4-BE49-F238E27FC236}">
              <a16:creationId xmlns:a16="http://schemas.microsoft.com/office/drawing/2014/main" id="{36698BD2-9BA2-AAE4-CEC9-96A9A20524F4}"/>
            </a:ext>
          </a:extLst>
        </xdr:cNvPr>
        <xdr:cNvSpPr/>
      </xdr:nvSpPr>
      <xdr:spPr>
        <a:xfrm>
          <a:off x="318116" y="753954"/>
          <a:ext cx="1381432" cy="427293"/>
        </a:xfrm>
        <a:prstGeom prst="roundRect">
          <a:avLst/>
        </a:prstGeom>
        <a:solidFill>
          <a:srgbClr val="33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100D83"/>
            </a:solidFill>
          </a:endParaRPr>
        </a:p>
      </xdr:txBody>
    </xdr:sp>
    <xdr:clientData/>
  </xdr:twoCellAnchor>
  <xdr:twoCellAnchor>
    <xdr:from>
      <xdr:col>0</xdr:col>
      <xdr:colOff>452181</xdr:colOff>
      <xdr:row>4</xdr:row>
      <xdr:rowOff>79699</xdr:rowOff>
    </xdr:from>
    <xdr:to>
      <xdr:col>2</xdr:col>
      <xdr:colOff>442656</xdr:colOff>
      <xdr:row>5</xdr:row>
      <xdr:rowOff>179689</xdr:rowOff>
    </xdr:to>
    <xdr:sp macro="" textlink="">
      <xdr:nvSpPr>
        <xdr:cNvPr id="5" name="TextBox 4">
          <a:extLst>
            <a:ext uri="{FF2B5EF4-FFF2-40B4-BE49-F238E27FC236}">
              <a16:creationId xmlns:a16="http://schemas.microsoft.com/office/drawing/2014/main" id="{1C827652-D101-E6EE-E985-472CB143F8B9}"/>
            </a:ext>
          </a:extLst>
        </xdr:cNvPr>
        <xdr:cNvSpPr txBox="1"/>
      </xdr:nvSpPr>
      <xdr:spPr>
        <a:xfrm>
          <a:off x="452181" y="858086"/>
          <a:ext cx="1219507" cy="294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Display" panose="020B0004020202020204" pitchFamily="34" charset="0"/>
            </a:rPr>
            <a:t>Income Sources</a:t>
          </a:r>
        </a:p>
      </xdr:txBody>
    </xdr:sp>
    <xdr:clientData/>
  </xdr:twoCellAnchor>
  <xdr:twoCellAnchor>
    <xdr:from>
      <xdr:col>0</xdr:col>
      <xdr:colOff>222148</xdr:colOff>
      <xdr:row>6</xdr:row>
      <xdr:rowOff>138935</xdr:rowOff>
    </xdr:from>
    <xdr:to>
      <xdr:col>4</xdr:col>
      <xdr:colOff>569964</xdr:colOff>
      <xdr:row>12</xdr:row>
      <xdr:rowOff>108674</xdr:rowOff>
    </xdr:to>
    <xdr:sp macro="" textlink="">
      <xdr:nvSpPr>
        <xdr:cNvPr id="11" name="TextBox 10">
          <a:extLst>
            <a:ext uri="{FF2B5EF4-FFF2-40B4-BE49-F238E27FC236}">
              <a16:creationId xmlns:a16="http://schemas.microsoft.com/office/drawing/2014/main" id="{4D51CA49-E236-C435-A1C1-7360EAA0FCDF}"/>
            </a:ext>
          </a:extLst>
        </xdr:cNvPr>
        <xdr:cNvSpPr txBox="1"/>
      </xdr:nvSpPr>
      <xdr:spPr>
        <a:xfrm>
          <a:off x="222148" y="1306516"/>
          <a:ext cx="2805881" cy="1137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venir"/>
            </a:rPr>
            <a:t>Grand total of incomes and their breakdowns</a:t>
          </a:r>
          <a:r>
            <a:rPr lang="en-IN" sz="1100" baseline="0">
              <a:solidFill>
                <a:schemeClr val="bg1"/>
              </a:solidFill>
              <a:latin typeface="Avenir"/>
            </a:rPr>
            <a:t> showing the acheivements percentage and highlight for most valuable source, Marketing strategies, and operating profit</a:t>
          </a:r>
          <a:endParaRPr lang="en-IN" sz="1100">
            <a:solidFill>
              <a:schemeClr val="bg1"/>
            </a:solidFill>
            <a:latin typeface="Avenir"/>
          </a:endParaRPr>
        </a:p>
      </xdr:txBody>
    </xdr:sp>
    <xdr:clientData/>
  </xdr:twoCellAnchor>
  <xdr:twoCellAnchor editAs="absolute">
    <xdr:from>
      <xdr:col>0</xdr:col>
      <xdr:colOff>156907</xdr:colOff>
      <xdr:row>11</xdr:row>
      <xdr:rowOff>17046</xdr:rowOff>
    </xdr:from>
    <xdr:to>
      <xdr:col>3</xdr:col>
      <xdr:colOff>609499</xdr:colOff>
      <xdr:row>13</xdr:row>
      <xdr:rowOff>17045</xdr:rowOff>
    </xdr:to>
    <mc:AlternateContent xmlns:mc="http://schemas.openxmlformats.org/markup-compatibility/2006" xmlns:a14="http://schemas.microsoft.com/office/drawing/2010/main">
      <mc:Choice Requires="a14">
        <xdr:graphicFrame macro="">
          <xdr:nvGraphicFramePr>
            <xdr:cNvPr id="22" name="Year 1">
              <a:extLst>
                <a:ext uri="{FF2B5EF4-FFF2-40B4-BE49-F238E27FC236}">
                  <a16:creationId xmlns:a16="http://schemas.microsoft.com/office/drawing/2014/main" id="{0086D69D-4409-441F-A080-6D49AED6E92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56907" y="2157611"/>
              <a:ext cx="2296140" cy="3891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203096</xdr:colOff>
      <xdr:row>13</xdr:row>
      <xdr:rowOff>181385</xdr:rowOff>
    </xdr:from>
    <xdr:to>
      <xdr:col>4</xdr:col>
      <xdr:colOff>279297</xdr:colOff>
      <xdr:row>16</xdr:row>
      <xdr:rowOff>157053</xdr:rowOff>
    </xdr:to>
    <xdr:sp macro="" textlink="">
      <xdr:nvSpPr>
        <xdr:cNvPr id="14" name="TextBox 13">
          <a:extLst>
            <a:ext uri="{FF2B5EF4-FFF2-40B4-BE49-F238E27FC236}">
              <a16:creationId xmlns:a16="http://schemas.microsoft.com/office/drawing/2014/main" id="{27213067-B80D-53FD-E3BA-A18006B2664F}"/>
            </a:ext>
          </a:extLst>
        </xdr:cNvPr>
        <xdr:cNvSpPr txBox="1"/>
      </xdr:nvSpPr>
      <xdr:spPr>
        <a:xfrm>
          <a:off x="203096" y="2711143"/>
          <a:ext cx="2534266" cy="559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ptos Display" panose="020B0004020202020204" pitchFamily="34" charset="0"/>
            </a:rPr>
            <a:t>Financial</a:t>
          </a:r>
          <a:r>
            <a:rPr lang="en-IN" sz="2400" baseline="0">
              <a:solidFill>
                <a:schemeClr val="bg1"/>
              </a:solidFill>
              <a:latin typeface="Aptos Display" panose="020B0004020202020204" pitchFamily="34" charset="0"/>
            </a:rPr>
            <a:t> Statistics</a:t>
          </a:r>
          <a:endParaRPr lang="en-IN" sz="2400">
            <a:solidFill>
              <a:schemeClr val="bg1"/>
            </a:solidFill>
            <a:latin typeface="Aptos Display" panose="020B0004020202020204" pitchFamily="34" charset="0"/>
          </a:endParaRPr>
        </a:p>
      </xdr:txBody>
    </xdr:sp>
    <xdr:clientData/>
  </xdr:twoCellAnchor>
  <xdr:twoCellAnchor>
    <xdr:from>
      <xdr:col>0</xdr:col>
      <xdr:colOff>97604</xdr:colOff>
      <xdr:row>16</xdr:row>
      <xdr:rowOff>5121</xdr:rowOff>
    </xdr:from>
    <xdr:to>
      <xdr:col>3</xdr:col>
      <xdr:colOff>430979</xdr:colOff>
      <xdr:row>18</xdr:row>
      <xdr:rowOff>179483</xdr:rowOff>
    </xdr:to>
    <xdr:sp macro="" textlink="'Pivot Tables'!S5">
      <xdr:nvSpPr>
        <xdr:cNvPr id="15" name="TextBox 14">
          <a:extLst>
            <a:ext uri="{FF2B5EF4-FFF2-40B4-BE49-F238E27FC236}">
              <a16:creationId xmlns:a16="http://schemas.microsoft.com/office/drawing/2014/main" id="{62E90FED-642B-1D10-10F8-9A6BFE07C9AD}"/>
            </a:ext>
          </a:extLst>
        </xdr:cNvPr>
        <xdr:cNvSpPr txBox="1"/>
      </xdr:nvSpPr>
      <xdr:spPr>
        <a:xfrm>
          <a:off x="97604" y="3118669"/>
          <a:ext cx="2176923" cy="563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D34814-F6AB-4287-9BBB-26623F662C56}" type="TxLink">
            <a:rPr lang="en-US" sz="3200" b="0" i="0" u="none" strike="noStrike">
              <a:solidFill>
                <a:schemeClr val="bg1"/>
              </a:solidFill>
              <a:latin typeface="Avenir"/>
              <a:cs typeface="Arial"/>
            </a:rPr>
            <a:pPr/>
            <a:t> 8,98,932 </a:t>
          </a:fld>
          <a:endParaRPr lang="en-IN" sz="3200">
            <a:solidFill>
              <a:schemeClr val="bg1"/>
            </a:solidFill>
            <a:latin typeface="Avenir"/>
          </a:endParaRPr>
        </a:p>
      </xdr:txBody>
    </xdr:sp>
    <xdr:clientData/>
  </xdr:twoCellAnchor>
  <xdr:twoCellAnchor>
    <xdr:from>
      <xdr:col>0</xdr:col>
      <xdr:colOff>192138</xdr:colOff>
      <xdr:row>18</xdr:row>
      <xdr:rowOff>150865</xdr:rowOff>
    </xdr:from>
    <xdr:to>
      <xdr:col>3</xdr:col>
      <xdr:colOff>335014</xdr:colOff>
      <xdr:row>20</xdr:row>
      <xdr:rowOff>16330</xdr:rowOff>
    </xdr:to>
    <xdr:grpSp>
      <xdr:nvGrpSpPr>
        <xdr:cNvPr id="176" name="Group 175">
          <a:extLst>
            <a:ext uri="{FF2B5EF4-FFF2-40B4-BE49-F238E27FC236}">
              <a16:creationId xmlns:a16="http://schemas.microsoft.com/office/drawing/2014/main" id="{29233FDA-3C60-B979-4755-00BB94DBB9E1}"/>
            </a:ext>
          </a:extLst>
        </xdr:cNvPr>
        <xdr:cNvGrpSpPr/>
      </xdr:nvGrpSpPr>
      <xdr:grpSpPr>
        <a:xfrm>
          <a:off x="192138" y="3653607"/>
          <a:ext cx="1986424" cy="254658"/>
          <a:chOff x="685799" y="3820711"/>
          <a:chExt cx="1971676" cy="246465"/>
        </a:xfrm>
      </xdr:grpSpPr>
      <xdr:sp macro="" textlink="">
        <xdr:nvSpPr>
          <xdr:cNvPr id="16" name="TextBox 15">
            <a:extLst>
              <a:ext uri="{FF2B5EF4-FFF2-40B4-BE49-F238E27FC236}">
                <a16:creationId xmlns:a16="http://schemas.microsoft.com/office/drawing/2014/main" id="{2923579C-05BE-F52C-AFB4-B5457E10265C}"/>
              </a:ext>
            </a:extLst>
          </xdr:cNvPr>
          <xdr:cNvSpPr txBox="1"/>
        </xdr:nvSpPr>
        <xdr:spPr>
          <a:xfrm>
            <a:off x="685799" y="3820711"/>
            <a:ext cx="1047751" cy="236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ptos Display" panose="020B0004020202020204" pitchFamily="34" charset="0"/>
              </a:rPr>
              <a:t>Income</a:t>
            </a:r>
            <a:r>
              <a:rPr lang="en-IN" sz="1100" baseline="0">
                <a:solidFill>
                  <a:schemeClr val="bg1"/>
                </a:solidFill>
                <a:latin typeface="Aptos Display" panose="020B0004020202020204" pitchFamily="34" charset="0"/>
              </a:rPr>
              <a:t> Target</a:t>
            </a:r>
            <a:endParaRPr lang="en-IN" sz="1100">
              <a:solidFill>
                <a:schemeClr val="bg1"/>
              </a:solidFill>
              <a:latin typeface="Aptos Display" panose="020B0004020202020204" pitchFamily="34" charset="0"/>
            </a:endParaRPr>
          </a:p>
        </xdr:txBody>
      </xdr:sp>
      <xdr:sp macro="" textlink="'Pivot Tables'!R5">
        <xdr:nvSpPr>
          <xdr:cNvPr id="17" name="TextBox 16">
            <a:extLst>
              <a:ext uri="{FF2B5EF4-FFF2-40B4-BE49-F238E27FC236}">
                <a16:creationId xmlns:a16="http://schemas.microsoft.com/office/drawing/2014/main" id="{E91E9945-30AB-6AA4-48B7-768B2D12D01D}"/>
              </a:ext>
            </a:extLst>
          </xdr:cNvPr>
          <xdr:cNvSpPr txBox="1"/>
        </xdr:nvSpPr>
        <xdr:spPr>
          <a:xfrm>
            <a:off x="1609724" y="3830236"/>
            <a:ext cx="1047751" cy="236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2A3746-9D45-46DF-ACAE-653CB18F3C90}" type="TxLink">
              <a:rPr lang="en-US" sz="1100" b="0" i="0" u="none" strike="noStrike">
                <a:solidFill>
                  <a:schemeClr val="bg1"/>
                </a:solidFill>
                <a:latin typeface="Aptos Display" panose="020B0004020202020204" pitchFamily="34" charset="0"/>
                <a:cs typeface="Arial"/>
              </a:rPr>
              <a:pPr/>
              <a:t> 7,20,883 </a:t>
            </a:fld>
            <a:endParaRPr lang="en-IN" sz="1100">
              <a:solidFill>
                <a:schemeClr val="bg1"/>
              </a:solidFill>
              <a:latin typeface="Aptos Display" panose="020B0004020202020204" pitchFamily="34" charset="0"/>
            </a:endParaRPr>
          </a:p>
        </xdr:txBody>
      </xdr:sp>
    </xdr:grpSp>
    <xdr:clientData/>
  </xdr:twoCellAnchor>
  <xdr:twoCellAnchor>
    <xdr:from>
      <xdr:col>0</xdr:col>
      <xdr:colOff>95250</xdr:colOff>
      <xdr:row>20</xdr:row>
      <xdr:rowOff>142874</xdr:rowOff>
    </xdr:from>
    <xdr:to>
      <xdr:col>4</xdr:col>
      <xdr:colOff>123825</xdr:colOff>
      <xdr:row>25</xdr:row>
      <xdr:rowOff>73477</xdr:rowOff>
    </xdr:to>
    <xdr:graphicFrame macro="">
      <xdr:nvGraphicFramePr>
        <xdr:cNvPr id="32" name="Chart 31">
          <a:extLst>
            <a:ext uri="{FF2B5EF4-FFF2-40B4-BE49-F238E27FC236}">
              <a16:creationId xmlns:a16="http://schemas.microsoft.com/office/drawing/2014/main" id="{4F5478E5-0DBD-4AA8-870A-63AE511C32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167148</xdr:colOff>
      <xdr:row>25</xdr:row>
      <xdr:rowOff>191158</xdr:rowOff>
    </xdr:from>
    <xdr:to>
      <xdr:col>2</xdr:col>
      <xdr:colOff>562589</xdr:colOff>
      <xdr:row>27</xdr:row>
      <xdr:rowOff>148962</xdr:rowOff>
    </xdr:to>
    <xdr:sp macro="" textlink="">
      <xdr:nvSpPr>
        <xdr:cNvPr id="33" name="TextBox 32">
          <a:extLst>
            <a:ext uri="{FF2B5EF4-FFF2-40B4-BE49-F238E27FC236}">
              <a16:creationId xmlns:a16="http://schemas.microsoft.com/office/drawing/2014/main" id="{677902B3-CC1F-E7BE-8CDF-1090F28ECEE9}"/>
            </a:ext>
          </a:extLst>
        </xdr:cNvPr>
        <xdr:cNvSpPr txBox="1"/>
      </xdr:nvSpPr>
      <xdr:spPr>
        <a:xfrm>
          <a:off x="167148" y="5056077"/>
          <a:ext cx="1624473" cy="34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bg1"/>
              </a:solidFill>
              <a:latin typeface="Aptos Display" panose="020B0004020202020204" pitchFamily="34" charset="0"/>
            </a:rPr>
            <a:t>Quantity of item's</a:t>
          </a:r>
        </a:p>
      </xdr:txBody>
    </xdr:sp>
    <xdr:clientData/>
  </xdr:twoCellAnchor>
  <xdr:twoCellAnchor>
    <xdr:from>
      <xdr:col>0</xdr:col>
      <xdr:colOff>370962</xdr:colOff>
      <xdr:row>27</xdr:row>
      <xdr:rowOff>168729</xdr:rowOff>
    </xdr:from>
    <xdr:to>
      <xdr:col>2</xdr:col>
      <xdr:colOff>209037</xdr:colOff>
      <xdr:row>34</xdr:row>
      <xdr:rowOff>168729</xdr:rowOff>
    </xdr:to>
    <xdr:grpSp>
      <xdr:nvGrpSpPr>
        <xdr:cNvPr id="49" name="Group 48">
          <a:extLst>
            <a:ext uri="{FF2B5EF4-FFF2-40B4-BE49-F238E27FC236}">
              <a16:creationId xmlns:a16="http://schemas.microsoft.com/office/drawing/2014/main" id="{515A072D-8905-A406-3149-13478F7500FE}"/>
            </a:ext>
          </a:extLst>
        </xdr:cNvPr>
        <xdr:cNvGrpSpPr/>
      </xdr:nvGrpSpPr>
      <xdr:grpSpPr>
        <a:xfrm>
          <a:off x="370962" y="5422842"/>
          <a:ext cx="1067107" cy="1362177"/>
          <a:chOff x="600074" y="5695950"/>
          <a:chExt cx="847726" cy="1295401"/>
        </a:xfrm>
      </xdr:grpSpPr>
      <xdr:sp macro="" textlink="'Pivot Tables'!H5">
        <xdr:nvSpPr>
          <xdr:cNvPr id="34" name="TextBox 33">
            <a:extLst>
              <a:ext uri="{FF2B5EF4-FFF2-40B4-BE49-F238E27FC236}">
                <a16:creationId xmlns:a16="http://schemas.microsoft.com/office/drawing/2014/main" id="{80BC86A7-388B-3F4A-EAEC-2DBD7C41C5FE}"/>
              </a:ext>
            </a:extLst>
          </xdr:cNvPr>
          <xdr:cNvSpPr txBox="1"/>
        </xdr:nvSpPr>
        <xdr:spPr>
          <a:xfrm>
            <a:off x="609599" y="569595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CD13B14-09F3-4244-935E-0D8D5A4CF024}" type="TxLink">
              <a:rPr lang="en-US" sz="1050" b="0" i="0" u="none" strike="noStrike">
                <a:solidFill>
                  <a:schemeClr val="bg1"/>
                </a:solidFill>
                <a:latin typeface="Aptos Display" panose="020B0004020202020204" pitchFamily="34" charset="0"/>
                <a:ea typeface="Calibri"/>
                <a:cs typeface="Arial"/>
              </a:rPr>
              <a:pPr algn="l"/>
              <a:t>Usage fees</a:t>
            </a:fld>
            <a:endParaRPr lang="en-IN" sz="1050">
              <a:solidFill>
                <a:schemeClr val="bg1"/>
              </a:solidFill>
              <a:latin typeface="Aptos Display" panose="020B0004020202020204" pitchFamily="34" charset="0"/>
            </a:endParaRPr>
          </a:p>
        </xdr:txBody>
      </xdr:sp>
      <xdr:sp macro="" textlink="'Pivot Tables'!H6">
        <xdr:nvSpPr>
          <xdr:cNvPr id="35" name="TextBox 34">
            <a:extLst>
              <a:ext uri="{FF2B5EF4-FFF2-40B4-BE49-F238E27FC236}">
                <a16:creationId xmlns:a16="http://schemas.microsoft.com/office/drawing/2014/main" id="{C25C3A96-18AF-0324-B07C-0DC64FE282CD}"/>
              </a:ext>
            </a:extLst>
          </xdr:cNvPr>
          <xdr:cNvSpPr txBox="1"/>
        </xdr:nvSpPr>
        <xdr:spPr>
          <a:xfrm>
            <a:off x="600074" y="591121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96B1C1C-6D76-4C0D-9B0C-3685BB789D34}" type="TxLink">
              <a:rPr lang="en-US" sz="1050" b="0" i="0" u="none" strike="noStrike">
                <a:solidFill>
                  <a:schemeClr val="bg1"/>
                </a:solidFill>
                <a:latin typeface="Aptos Display" panose="020B0004020202020204" pitchFamily="34" charset="0"/>
                <a:ea typeface="Calibri"/>
                <a:cs typeface="Arial"/>
              </a:rPr>
              <a:pPr algn="l"/>
              <a:t>Subscription</a:t>
            </a:fld>
            <a:endParaRPr lang="en-IN" sz="1050">
              <a:solidFill>
                <a:schemeClr val="bg1"/>
              </a:solidFill>
              <a:latin typeface="Aptos Display" panose="020B0004020202020204" pitchFamily="34" charset="0"/>
            </a:endParaRPr>
          </a:p>
        </xdr:txBody>
      </xdr:sp>
      <xdr:sp macro="" textlink="'Pivot Tables'!H7">
        <xdr:nvSpPr>
          <xdr:cNvPr id="37" name="TextBox 36">
            <a:extLst>
              <a:ext uri="{FF2B5EF4-FFF2-40B4-BE49-F238E27FC236}">
                <a16:creationId xmlns:a16="http://schemas.microsoft.com/office/drawing/2014/main" id="{DFB97359-F3D3-8EFD-98BA-D3761E6AF148}"/>
              </a:ext>
            </a:extLst>
          </xdr:cNvPr>
          <xdr:cNvSpPr txBox="1"/>
        </xdr:nvSpPr>
        <xdr:spPr>
          <a:xfrm>
            <a:off x="600074" y="612648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0A20E89-CDCE-4AF4-84CC-D541C8E0145E}" type="TxLink">
              <a:rPr lang="en-US" sz="1050" b="0" i="0" u="none" strike="noStrike">
                <a:solidFill>
                  <a:schemeClr val="bg1"/>
                </a:solidFill>
                <a:latin typeface="Aptos Display" panose="020B0004020202020204" pitchFamily="34" charset="0"/>
                <a:ea typeface="Calibri"/>
                <a:cs typeface="Arial"/>
              </a:rPr>
              <a:pPr algn="l"/>
              <a:t>Renting</a:t>
            </a:fld>
            <a:endParaRPr lang="en-IN" sz="1050">
              <a:solidFill>
                <a:schemeClr val="bg1"/>
              </a:solidFill>
              <a:latin typeface="Aptos Display" panose="020B0004020202020204" pitchFamily="34" charset="0"/>
            </a:endParaRPr>
          </a:p>
        </xdr:txBody>
      </xdr:sp>
      <xdr:sp macro="" textlink="'Pivot Tables'!H8">
        <xdr:nvSpPr>
          <xdr:cNvPr id="38" name="TextBox 37">
            <a:extLst>
              <a:ext uri="{FF2B5EF4-FFF2-40B4-BE49-F238E27FC236}">
                <a16:creationId xmlns:a16="http://schemas.microsoft.com/office/drawing/2014/main" id="{84B6654B-3532-8022-67A1-F9C21D983476}"/>
              </a:ext>
            </a:extLst>
          </xdr:cNvPr>
          <xdr:cNvSpPr txBox="1"/>
        </xdr:nvSpPr>
        <xdr:spPr>
          <a:xfrm>
            <a:off x="600074" y="634174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2EC4D35-B729-48E9-B9BF-C3D8F73F47B9}" type="TxLink">
              <a:rPr lang="en-US" sz="1050" b="0" i="0" u="none" strike="noStrike">
                <a:solidFill>
                  <a:schemeClr val="bg1"/>
                </a:solidFill>
                <a:latin typeface="Aptos Display" panose="020B0004020202020204" pitchFamily="34" charset="0"/>
                <a:ea typeface="Calibri"/>
                <a:cs typeface="Arial"/>
              </a:rPr>
              <a:pPr algn="l"/>
              <a:t>Licensing</a:t>
            </a:fld>
            <a:endParaRPr lang="en-IN" sz="1050">
              <a:solidFill>
                <a:schemeClr val="bg1"/>
              </a:solidFill>
              <a:latin typeface="Aptos Display" panose="020B0004020202020204" pitchFamily="34" charset="0"/>
            </a:endParaRPr>
          </a:p>
        </xdr:txBody>
      </xdr:sp>
      <xdr:sp macro="" textlink="'Pivot Tables'!H9">
        <xdr:nvSpPr>
          <xdr:cNvPr id="39" name="TextBox 38">
            <a:extLst>
              <a:ext uri="{FF2B5EF4-FFF2-40B4-BE49-F238E27FC236}">
                <a16:creationId xmlns:a16="http://schemas.microsoft.com/office/drawing/2014/main" id="{79D4B128-FB9E-A6A0-4605-A714AEC7AEFA}"/>
              </a:ext>
            </a:extLst>
          </xdr:cNvPr>
          <xdr:cNvSpPr txBox="1"/>
        </xdr:nvSpPr>
        <xdr:spPr>
          <a:xfrm>
            <a:off x="600074" y="655701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9C64C74-10A0-423B-8B5C-2DABAE3E28C9}" type="TxLink">
              <a:rPr lang="en-US" sz="1050" b="0" i="0" u="none" strike="noStrike">
                <a:solidFill>
                  <a:schemeClr val="bg1"/>
                </a:solidFill>
                <a:latin typeface="Aptos Display" panose="020B0004020202020204" pitchFamily="34" charset="0"/>
                <a:ea typeface="Calibri"/>
                <a:cs typeface="Arial"/>
              </a:rPr>
              <a:pPr algn="l"/>
              <a:t>Asset sale</a:t>
            </a:fld>
            <a:endParaRPr lang="en-IN" sz="1050">
              <a:solidFill>
                <a:schemeClr val="bg1"/>
              </a:solidFill>
              <a:latin typeface="Aptos Display" panose="020B0004020202020204" pitchFamily="34" charset="0"/>
            </a:endParaRPr>
          </a:p>
        </xdr:txBody>
      </xdr:sp>
      <xdr:sp macro="" textlink="'Pivot Tables'!H10">
        <xdr:nvSpPr>
          <xdr:cNvPr id="47" name="TextBox 46">
            <a:extLst>
              <a:ext uri="{FF2B5EF4-FFF2-40B4-BE49-F238E27FC236}">
                <a16:creationId xmlns:a16="http://schemas.microsoft.com/office/drawing/2014/main" id="{41E19011-8DE3-ECDE-27A2-FB3BB089DE55}"/>
              </a:ext>
            </a:extLst>
          </xdr:cNvPr>
          <xdr:cNvSpPr txBox="1"/>
        </xdr:nvSpPr>
        <xdr:spPr>
          <a:xfrm>
            <a:off x="600074" y="677227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5A00996-13A9-4265-865F-AEAE3D195C21}" type="TxLink">
              <a:rPr lang="en-US" sz="1050" b="0" i="0" u="none" strike="noStrike">
                <a:solidFill>
                  <a:schemeClr val="bg1"/>
                </a:solidFill>
                <a:latin typeface="Aptos Display" panose="020B0004020202020204" pitchFamily="34" charset="0"/>
                <a:ea typeface="Calibri"/>
                <a:cs typeface="Arial"/>
              </a:rPr>
              <a:pPr algn="l"/>
              <a:t>Advertising</a:t>
            </a:fld>
            <a:endParaRPr lang="en-IN" sz="1050">
              <a:solidFill>
                <a:schemeClr val="bg1"/>
              </a:solidFill>
              <a:latin typeface="Aptos Display" panose="020B0004020202020204" pitchFamily="34" charset="0"/>
            </a:endParaRPr>
          </a:p>
        </xdr:txBody>
      </xdr:sp>
    </xdr:grpSp>
    <xdr:clientData/>
  </xdr:twoCellAnchor>
  <xdr:twoCellAnchor>
    <xdr:from>
      <xdr:col>1</xdr:col>
      <xdr:colOff>574470</xdr:colOff>
      <xdr:row>27</xdr:row>
      <xdr:rowOff>191159</xdr:rowOff>
    </xdr:from>
    <xdr:to>
      <xdr:col>2</xdr:col>
      <xdr:colOff>612570</xdr:colOff>
      <xdr:row>34</xdr:row>
      <xdr:rowOff>177537</xdr:rowOff>
    </xdr:to>
    <xdr:grpSp>
      <xdr:nvGrpSpPr>
        <xdr:cNvPr id="57" name="Group 56">
          <a:extLst>
            <a:ext uri="{FF2B5EF4-FFF2-40B4-BE49-F238E27FC236}">
              <a16:creationId xmlns:a16="http://schemas.microsoft.com/office/drawing/2014/main" id="{BAACB68E-AA85-97C7-C44E-30BB144CEF47}"/>
            </a:ext>
          </a:extLst>
        </xdr:cNvPr>
        <xdr:cNvGrpSpPr/>
      </xdr:nvGrpSpPr>
      <xdr:grpSpPr>
        <a:xfrm>
          <a:off x="1188986" y="5445272"/>
          <a:ext cx="652616" cy="1348555"/>
          <a:chOff x="600074" y="5695950"/>
          <a:chExt cx="847726" cy="1295401"/>
        </a:xfrm>
      </xdr:grpSpPr>
      <xdr:sp macro="" textlink="'Pivot Tables'!O5">
        <xdr:nvSpPr>
          <xdr:cNvPr id="58" name="TextBox 57">
            <a:extLst>
              <a:ext uri="{FF2B5EF4-FFF2-40B4-BE49-F238E27FC236}">
                <a16:creationId xmlns:a16="http://schemas.microsoft.com/office/drawing/2014/main" id="{E554A8C0-7003-8D0B-DDB8-8B8CABD929B7}"/>
              </a:ext>
            </a:extLst>
          </xdr:cNvPr>
          <xdr:cNvSpPr txBox="1"/>
        </xdr:nvSpPr>
        <xdr:spPr>
          <a:xfrm>
            <a:off x="609599" y="569595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ABD638-1482-450D-887C-4BECDCE431A6}" type="TxLink">
              <a:rPr lang="en-US" sz="1050" b="0" i="0" u="none" strike="noStrike">
                <a:solidFill>
                  <a:schemeClr val="bg1"/>
                </a:solidFill>
                <a:latin typeface="Aptos Display" panose="020B0004020202020204" pitchFamily="34" charset="0"/>
                <a:ea typeface="Calibri"/>
                <a:cs typeface="Arial"/>
              </a:rPr>
              <a:pPr algn="ctr"/>
              <a:t>10%</a:t>
            </a:fld>
            <a:endParaRPr lang="en-IN" sz="800">
              <a:solidFill>
                <a:schemeClr val="bg1"/>
              </a:solidFill>
              <a:latin typeface="Aptos Display" panose="020B0004020202020204" pitchFamily="34" charset="0"/>
            </a:endParaRPr>
          </a:p>
        </xdr:txBody>
      </xdr:sp>
      <xdr:sp macro="" textlink="'Pivot Tables'!O6">
        <xdr:nvSpPr>
          <xdr:cNvPr id="59" name="TextBox 58">
            <a:extLst>
              <a:ext uri="{FF2B5EF4-FFF2-40B4-BE49-F238E27FC236}">
                <a16:creationId xmlns:a16="http://schemas.microsoft.com/office/drawing/2014/main" id="{6C023BD8-A75B-C135-239D-B40791DBBCE0}"/>
              </a:ext>
            </a:extLst>
          </xdr:cNvPr>
          <xdr:cNvSpPr txBox="1"/>
        </xdr:nvSpPr>
        <xdr:spPr>
          <a:xfrm>
            <a:off x="600074" y="591121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7B1525-ACED-43F6-973A-41708220699C}" type="TxLink">
              <a:rPr lang="en-US" sz="1050" b="0" i="0" u="none" strike="noStrike">
                <a:solidFill>
                  <a:schemeClr val="bg1"/>
                </a:solidFill>
                <a:latin typeface="Aptos Display" panose="020B0004020202020204" pitchFamily="34" charset="0"/>
                <a:ea typeface="Calibri"/>
                <a:cs typeface="Arial"/>
              </a:rPr>
              <a:pPr algn="ctr"/>
              <a:t>11%</a:t>
            </a:fld>
            <a:endParaRPr lang="en-IN" sz="800">
              <a:solidFill>
                <a:schemeClr val="bg1"/>
              </a:solidFill>
              <a:latin typeface="Aptos Display" panose="020B0004020202020204" pitchFamily="34" charset="0"/>
            </a:endParaRPr>
          </a:p>
        </xdr:txBody>
      </xdr:sp>
      <xdr:sp macro="" textlink="'Pivot Tables'!O7">
        <xdr:nvSpPr>
          <xdr:cNvPr id="60" name="TextBox 59">
            <a:extLst>
              <a:ext uri="{FF2B5EF4-FFF2-40B4-BE49-F238E27FC236}">
                <a16:creationId xmlns:a16="http://schemas.microsoft.com/office/drawing/2014/main" id="{4B686925-D2F5-A227-B140-F6D7A6B4155E}"/>
              </a:ext>
            </a:extLst>
          </xdr:cNvPr>
          <xdr:cNvSpPr txBox="1"/>
        </xdr:nvSpPr>
        <xdr:spPr>
          <a:xfrm>
            <a:off x="600074" y="612648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7933AE-02E0-4825-9ECA-49EC0B20BD8F}" type="TxLink">
              <a:rPr lang="en-US" sz="1050" b="0" i="0" u="none" strike="noStrike">
                <a:solidFill>
                  <a:schemeClr val="bg1"/>
                </a:solidFill>
                <a:latin typeface="Aptos Display" panose="020B0004020202020204" pitchFamily="34" charset="0"/>
                <a:ea typeface="Calibri"/>
                <a:cs typeface="Arial"/>
              </a:rPr>
              <a:pPr algn="ctr"/>
              <a:t>14%</a:t>
            </a:fld>
            <a:endParaRPr lang="en-IN" sz="800">
              <a:solidFill>
                <a:schemeClr val="bg1"/>
              </a:solidFill>
              <a:latin typeface="Aptos Display" panose="020B0004020202020204" pitchFamily="34" charset="0"/>
            </a:endParaRPr>
          </a:p>
        </xdr:txBody>
      </xdr:sp>
      <xdr:sp macro="" textlink="'Pivot Tables'!O8">
        <xdr:nvSpPr>
          <xdr:cNvPr id="61" name="TextBox 60">
            <a:extLst>
              <a:ext uri="{FF2B5EF4-FFF2-40B4-BE49-F238E27FC236}">
                <a16:creationId xmlns:a16="http://schemas.microsoft.com/office/drawing/2014/main" id="{B8ADF665-BA25-430E-7104-AC30743FFFA0}"/>
              </a:ext>
            </a:extLst>
          </xdr:cNvPr>
          <xdr:cNvSpPr txBox="1"/>
        </xdr:nvSpPr>
        <xdr:spPr>
          <a:xfrm>
            <a:off x="600074" y="634174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F44C63-6830-4ECD-B863-02AC006585E5}" type="TxLink">
              <a:rPr lang="en-US" sz="1050" b="0" i="0" u="none" strike="noStrike">
                <a:solidFill>
                  <a:schemeClr val="bg1"/>
                </a:solidFill>
                <a:latin typeface="Aptos Display" panose="020B0004020202020204" pitchFamily="34" charset="0"/>
                <a:ea typeface="Calibri"/>
                <a:cs typeface="Arial"/>
              </a:rPr>
              <a:pPr algn="ctr"/>
              <a:t>62%</a:t>
            </a:fld>
            <a:endParaRPr lang="en-IN" sz="800">
              <a:solidFill>
                <a:schemeClr val="bg1"/>
              </a:solidFill>
              <a:latin typeface="Aptos Display" panose="020B0004020202020204" pitchFamily="34" charset="0"/>
            </a:endParaRPr>
          </a:p>
        </xdr:txBody>
      </xdr:sp>
      <xdr:sp macro="" textlink="'Pivot Tables'!O9">
        <xdr:nvSpPr>
          <xdr:cNvPr id="62" name="TextBox 61">
            <a:extLst>
              <a:ext uri="{FF2B5EF4-FFF2-40B4-BE49-F238E27FC236}">
                <a16:creationId xmlns:a16="http://schemas.microsoft.com/office/drawing/2014/main" id="{0C34A91A-E965-BCFE-E457-797727564AD4}"/>
              </a:ext>
            </a:extLst>
          </xdr:cNvPr>
          <xdr:cNvSpPr txBox="1"/>
        </xdr:nvSpPr>
        <xdr:spPr>
          <a:xfrm>
            <a:off x="600074" y="655701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40FEC8-D0DE-4D9D-A2AA-3921767AA6C1}" type="TxLink">
              <a:rPr lang="en-US" sz="1050" b="0" i="0" u="none" strike="noStrike">
                <a:solidFill>
                  <a:schemeClr val="bg1"/>
                </a:solidFill>
                <a:latin typeface="Aptos Display" panose="020B0004020202020204" pitchFamily="34" charset="0"/>
                <a:ea typeface="Calibri"/>
                <a:cs typeface="Arial"/>
              </a:rPr>
              <a:pPr algn="ctr"/>
              <a:t>0%</a:t>
            </a:fld>
            <a:endParaRPr lang="en-IN" sz="800">
              <a:solidFill>
                <a:schemeClr val="bg1"/>
              </a:solidFill>
              <a:latin typeface="Aptos Display" panose="020B0004020202020204" pitchFamily="34" charset="0"/>
            </a:endParaRPr>
          </a:p>
        </xdr:txBody>
      </xdr:sp>
      <xdr:sp macro="" textlink="'Pivot Tables'!O10">
        <xdr:nvSpPr>
          <xdr:cNvPr id="63" name="TextBox 62">
            <a:extLst>
              <a:ext uri="{FF2B5EF4-FFF2-40B4-BE49-F238E27FC236}">
                <a16:creationId xmlns:a16="http://schemas.microsoft.com/office/drawing/2014/main" id="{426F0E2A-3041-1BD7-B5EC-F325347102DC}"/>
              </a:ext>
            </a:extLst>
          </xdr:cNvPr>
          <xdr:cNvSpPr txBox="1"/>
        </xdr:nvSpPr>
        <xdr:spPr>
          <a:xfrm>
            <a:off x="600074" y="677227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52524A-43A1-472E-A077-F5F4CEF77100}" type="TxLink">
              <a:rPr lang="en-US" sz="1050" b="0" i="0" u="none" strike="noStrike">
                <a:solidFill>
                  <a:schemeClr val="bg1"/>
                </a:solidFill>
                <a:latin typeface="Aptos Display" panose="020B0004020202020204" pitchFamily="34" charset="0"/>
                <a:ea typeface="Calibri"/>
                <a:cs typeface="Arial"/>
              </a:rPr>
              <a:pPr algn="ctr"/>
              <a:t>2%</a:t>
            </a:fld>
            <a:endParaRPr lang="en-IN" sz="800">
              <a:solidFill>
                <a:schemeClr val="bg1"/>
              </a:solidFill>
              <a:latin typeface="Aptos Display" panose="020B0004020202020204" pitchFamily="34" charset="0"/>
            </a:endParaRPr>
          </a:p>
        </xdr:txBody>
      </xdr:sp>
    </xdr:grpSp>
    <xdr:clientData/>
  </xdr:twoCellAnchor>
  <xdr:twoCellAnchor>
    <xdr:from>
      <xdr:col>2</xdr:col>
      <xdr:colOff>468260</xdr:colOff>
      <xdr:row>28</xdr:row>
      <xdr:rowOff>6804</xdr:rowOff>
    </xdr:from>
    <xdr:to>
      <xdr:col>4</xdr:col>
      <xdr:colOff>82345</xdr:colOff>
      <xdr:row>34</xdr:row>
      <xdr:rowOff>168729</xdr:rowOff>
    </xdr:to>
    <xdr:grpSp>
      <xdr:nvGrpSpPr>
        <xdr:cNvPr id="64" name="Group 63">
          <a:extLst>
            <a:ext uri="{FF2B5EF4-FFF2-40B4-BE49-F238E27FC236}">
              <a16:creationId xmlns:a16="http://schemas.microsoft.com/office/drawing/2014/main" id="{B3EE795B-38A6-B7DD-31AE-6A8A4C56F219}"/>
            </a:ext>
          </a:extLst>
        </xdr:cNvPr>
        <xdr:cNvGrpSpPr/>
      </xdr:nvGrpSpPr>
      <xdr:grpSpPr>
        <a:xfrm>
          <a:off x="1697292" y="5455514"/>
          <a:ext cx="843118" cy="1329505"/>
          <a:chOff x="600074" y="5695950"/>
          <a:chExt cx="847726" cy="1295401"/>
        </a:xfrm>
      </xdr:grpSpPr>
      <xdr:sp macro="" textlink="'Pivot Tables'!N5">
        <xdr:nvSpPr>
          <xdr:cNvPr id="65" name="TextBox 64">
            <a:extLst>
              <a:ext uri="{FF2B5EF4-FFF2-40B4-BE49-F238E27FC236}">
                <a16:creationId xmlns:a16="http://schemas.microsoft.com/office/drawing/2014/main" id="{D8728E3B-A45C-1BDE-B29E-02C41C98B9A1}"/>
              </a:ext>
            </a:extLst>
          </xdr:cNvPr>
          <xdr:cNvSpPr txBox="1"/>
        </xdr:nvSpPr>
        <xdr:spPr>
          <a:xfrm>
            <a:off x="609599" y="569595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6C7EEC-C4A7-486D-9E1E-927FFA4838EC}" type="TxLink">
              <a:rPr lang="en-US" sz="1000" b="0" i="0" u="none" strike="noStrike">
                <a:solidFill>
                  <a:schemeClr val="bg1"/>
                </a:solidFill>
                <a:latin typeface="Aptos Display" panose="020B0004020202020204" pitchFamily="34" charset="0"/>
                <a:ea typeface="Calibri"/>
                <a:cs typeface="Arial"/>
              </a:rPr>
              <a:pPr algn="ctr"/>
              <a:t> 11,856 </a:t>
            </a:fld>
            <a:endParaRPr lang="en-IN" sz="400">
              <a:solidFill>
                <a:schemeClr val="bg1"/>
              </a:solidFill>
              <a:latin typeface="Aptos Display" panose="020B0004020202020204" pitchFamily="34" charset="0"/>
            </a:endParaRPr>
          </a:p>
        </xdr:txBody>
      </xdr:sp>
      <xdr:sp macro="" textlink="'Pivot Tables'!N6">
        <xdr:nvSpPr>
          <xdr:cNvPr id="66" name="TextBox 65">
            <a:extLst>
              <a:ext uri="{FF2B5EF4-FFF2-40B4-BE49-F238E27FC236}">
                <a16:creationId xmlns:a16="http://schemas.microsoft.com/office/drawing/2014/main" id="{17E6DA3C-FCC5-F2DB-6626-BA06A72E926D}"/>
              </a:ext>
            </a:extLst>
          </xdr:cNvPr>
          <xdr:cNvSpPr txBox="1"/>
        </xdr:nvSpPr>
        <xdr:spPr>
          <a:xfrm>
            <a:off x="600074" y="591121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A39E0D-9E22-4D29-BBCC-AF099AC21F09}" type="TxLink">
              <a:rPr lang="en-US" sz="1000" b="0" i="0" u="none" strike="noStrike">
                <a:solidFill>
                  <a:schemeClr val="bg1"/>
                </a:solidFill>
                <a:latin typeface="Aptos Display" panose="020B0004020202020204" pitchFamily="34" charset="0"/>
                <a:ea typeface="Calibri"/>
                <a:cs typeface="Arial"/>
              </a:rPr>
              <a:pPr algn="ctr"/>
              <a:t> 13,188 </a:t>
            </a:fld>
            <a:endParaRPr lang="en-IN" sz="400">
              <a:solidFill>
                <a:schemeClr val="bg1"/>
              </a:solidFill>
              <a:latin typeface="Aptos Display" panose="020B0004020202020204" pitchFamily="34" charset="0"/>
            </a:endParaRPr>
          </a:p>
        </xdr:txBody>
      </xdr:sp>
      <xdr:sp macro="" textlink="'Pivot Tables'!N7">
        <xdr:nvSpPr>
          <xdr:cNvPr id="67" name="TextBox 66">
            <a:extLst>
              <a:ext uri="{FF2B5EF4-FFF2-40B4-BE49-F238E27FC236}">
                <a16:creationId xmlns:a16="http://schemas.microsoft.com/office/drawing/2014/main" id="{A7D8B20A-574A-01B9-D171-A95C22102754}"/>
              </a:ext>
            </a:extLst>
          </xdr:cNvPr>
          <xdr:cNvSpPr txBox="1"/>
        </xdr:nvSpPr>
        <xdr:spPr>
          <a:xfrm>
            <a:off x="600074" y="612648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9D501D-0FE6-4418-B321-EC87D455D3B4}" type="TxLink">
              <a:rPr lang="en-US" sz="1000" b="0" i="0" u="none" strike="noStrike">
                <a:solidFill>
                  <a:schemeClr val="bg1"/>
                </a:solidFill>
                <a:latin typeface="Aptos Display" panose="020B0004020202020204" pitchFamily="34" charset="0"/>
                <a:ea typeface="Calibri"/>
                <a:cs typeface="Arial"/>
              </a:rPr>
              <a:pPr algn="ctr"/>
              <a:t> 16,488 </a:t>
            </a:fld>
            <a:endParaRPr lang="en-IN" sz="400">
              <a:solidFill>
                <a:schemeClr val="bg1"/>
              </a:solidFill>
              <a:latin typeface="Aptos Display" panose="020B0004020202020204" pitchFamily="34" charset="0"/>
            </a:endParaRPr>
          </a:p>
        </xdr:txBody>
      </xdr:sp>
      <xdr:sp macro="" textlink="'Pivot Tables'!N8">
        <xdr:nvSpPr>
          <xdr:cNvPr id="68" name="TextBox 67">
            <a:extLst>
              <a:ext uri="{FF2B5EF4-FFF2-40B4-BE49-F238E27FC236}">
                <a16:creationId xmlns:a16="http://schemas.microsoft.com/office/drawing/2014/main" id="{6AAE9C52-9CA9-25BF-2CB4-E5093C428862}"/>
              </a:ext>
            </a:extLst>
          </xdr:cNvPr>
          <xdr:cNvSpPr txBox="1"/>
        </xdr:nvSpPr>
        <xdr:spPr>
          <a:xfrm>
            <a:off x="600074" y="634174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83ECB0-985F-4BF6-A3F6-AE5BF25A669B}" type="TxLink">
              <a:rPr lang="en-US" sz="1000" b="0" i="0" u="none" strike="noStrike">
                <a:solidFill>
                  <a:schemeClr val="bg1"/>
                </a:solidFill>
                <a:latin typeface="Aptos Display" panose="020B0004020202020204" pitchFamily="34" charset="0"/>
                <a:ea typeface="Calibri"/>
                <a:cs typeface="Arial"/>
              </a:rPr>
              <a:pPr algn="ctr"/>
              <a:t> 72,768 </a:t>
            </a:fld>
            <a:endParaRPr lang="en-IN" sz="400">
              <a:solidFill>
                <a:schemeClr val="bg1"/>
              </a:solidFill>
              <a:latin typeface="Aptos Display" panose="020B0004020202020204" pitchFamily="34" charset="0"/>
            </a:endParaRPr>
          </a:p>
        </xdr:txBody>
      </xdr:sp>
      <xdr:sp macro="" textlink="'Pivot Tables'!N9">
        <xdr:nvSpPr>
          <xdr:cNvPr id="69" name="TextBox 68">
            <a:extLst>
              <a:ext uri="{FF2B5EF4-FFF2-40B4-BE49-F238E27FC236}">
                <a16:creationId xmlns:a16="http://schemas.microsoft.com/office/drawing/2014/main" id="{224AD2C5-17E2-474B-0206-6541B166E20E}"/>
              </a:ext>
            </a:extLst>
          </xdr:cNvPr>
          <xdr:cNvSpPr txBox="1"/>
        </xdr:nvSpPr>
        <xdr:spPr>
          <a:xfrm>
            <a:off x="600074" y="6557010"/>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0811ED-3128-4BEC-B823-1D714E76F928}" type="TxLink">
              <a:rPr lang="en-US" sz="1000" b="0" i="0" u="none" strike="noStrike">
                <a:solidFill>
                  <a:schemeClr val="bg1"/>
                </a:solidFill>
                <a:latin typeface="Aptos Display" panose="020B0004020202020204" pitchFamily="34" charset="0"/>
                <a:ea typeface="Calibri"/>
                <a:cs typeface="Arial"/>
              </a:rPr>
              <a:pPr algn="ctr"/>
              <a:t> 26 </a:t>
            </a:fld>
            <a:endParaRPr lang="en-IN" sz="400">
              <a:solidFill>
                <a:schemeClr val="bg1"/>
              </a:solidFill>
              <a:latin typeface="Aptos Display" panose="020B0004020202020204" pitchFamily="34" charset="0"/>
            </a:endParaRPr>
          </a:p>
        </xdr:txBody>
      </xdr:sp>
      <xdr:sp macro="" textlink="'Pivot Tables'!N10">
        <xdr:nvSpPr>
          <xdr:cNvPr id="70" name="TextBox 69">
            <a:extLst>
              <a:ext uri="{FF2B5EF4-FFF2-40B4-BE49-F238E27FC236}">
                <a16:creationId xmlns:a16="http://schemas.microsoft.com/office/drawing/2014/main" id="{0F2A017B-9817-E90E-4A67-7A896E2350E6}"/>
              </a:ext>
            </a:extLst>
          </xdr:cNvPr>
          <xdr:cNvSpPr txBox="1"/>
        </xdr:nvSpPr>
        <xdr:spPr>
          <a:xfrm>
            <a:off x="600074" y="6772275"/>
            <a:ext cx="83820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EBB4DA-BD3D-452D-B91B-DFA1A7AE25CB}" type="TxLink">
              <a:rPr lang="en-US" sz="1000" b="0" i="0" u="none" strike="noStrike">
                <a:solidFill>
                  <a:schemeClr val="bg1"/>
                </a:solidFill>
                <a:latin typeface="Aptos Display" panose="020B0004020202020204" pitchFamily="34" charset="0"/>
                <a:ea typeface="Calibri"/>
                <a:cs typeface="Arial"/>
              </a:rPr>
              <a:pPr algn="ctr"/>
              <a:t> 2,844 </a:t>
            </a:fld>
            <a:endParaRPr lang="en-IN" sz="400">
              <a:solidFill>
                <a:schemeClr val="bg1"/>
              </a:solidFill>
              <a:latin typeface="Aptos Display" panose="020B0004020202020204" pitchFamily="34" charset="0"/>
            </a:endParaRPr>
          </a:p>
        </xdr:txBody>
      </xdr:sp>
    </xdr:grpSp>
    <xdr:clientData/>
  </xdr:twoCellAnchor>
  <xdr:twoCellAnchor>
    <xdr:from>
      <xdr:col>12</xdr:col>
      <xdr:colOff>495300</xdr:colOff>
      <xdr:row>1</xdr:row>
      <xdr:rowOff>54429</xdr:rowOff>
    </xdr:from>
    <xdr:to>
      <xdr:col>13</xdr:col>
      <xdr:colOff>173700</xdr:colOff>
      <xdr:row>1</xdr:row>
      <xdr:rowOff>83229</xdr:rowOff>
    </xdr:to>
    <xdr:sp macro="" textlink="">
      <xdr:nvSpPr>
        <xdr:cNvPr id="78" name="Rectangle: Rounded Corners 77">
          <a:extLst>
            <a:ext uri="{FF2B5EF4-FFF2-40B4-BE49-F238E27FC236}">
              <a16:creationId xmlns:a16="http://schemas.microsoft.com/office/drawing/2014/main" id="{C2BFDE92-DE06-4705-B296-D51176783B10}"/>
            </a:ext>
          </a:extLst>
        </xdr:cNvPr>
        <xdr:cNvSpPr/>
      </xdr:nvSpPr>
      <xdr:spPr>
        <a:xfrm>
          <a:off x="7843157" y="244929"/>
          <a:ext cx="290722" cy="28800"/>
        </a:xfrm>
        <a:prstGeom prst="roundRect">
          <a:avLst/>
        </a:prstGeom>
        <a:solidFill>
          <a:srgbClr val="194AF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170938</xdr:colOff>
      <xdr:row>30</xdr:row>
      <xdr:rowOff>16329</xdr:rowOff>
    </xdr:from>
    <xdr:to>
      <xdr:col>0</xdr:col>
      <xdr:colOff>447164</xdr:colOff>
      <xdr:row>31</xdr:row>
      <xdr:rowOff>92529</xdr:rowOff>
    </xdr:to>
    <xdr:sp macro="" textlink="">
      <xdr:nvSpPr>
        <xdr:cNvPr id="79" name="TextBox 78">
          <a:extLst>
            <a:ext uri="{FF2B5EF4-FFF2-40B4-BE49-F238E27FC236}">
              <a16:creationId xmlns:a16="http://schemas.microsoft.com/office/drawing/2014/main" id="{10909FCC-BA6D-1A97-BBBF-AF7BAF156866}"/>
            </a:ext>
          </a:extLst>
        </xdr:cNvPr>
        <xdr:cNvSpPr txBox="1"/>
      </xdr:nvSpPr>
      <xdr:spPr>
        <a:xfrm>
          <a:off x="170938" y="5854232"/>
          <a:ext cx="276226" cy="270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0</xdr:col>
      <xdr:colOff>170937</xdr:colOff>
      <xdr:row>31</xdr:row>
      <xdr:rowOff>44904</xdr:rowOff>
    </xdr:from>
    <xdr:to>
      <xdr:col>0</xdr:col>
      <xdr:colOff>437638</xdr:colOff>
      <xdr:row>32</xdr:row>
      <xdr:rowOff>111580</xdr:rowOff>
    </xdr:to>
    <xdr:sp macro="" textlink="">
      <xdr:nvSpPr>
        <xdr:cNvPr id="80" name="TextBox 79">
          <a:extLst>
            <a:ext uri="{FF2B5EF4-FFF2-40B4-BE49-F238E27FC236}">
              <a16:creationId xmlns:a16="http://schemas.microsoft.com/office/drawing/2014/main" id="{42704D4A-7EB1-874E-C614-252E5D697E12}"/>
            </a:ext>
          </a:extLst>
        </xdr:cNvPr>
        <xdr:cNvSpPr txBox="1"/>
      </xdr:nvSpPr>
      <xdr:spPr>
        <a:xfrm>
          <a:off x="170937" y="6077404"/>
          <a:ext cx="266701" cy="261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0</xdr:col>
      <xdr:colOff>170937</xdr:colOff>
      <xdr:row>32</xdr:row>
      <xdr:rowOff>63953</xdr:rowOff>
    </xdr:from>
    <xdr:to>
      <xdr:col>0</xdr:col>
      <xdr:colOff>428112</xdr:colOff>
      <xdr:row>33</xdr:row>
      <xdr:rowOff>149678</xdr:rowOff>
    </xdr:to>
    <xdr:sp macro="" textlink="">
      <xdr:nvSpPr>
        <xdr:cNvPr id="81" name="TextBox 80">
          <a:extLst>
            <a:ext uri="{FF2B5EF4-FFF2-40B4-BE49-F238E27FC236}">
              <a16:creationId xmlns:a16="http://schemas.microsoft.com/office/drawing/2014/main" id="{B77425C3-5E00-83A3-F41F-1A341D1042B2}"/>
            </a:ext>
          </a:extLst>
        </xdr:cNvPr>
        <xdr:cNvSpPr txBox="1"/>
      </xdr:nvSpPr>
      <xdr:spPr>
        <a:xfrm>
          <a:off x="170937" y="6291050"/>
          <a:ext cx="257175" cy="28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0</xdr:col>
      <xdr:colOff>170939</xdr:colOff>
      <xdr:row>33</xdr:row>
      <xdr:rowOff>25854</xdr:rowOff>
    </xdr:from>
    <xdr:to>
      <xdr:col>0</xdr:col>
      <xdr:colOff>490179</xdr:colOff>
      <xdr:row>35</xdr:row>
      <xdr:rowOff>25854</xdr:rowOff>
    </xdr:to>
    <xdr:sp macro="" textlink="">
      <xdr:nvSpPr>
        <xdr:cNvPr id="84" name="TextBox 83">
          <a:extLst>
            <a:ext uri="{FF2B5EF4-FFF2-40B4-BE49-F238E27FC236}">
              <a16:creationId xmlns:a16="http://schemas.microsoft.com/office/drawing/2014/main" id="{CB796CE8-78AB-4ACC-64AE-74F1E46B6091}"/>
            </a:ext>
          </a:extLst>
        </xdr:cNvPr>
        <xdr:cNvSpPr txBox="1"/>
      </xdr:nvSpPr>
      <xdr:spPr>
        <a:xfrm>
          <a:off x="170939" y="6447548"/>
          <a:ext cx="319240" cy="38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0</xdr:col>
      <xdr:colOff>181179</xdr:colOff>
      <xdr:row>28</xdr:row>
      <xdr:rowOff>178971</xdr:rowOff>
    </xdr:from>
    <xdr:to>
      <xdr:col>0</xdr:col>
      <xdr:colOff>428830</xdr:colOff>
      <xdr:row>30</xdr:row>
      <xdr:rowOff>55147</xdr:rowOff>
    </xdr:to>
    <xdr:sp macro="" textlink="">
      <xdr:nvSpPr>
        <xdr:cNvPr id="85" name="TextBox 84">
          <a:extLst>
            <a:ext uri="{FF2B5EF4-FFF2-40B4-BE49-F238E27FC236}">
              <a16:creationId xmlns:a16="http://schemas.microsoft.com/office/drawing/2014/main" id="{017F446A-DECD-4BB1-2E07-A6CEE01D2EC5}"/>
            </a:ext>
          </a:extLst>
        </xdr:cNvPr>
        <xdr:cNvSpPr txBox="1"/>
      </xdr:nvSpPr>
      <xdr:spPr>
        <a:xfrm>
          <a:off x="181179" y="5627681"/>
          <a:ext cx="247651" cy="265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0</xdr:col>
      <xdr:colOff>190704</xdr:colOff>
      <xdr:row>27</xdr:row>
      <xdr:rowOff>129196</xdr:rowOff>
    </xdr:from>
    <xdr:to>
      <xdr:col>0</xdr:col>
      <xdr:colOff>438355</xdr:colOff>
      <xdr:row>29</xdr:row>
      <xdr:rowOff>5372</xdr:rowOff>
    </xdr:to>
    <xdr:sp macro="" textlink="">
      <xdr:nvSpPr>
        <xdr:cNvPr id="86" name="TextBox 85">
          <a:extLst>
            <a:ext uri="{FF2B5EF4-FFF2-40B4-BE49-F238E27FC236}">
              <a16:creationId xmlns:a16="http://schemas.microsoft.com/office/drawing/2014/main" id="{B93E68E7-30C3-8F85-5D95-60388C53116B}"/>
            </a:ext>
          </a:extLst>
        </xdr:cNvPr>
        <xdr:cNvSpPr txBox="1"/>
      </xdr:nvSpPr>
      <xdr:spPr>
        <a:xfrm>
          <a:off x="190704" y="5383309"/>
          <a:ext cx="247651" cy="265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DD115E"/>
              </a:solidFill>
              <a:latin typeface="The Hand" panose="03070502030502020204" pitchFamily="66" charset="0"/>
            </a:rPr>
            <a:t>●</a:t>
          </a:r>
          <a:endParaRPr lang="en-IN" sz="1400">
            <a:solidFill>
              <a:srgbClr val="DD115E"/>
            </a:solidFill>
            <a:latin typeface="Aptos Display" panose="020B0004020202020204" pitchFamily="34" charset="0"/>
          </a:endParaRPr>
        </a:p>
      </xdr:txBody>
    </xdr:sp>
    <xdr:clientData/>
  </xdr:twoCellAnchor>
  <xdr:twoCellAnchor>
    <xdr:from>
      <xdr:col>20</xdr:col>
      <xdr:colOff>205022</xdr:colOff>
      <xdr:row>2</xdr:row>
      <xdr:rowOff>169455</xdr:rowOff>
    </xdr:from>
    <xdr:to>
      <xdr:col>21</xdr:col>
      <xdr:colOff>362154</xdr:colOff>
      <xdr:row>8</xdr:row>
      <xdr:rowOff>119</xdr:rowOff>
    </xdr:to>
    <xdr:sp macro="" textlink="">
      <xdr:nvSpPr>
        <xdr:cNvPr id="89" name="Rectangle: Rounded Corners 88">
          <a:extLst>
            <a:ext uri="{FF2B5EF4-FFF2-40B4-BE49-F238E27FC236}">
              <a16:creationId xmlns:a16="http://schemas.microsoft.com/office/drawing/2014/main" id="{8B4A7369-6FA1-9A22-F88F-764E69CBC99D}"/>
            </a:ext>
          </a:extLst>
        </xdr:cNvPr>
        <xdr:cNvSpPr/>
      </xdr:nvSpPr>
      <xdr:spPr>
        <a:xfrm>
          <a:off x="12495345" y="558649"/>
          <a:ext cx="771648" cy="998244"/>
        </a:xfrm>
        <a:prstGeom prst="roundRect">
          <a:avLst>
            <a:gd name="adj" fmla="val 28613"/>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107443</xdr:colOff>
      <xdr:row>2</xdr:row>
      <xdr:rowOff>170066</xdr:rowOff>
    </xdr:from>
    <xdr:to>
      <xdr:col>21</xdr:col>
      <xdr:colOff>457721</xdr:colOff>
      <xdr:row>8</xdr:row>
      <xdr:rowOff>19083</xdr:rowOff>
    </xdr:to>
    <xdr:grpSp>
      <xdr:nvGrpSpPr>
        <xdr:cNvPr id="7" name="Group 6">
          <a:extLst>
            <a:ext uri="{FF2B5EF4-FFF2-40B4-BE49-F238E27FC236}">
              <a16:creationId xmlns:a16="http://schemas.microsoft.com/office/drawing/2014/main" id="{FCE18986-F34D-B37D-E293-E666D6BFE4F9}"/>
            </a:ext>
          </a:extLst>
        </xdr:cNvPr>
        <xdr:cNvGrpSpPr/>
      </xdr:nvGrpSpPr>
      <xdr:grpSpPr>
        <a:xfrm>
          <a:off x="12397766" y="559260"/>
          <a:ext cx="964794" cy="1016597"/>
          <a:chOff x="12377282" y="518292"/>
          <a:chExt cx="964794" cy="1016597"/>
        </a:xfrm>
      </xdr:grpSpPr>
      <xdr:sp macro="" textlink="">
        <xdr:nvSpPr>
          <xdr:cNvPr id="19" name="TextBox 18">
            <a:extLst>
              <a:ext uri="{FF2B5EF4-FFF2-40B4-BE49-F238E27FC236}">
                <a16:creationId xmlns:a16="http://schemas.microsoft.com/office/drawing/2014/main" id="{AD0A818C-5354-9B64-73FB-5816A61E5164}"/>
              </a:ext>
            </a:extLst>
          </xdr:cNvPr>
          <xdr:cNvSpPr txBox="1"/>
        </xdr:nvSpPr>
        <xdr:spPr>
          <a:xfrm>
            <a:off x="12393395" y="1070847"/>
            <a:ext cx="948681" cy="464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Aptos Display" panose="020B0004020202020204" pitchFamily="34" charset="0"/>
              </a:rPr>
              <a:t>Average</a:t>
            </a:r>
            <a:r>
              <a:rPr lang="en-IN" sz="1100" baseline="0">
                <a:solidFill>
                  <a:schemeClr val="bg1"/>
                </a:solidFill>
                <a:latin typeface="Aptos Display" panose="020B0004020202020204" pitchFamily="34" charset="0"/>
              </a:rPr>
              <a:t> </a:t>
            </a:r>
          </a:p>
          <a:p>
            <a:pPr algn="ctr"/>
            <a:r>
              <a:rPr lang="en-IN" sz="700" baseline="0">
                <a:solidFill>
                  <a:schemeClr val="bg1"/>
                </a:solidFill>
                <a:latin typeface="Aptos Display" panose="020B0004020202020204" pitchFamily="34" charset="0"/>
              </a:rPr>
              <a:t>Monthly Income</a:t>
            </a:r>
            <a:endParaRPr lang="en-IN" sz="700">
              <a:solidFill>
                <a:schemeClr val="bg1"/>
              </a:solidFill>
              <a:latin typeface="Aptos Display" panose="020B0004020202020204" pitchFamily="34" charset="0"/>
            </a:endParaRPr>
          </a:p>
        </xdr:txBody>
      </xdr:sp>
      <xdr:sp macro="" textlink="'Pivot Tables'!AF4">
        <xdr:nvSpPr>
          <xdr:cNvPr id="20" name="TextBox 19">
            <a:extLst>
              <a:ext uri="{FF2B5EF4-FFF2-40B4-BE49-F238E27FC236}">
                <a16:creationId xmlns:a16="http://schemas.microsoft.com/office/drawing/2014/main" id="{0358C521-80AA-26B2-BB99-2B68EEF8A55D}"/>
              </a:ext>
            </a:extLst>
          </xdr:cNvPr>
          <xdr:cNvSpPr txBox="1"/>
        </xdr:nvSpPr>
        <xdr:spPr>
          <a:xfrm>
            <a:off x="12378955" y="728686"/>
            <a:ext cx="924273" cy="46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EC3916-6BCD-4AC9-95C2-BD6B55274105}" type="TxLink">
              <a:rPr lang="en-US" sz="1600" b="0" i="0" u="none" strike="noStrike">
                <a:solidFill>
                  <a:schemeClr val="bg1"/>
                </a:solidFill>
                <a:latin typeface="Arial"/>
                <a:cs typeface="Arial"/>
              </a:rPr>
              <a:pPr algn="ctr"/>
              <a:t> 60,074 </a:t>
            </a:fld>
            <a:endParaRPr lang="en-IN" sz="700">
              <a:solidFill>
                <a:schemeClr val="bg1"/>
              </a:solidFill>
              <a:latin typeface="Aptos Display" panose="020B0004020202020204" pitchFamily="34" charset="0"/>
            </a:endParaRPr>
          </a:p>
        </xdr:txBody>
      </xdr:sp>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A42BE3AA-B6C3-E99A-E16E-1B20994F022A}"/>
                  </a:ext>
                </a:extLst>
              </xdr:cNvPr>
              <xdr:cNvSpPr txBox="1"/>
            </xdr:nvSpPr>
            <xdr:spPr>
              <a:xfrm>
                <a:off x="12377282" y="518292"/>
                <a:ext cx="538482" cy="462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Para xmlns:m="http://schemas.openxmlformats.org/officeDocument/2006/math">
                    <m:oMathParaPr>
                      <m:jc m:val="centerGroup"/>
                    </m:oMathParaPr>
                    <m:oMath xmlns:m="http://schemas.openxmlformats.org/officeDocument/2006/math">
                      <m:acc>
                        <m:accPr>
                          <m:chr m:val="̅"/>
                          <m:ctrlPr>
                            <a:rPr lang="en-IN" sz="1600" i="1">
                              <a:solidFill>
                                <a:srgbClr val="FFC000"/>
                              </a:solidFill>
                              <a:latin typeface="Cambria Math" panose="02040503050406030204" pitchFamily="18" charset="0"/>
                            </a:rPr>
                          </m:ctrlPr>
                        </m:accPr>
                        <m:e>
                          <m:r>
                            <a:rPr lang="en-US" sz="1600" b="0" i="1">
                              <a:solidFill>
                                <a:srgbClr val="FFC000"/>
                              </a:solidFill>
                              <a:latin typeface="Cambria Math" panose="02040503050406030204" pitchFamily="18" charset="0"/>
                            </a:rPr>
                            <m:t>𝑥</m:t>
                          </m:r>
                        </m:e>
                      </m:acc>
                    </m:oMath>
                  </m:oMathPara>
                </a14:m>
                <a:endParaRPr lang="en-IN" sz="700">
                  <a:solidFill>
                    <a:schemeClr val="bg1"/>
                  </a:solidFill>
                  <a:latin typeface="Aptos Display" panose="020B0004020202020204" pitchFamily="34" charset="0"/>
                </a:endParaRPr>
              </a:p>
            </xdr:txBody>
          </xdr:sp>
        </mc:Choice>
        <mc:Fallback xmlns="">
          <xdr:sp macro="" textlink="">
            <xdr:nvSpPr>
              <xdr:cNvPr id="41" name="TextBox 40">
                <a:extLst>
                  <a:ext uri="{FF2B5EF4-FFF2-40B4-BE49-F238E27FC236}">
                    <a16:creationId xmlns:a16="http://schemas.microsoft.com/office/drawing/2014/main" id="{A42BE3AA-B6C3-E99A-E16E-1B20994F022A}"/>
                  </a:ext>
                </a:extLst>
              </xdr:cNvPr>
              <xdr:cNvSpPr txBox="1"/>
            </xdr:nvSpPr>
            <xdr:spPr>
              <a:xfrm>
                <a:off x="12377282" y="518292"/>
                <a:ext cx="538482" cy="462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a:solidFill>
                      <a:srgbClr val="FFC000"/>
                    </a:solidFill>
                    <a:latin typeface="Cambria Math" panose="02040503050406030204" pitchFamily="18" charset="0"/>
                  </a:rPr>
                  <a:t>𝑥</a:t>
                </a:r>
                <a:r>
                  <a:rPr lang="en-IN" sz="1600" b="0" i="0">
                    <a:solidFill>
                      <a:srgbClr val="FFC000"/>
                    </a:solidFill>
                    <a:latin typeface="Cambria Math" panose="02040503050406030204" pitchFamily="18" charset="0"/>
                  </a:rPr>
                  <a:t> ̅</a:t>
                </a:r>
                <a:endParaRPr lang="en-IN" sz="700">
                  <a:solidFill>
                    <a:schemeClr val="bg1"/>
                  </a:solidFill>
                  <a:latin typeface="Aptos Display" panose="020B0004020202020204" pitchFamily="34" charset="0"/>
                </a:endParaRPr>
              </a:p>
            </xdr:txBody>
          </xdr:sp>
        </mc:Fallback>
      </mc:AlternateContent>
    </xdr:grpSp>
    <xdr:clientData/>
  </xdr:twoCellAnchor>
  <xdr:twoCellAnchor>
    <xdr:from>
      <xdr:col>20</xdr:col>
      <xdr:colOff>230082</xdr:colOff>
      <xdr:row>8</xdr:row>
      <xdr:rowOff>112662</xdr:rowOff>
    </xdr:from>
    <xdr:to>
      <xdr:col>21</xdr:col>
      <xdr:colOff>381578</xdr:colOff>
      <xdr:row>21</xdr:row>
      <xdr:rowOff>94534</xdr:rowOff>
    </xdr:to>
    <xdr:sp macro="" textlink="">
      <xdr:nvSpPr>
        <xdr:cNvPr id="42" name="Rectangle: Rounded Corners 41">
          <a:extLst>
            <a:ext uri="{FF2B5EF4-FFF2-40B4-BE49-F238E27FC236}">
              <a16:creationId xmlns:a16="http://schemas.microsoft.com/office/drawing/2014/main" id="{C522D227-7C3B-8A5D-0572-AE4416A8707C}"/>
            </a:ext>
          </a:extLst>
        </xdr:cNvPr>
        <xdr:cNvSpPr/>
      </xdr:nvSpPr>
      <xdr:spPr>
        <a:xfrm>
          <a:off x="12520405" y="1669436"/>
          <a:ext cx="766012" cy="2511630"/>
        </a:xfrm>
        <a:prstGeom prst="roundRect">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92177</xdr:colOff>
      <xdr:row>8</xdr:row>
      <xdr:rowOff>81937</xdr:rowOff>
    </xdr:from>
    <xdr:to>
      <xdr:col>21</xdr:col>
      <xdr:colOff>477772</xdr:colOff>
      <xdr:row>21</xdr:row>
      <xdr:rowOff>16901</xdr:rowOff>
    </xdr:to>
    <xdr:grpSp>
      <xdr:nvGrpSpPr>
        <xdr:cNvPr id="374" name="Group 373">
          <a:extLst>
            <a:ext uri="{FF2B5EF4-FFF2-40B4-BE49-F238E27FC236}">
              <a16:creationId xmlns:a16="http://schemas.microsoft.com/office/drawing/2014/main" id="{28BE3F18-4D88-8CD2-7FFB-0BF311918E5F}"/>
            </a:ext>
          </a:extLst>
        </xdr:cNvPr>
        <xdr:cNvGrpSpPr/>
      </xdr:nvGrpSpPr>
      <xdr:grpSpPr>
        <a:xfrm>
          <a:off x="12382500" y="1638711"/>
          <a:ext cx="1000111" cy="2464722"/>
          <a:chOff x="13291072" y="1128776"/>
          <a:chExt cx="980880" cy="2224347"/>
        </a:xfrm>
      </xdr:grpSpPr>
      <xdr:sp macro="" textlink="">
        <xdr:nvSpPr>
          <xdr:cNvPr id="43" name="TextBox 42">
            <a:extLst>
              <a:ext uri="{FF2B5EF4-FFF2-40B4-BE49-F238E27FC236}">
                <a16:creationId xmlns:a16="http://schemas.microsoft.com/office/drawing/2014/main" id="{9BA6119B-7150-9605-834A-F1CF6C8C8AEF}"/>
              </a:ext>
            </a:extLst>
          </xdr:cNvPr>
          <xdr:cNvSpPr txBox="1"/>
        </xdr:nvSpPr>
        <xdr:spPr>
          <a:xfrm>
            <a:off x="13405788" y="1128776"/>
            <a:ext cx="847755" cy="462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a:solidFill>
                  <a:schemeClr val="bg1"/>
                </a:solidFill>
                <a:latin typeface="Aptos Display" panose="020B0004020202020204" pitchFamily="34" charset="0"/>
              </a:rPr>
              <a:t>Operating</a:t>
            </a:r>
            <a:r>
              <a:rPr lang="en-IN" sz="1100" baseline="0">
                <a:solidFill>
                  <a:schemeClr val="bg1"/>
                </a:solidFill>
                <a:latin typeface="Aptos Display" panose="020B0004020202020204" pitchFamily="34" charset="0"/>
              </a:rPr>
              <a:t> </a:t>
            </a:r>
          </a:p>
          <a:p>
            <a:pPr algn="ctr"/>
            <a:r>
              <a:rPr lang="en-IN" sz="1200" baseline="0">
                <a:solidFill>
                  <a:schemeClr val="bg1"/>
                </a:solidFill>
                <a:latin typeface="Aptos Display" panose="020B0004020202020204" pitchFamily="34" charset="0"/>
              </a:rPr>
              <a:t>Profits</a:t>
            </a:r>
            <a:endParaRPr lang="en-IN" sz="1200">
              <a:solidFill>
                <a:schemeClr val="bg1"/>
              </a:solidFill>
              <a:latin typeface="Aptos Display" panose="020B0004020202020204" pitchFamily="34" charset="0"/>
            </a:endParaRPr>
          </a:p>
        </xdr:txBody>
      </xdr:sp>
      <xdr:sp macro="" textlink="'Pivot Tables'!AK4">
        <xdr:nvSpPr>
          <xdr:cNvPr id="51" name="TextBox 50">
            <a:extLst>
              <a:ext uri="{FF2B5EF4-FFF2-40B4-BE49-F238E27FC236}">
                <a16:creationId xmlns:a16="http://schemas.microsoft.com/office/drawing/2014/main" id="{8759E94B-B8B2-35BD-629F-8F417082F6E6}"/>
              </a:ext>
            </a:extLst>
          </xdr:cNvPr>
          <xdr:cNvSpPr txBox="1"/>
        </xdr:nvSpPr>
        <xdr:spPr>
          <a:xfrm>
            <a:off x="13291072" y="3078032"/>
            <a:ext cx="980880" cy="275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DA2D8D-51F1-4472-BA70-8E0D268E7064}" type="TxLink">
              <a:rPr lang="en-US" sz="1200" b="0" i="0" u="none" strike="noStrike">
                <a:solidFill>
                  <a:schemeClr val="bg1"/>
                </a:solidFill>
                <a:latin typeface="Arial"/>
                <a:cs typeface="Arial"/>
              </a:rPr>
              <a:pPr algn="ctr"/>
              <a:t> 1,44,177 </a:t>
            </a:fld>
            <a:endParaRPr lang="en-IN" sz="1400">
              <a:solidFill>
                <a:schemeClr val="bg1"/>
              </a:solidFill>
              <a:latin typeface="Aptos Display" panose="020B0004020202020204" pitchFamily="34" charset="0"/>
            </a:endParaRPr>
          </a:p>
        </xdr:txBody>
      </xdr:sp>
      <xdr:graphicFrame macro="">
        <xdr:nvGraphicFramePr>
          <xdr:cNvPr id="44" name="Chart 43">
            <a:extLst>
              <a:ext uri="{FF2B5EF4-FFF2-40B4-BE49-F238E27FC236}">
                <a16:creationId xmlns:a16="http://schemas.microsoft.com/office/drawing/2014/main" id="{83F397B2-6ED8-45F4-82A9-DE806D780CA5}"/>
              </a:ext>
            </a:extLst>
          </xdr:cNvPr>
          <xdr:cNvGraphicFramePr>
            <a:graphicFrameLocks/>
          </xdr:cNvGraphicFramePr>
        </xdr:nvGraphicFramePr>
        <xdr:xfrm>
          <a:off x="13363340" y="1418253"/>
          <a:ext cx="898205" cy="1731431"/>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6</xdr:col>
      <xdr:colOff>235565</xdr:colOff>
      <xdr:row>9</xdr:row>
      <xdr:rowOff>61452</xdr:rowOff>
    </xdr:from>
    <xdr:to>
      <xdr:col>13</xdr:col>
      <xdr:colOff>204838</xdr:colOff>
      <xdr:row>27</xdr:row>
      <xdr:rowOff>174113</xdr:rowOff>
    </xdr:to>
    <xdr:graphicFrame macro="">
      <xdr:nvGraphicFramePr>
        <xdr:cNvPr id="73" name="Chart 72">
          <a:extLst>
            <a:ext uri="{FF2B5EF4-FFF2-40B4-BE49-F238E27FC236}">
              <a16:creationId xmlns:a16="http://schemas.microsoft.com/office/drawing/2014/main" id="{39307952-148C-40B0-BEA3-5C9F1DD0D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50646</xdr:colOff>
      <xdr:row>22</xdr:row>
      <xdr:rowOff>22051</xdr:rowOff>
    </xdr:from>
    <xdr:to>
      <xdr:col>21</xdr:col>
      <xdr:colOff>517593</xdr:colOff>
      <xdr:row>33</xdr:row>
      <xdr:rowOff>42343</xdr:rowOff>
    </xdr:to>
    <xdr:grpSp>
      <xdr:nvGrpSpPr>
        <xdr:cNvPr id="83" name="Group 82">
          <a:extLst>
            <a:ext uri="{FF2B5EF4-FFF2-40B4-BE49-F238E27FC236}">
              <a16:creationId xmlns:a16="http://schemas.microsoft.com/office/drawing/2014/main" id="{6103A771-15A7-D44B-E003-B741E45A2976}"/>
            </a:ext>
          </a:extLst>
        </xdr:cNvPr>
        <xdr:cNvGrpSpPr/>
      </xdr:nvGrpSpPr>
      <xdr:grpSpPr>
        <a:xfrm>
          <a:off x="12340969" y="4303180"/>
          <a:ext cx="1081463" cy="2160857"/>
          <a:chOff x="14990844" y="3791453"/>
          <a:chExt cx="1001793" cy="2086278"/>
        </a:xfrm>
      </xdr:grpSpPr>
      <xdr:grpSp>
        <xdr:nvGrpSpPr>
          <xdr:cNvPr id="82" name="Group 81">
            <a:extLst>
              <a:ext uri="{FF2B5EF4-FFF2-40B4-BE49-F238E27FC236}">
                <a16:creationId xmlns:a16="http://schemas.microsoft.com/office/drawing/2014/main" id="{15E927A6-24AA-4AEF-2693-1E99A76E521D}"/>
              </a:ext>
            </a:extLst>
          </xdr:cNvPr>
          <xdr:cNvGrpSpPr/>
        </xdr:nvGrpSpPr>
        <xdr:grpSpPr>
          <a:xfrm>
            <a:off x="14990844" y="3791453"/>
            <a:ext cx="1001793" cy="2086278"/>
            <a:chOff x="11368660" y="4328073"/>
            <a:chExt cx="1001793" cy="2086278"/>
          </a:xfrm>
        </xdr:grpSpPr>
        <xdr:sp macro="" textlink="">
          <xdr:nvSpPr>
            <xdr:cNvPr id="53" name="Rectangle: Rounded Corners 52">
              <a:extLst>
                <a:ext uri="{FF2B5EF4-FFF2-40B4-BE49-F238E27FC236}">
                  <a16:creationId xmlns:a16="http://schemas.microsoft.com/office/drawing/2014/main" id="{0961F567-EF9E-DECF-0195-625E4443DD86}"/>
                </a:ext>
              </a:extLst>
            </xdr:cNvPr>
            <xdr:cNvSpPr/>
          </xdr:nvSpPr>
          <xdr:spPr>
            <a:xfrm>
              <a:off x="11520980" y="4328073"/>
              <a:ext cx="733940" cy="2086278"/>
            </a:xfrm>
            <a:prstGeom prst="roundRect">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52" name="Chart 51">
              <a:extLst>
                <a:ext uri="{FF2B5EF4-FFF2-40B4-BE49-F238E27FC236}">
                  <a16:creationId xmlns:a16="http://schemas.microsoft.com/office/drawing/2014/main" id="{DD3F851C-4942-4D11-8C4A-0FB79A079928}"/>
                </a:ext>
              </a:extLst>
            </xdr:cNvPr>
            <xdr:cNvGraphicFramePr>
              <a:graphicFrameLocks/>
            </xdr:cNvGraphicFramePr>
          </xdr:nvGraphicFramePr>
          <xdr:xfrm>
            <a:off x="11472731" y="4943702"/>
            <a:ext cx="860873" cy="881935"/>
          </xdr:xfrm>
          <a:graphic>
            <a:graphicData uri="http://schemas.openxmlformats.org/drawingml/2006/chart">
              <c:chart xmlns:c="http://schemas.openxmlformats.org/drawingml/2006/chart" xmlns:r="http://schemas.openxmlformats.org/officeDocument/2006/relationships" r:id="rId7"/>
            </a:graphicData>
          </a:graphic>
        </xdr:graphicFrame>
        <xdr:sp macro="" textlink="'Pivot Tables'!AR4">
          <xdr:nvSpPr>
            <xdr:cNvPr id="29" name="TextBox 28">
              <a:extLst>
                <a:ext uri="{FF2B5EF4-FFF2-40B4-BE49-F238E27FC236}">
                  <a16:creationId xmlns:a16="http://schemas.microsoft.com/office/drawing/2014/main" id="{C44D968A-63AB-94E5-95CB-B08DDE0D94BD}"/>
                </a:ext>
              </a:extLst>
            </xdr:cNvPr>
            <xdr:cNvSpPr txBox="1"/>
          </xdr:nvSpPr>
          <xdr:spPr>
            <a:xfrm>
              <a:off x="11368660" y="4827559"/>
              <a:ext cx="1001793" cy="267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BDBD86-5BED-4CF2-AAE2-F74B35D239EF}" type="TxLink">
                <a:rPr lang="en-US" sz="1000" b="0" i="0" u="none" strike="noStrike">
                  <a:solidFill>
                    <a:schemeClr val="bg1"/>
                  </a:solidFill>
                  <a:latin typeface="Aptos Display" panose="020B0004020202020204" pitchFamily="34" charset="0"/>
                  <a:cs typeface="Arial"/>
                </a:rPr>
                <a:pPr algn="ctr"/>
                <a:t> 4,59,823 </a:t>
              </a:fld>
              <a:endParaRPr lang="en-IN" sz="1100">
                <a:solidFill>
                  <a:schemeClr val="bg1"/>
                </a:solidFill>
                <a:latin typeface="Aptos Display" panose="020B0004020202020204" pitchFamily="34" charset="0"/>
              </a:endParaRPr>
            </a:p>
          </xdr:txBody>
        </xdr:sp>
        <xdr:sp macro="" textlink="'Pivot Tables'!AS4">
          <xdr:nvSpPr>
            <xdr:cNvPr id="30" name="TextBox 29">
              <a:extLst>
                <a:ext uri="{FF2B5EF4-FFF2-40B4-BE49-F238E27FC236}">
                  <a16:creationId xmlns:a16="http://schemas.microsoft.com/office/drawing/2014/main" id="{D85FDE76-C43A-CBE9-D160-699EC1BAFB25}"/>
                </a:ext>
              </a:extLst>
            </xdr:cNvPr>
            <xdr:cNvSpPr txBox="1"/>
          </xdr:nvSpPr>
          <xdr:spPr>
            <a:xfrm>
              <a:off x="11581383" y="4673287"/>
              <a:ext cx="603698" cy="23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11A80A-DFCF-43F4-874A-C3A905A1DFDD}" type="TxLink">
                <a:rPr lang="en-US" sz="800" b="0" i="0" u="none" strike="noStrike">
                  <a:solidFill>
                    <a:schemeClr val="bg1"/>
                  </a:solidFill>
                  <a:latin typeface="Arial"/>
                  <a:cs typeface="Arial"/>
                </a:rPr>
                <a:pPr algn="ctr"/>
                <a:t>63.79%</a:t>
              </a:fld>
              <a:endParaRPr lang="en-IN" sz="1050">
                <a:solidFill>
                  <a:schemeClr val="bg1"/>
                </a:solidFill>
                <a:latin typeface="Aptos Display" panose="020B0004020202020204" pitchFamily="34" charset="0"/>
              </a:endParaRPr>
            </a:p>
          </xdr:txBody>
        </xdr:sp>
        <xdr:sp macro="" textlink="'Pivot Tables'!AS5">
          <xdr:nvSpPr>
            <xdr:cNvPr id="48" name="TextBox 47">
              <a:extLst>
                <a:ext uri="{FF2B5EF4-FFF2-40B4-BE49-F238E27FC236}">
                  <a16:creationId xmlns:a16="http://schemas.microsoft.com/office/drawing/2014/main" id="{38A80F77-ADAD-DFB7-DD03-58CBF2812CA9}"/>
                </a:ext>
              </a:extLst>
            </xdr:cNvPr>
            <xdr:cNvSpPr txBox="1"/>
          </xdr:nvSpPr>
          <xdr:spPr>
            <a:xfrm>
              <a:off x="11596743" y="5851581"/>
              <a:ext cx="554002" cy="23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F8129F-F6A3-4988-B88E-FCE9436F81EC}" type="TxLink">
                <a:rPr lang="en-US" sz="800" b="0" i="0" u="none" strike="noStrike">
                  <a:solidFill>
                    <a:schemeClr val="bg1"/>
                  </a:solidFill>
                  <a:latin typeface="Arial"/>
                  <a:cs typeface="Arial"/>
                </a:rPr>
                <a:pPr algn="ctr"/>
                <a:t>36.21%</a:t>
              </a:fld>
              <a:endParaRPr lang="en-IN" sz="700">
                <a:solidFill>
                  <a:schemeClr val="bg1"/>
                </a:solidFill>
                <a:latin typeface="Aptos Display" panose="020B0004020202020204" pitchFamily="34" charset="0"/>
              </a:endParaRPr>
            </a:p>
          </xdr:txBody>
        </xdr:sp>
        <xdr:sp macro="" textlink="'Pivot Tables'!AK4">
          <xdr:nvSpPr>
            <xdr:cNvPr id="54" name="TextBox 53">
              <a:extLst>
                <a:ext uri="{FF2B5EF4-FFF2-40B4-BE49-F238E27FC236}">
                  <a16:creationId xmlns:a16="http://schemas.microsoft.com/office/drawing/2014/main" id="{C0EAEBAB-96C3-1F1E-1915-88C42258CA87}"/>
                </a:ext>
              </a:extLst>
            </xdr:cNvPr>
            <xdr:cNvSpPr txBox="1"/>
          </xdr:nvSpPr>
          <xdr:spPr>
            <a:xfrm>
              <a:off x="11605026" y="4387654"/>
              <a:ext cx="520871" cy="229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chemeClr val="bg1"/>
                  </a:solidFill>
                  <a:latin typeface="Arial"/>
                  <a:cs typeface="Arial"/>
                </a:rPr>
                <a:t>B2B</a:t>
              </a:r>
              <a:endParaRPr lang="en-IN" sz="1400">
                <a:solidFill>
                  <a:schemeClr val="bg1"/>
                </a:solidFill>
                <a:latin typeface="Aptos Display" panose="020B0004020202020204" pitchFamily="34" charset="0"/>
              </a:endParaRPr>
            </a:p>
          </xdr:txBody>
        </xdr:sp>
        <xdr:sp macro="" textlink="'Pivot Tables'!AK4">
          <xdr:nvSpPr>
            <xdr:cNvPr id="56" name="TextBox 55">
              <a:extLst>
                <a:ext uri="{FF2B5EF4-FFF2-40B4-BE49-F238E27FC236}">
                  <a16:creationId xmlns:a16="http://schemas.microsoft.com/office/drawing/2014/main" id="{C798BC0D-5E5D-DD82-5DC4-39A8CF74C114}"/>
                </a:ext>
              </a:extLst>
            </xdr:cNvPr>
            <xdr:cNvSpPr txBox="1"/>
          </xdr:nvSpPr>
          <xdr:spPr>
            <a:xfrm>
              <a:off x="11621590" y="6132775"/>
              <a:ext cx="496025" cy="251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solidFill>
                  <a:latin typeface="Aptos Display" panose="020B0004020202020204" pitchFamily="34" charset="0"/>
                </a:rPr>
                <a:t>B2C</a:t>
              </a:r>
            </a:p>
          </xdr:txBody>
        </xdr:sp>
      </xdr:grpSp>
      <xdr:sp macro="" textlink="'Pivot Tables'!AR5">
        <xdr:nvSpPr>
          <xdr:cNvPr id="45" name="TextBox 44">
            <a:extLst>
              <a:ext uri="{FF2B5EF4-FFF2-40B4-BE49-F238E27FC236}">
                <a16:creationId xmlns:a16="http://schemas.microsoft.com/office/drawing/2014/main" id="{445F8E50-4E0F-AF5E-0A07-7C991A24102C}"/>
              </a:ext>
            </a:extLst>
          </xdr:cNvPr>
          <xdr:cNvSpPr txBox="1"/>
        </xdr:nvSpPr>
        <xdr:spPr>
          <a:xfrm>
            <a:off x="15094980" y="5084704"/>
            <a:ext cx="761068" cy="231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0082C7-120E-4C1E-A683-08800886D7CC}" type="TxLink">
              <a:rPr lang="en-US" sz="1000" b="0" i="0" u="none" strike="noStrike">
                <a:solidFill>
                  <a:schemeClr val="bg1"/>
                </a:solidFill>
                <a:latin typeface="Arial"/>
                <a:cs typeface="Arial"/>
              </a:rPr>
              <a:pPr algn="ctr"/>
              <a:t> 2,61,060 </a:t>
            </a:fld>
            <a:endParaRPr lang="en-IN" sz="1000">
              <a:solidFill>
                <a:schemeClr val="bg1"/>
              </a:solidFill>
              <a:latin typeface="Aptos Display" panose="020B0004020202020204" pitchFamily="34" charset="0"/>
            </a:endParaRPr>
          </a:p>
        </xdr:txBody>
      </xdr:sp>
    </xdr:grpSp>
    <xdr:clientData/>
  </xdr:twoCellAnchor>
  <xdr:twoCellAnchor>
    <xdr:from>
      <xdr:col>11</xdr:col>
      <xdr:colOff>184355</xdr:colOff>
      <xdr:row>15</xdr:row>
      <xdr:rowOff>20483</xdr:rowOff>
    </xdr:from>
    <xdr:to>
      <xdr:col>12</xdr:col>
      <xdr:colOff>563306</xdr:colOff>
      <xdr:row>17</xdr:row>
      <xdr:rowOff>71694</xdr:rowOff>
    </xdr:to>
    <xdr:cxnSp macro="">
      <xdr:nvCxnSpPr>
        <xdr:cNvPr id="105" name="Straight Connector 104">
          <a:extLst>
            <a:ext uri="{FF2B5EF4-FFF2-40B4-BE49-F238E27FC236}">
              <a16:creationId xmlns:a16="http://schemas.microsoft.com/office/drawing/2014/main" id="{F9477B53-58AA-5E10-A52B-A85C98B4D268}"/>
            </a:ext>
          </a:extLst>
        </xdr:cNvPr>
        <xdr:cNvCxnSpPr/>
      </xdr:nvCxnSpPr>
      <xdr:spPr>
        <a:xfrm flipH="1">
          <a:off x="6944032" y="2939435"/>
          <a:ext cx="993468" cy="440404"/>
        </a:xfrm>
        <a:prstGeom prst="line">
          <a:avLst/>
        </a:prstGeom>
        <a:ln w="15875">
          <a:gradFill>
            <a:gsLst>
              <a:gs pos="75000">
                <a:srgbClr val="DC25FA"/>
              </a:gs>
              <a:gs pos="1000">
                <a:srgbClr val="00061A"/>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358468</xdr:colOff>
      <xdr:row>5</xdr:row>
      <xdr:rowOff>92177</xdr:rowOff>
    </xdr:from>
    <xdr:to>
      <xdr:col>12</xdr:col>
      <xdr:colOff>92177</xdr:colOff>
      <xdr:row>14</xdr:row>
      <xdr:rowOff>184355</xdr:rowOff>
    </xdr:to>
    <xdr:cxnSp macro="">
      <xdr:nvCxnSpPr>
        <xdr:cNvPr id="96" name="Straight Connector 95">
          <a:extLst>
            <a:ext uri="{FF2B5EF4-FFF2-40B4-BE49-F238E27FC236}">
              <a16:creationId xmlns:a16="http://schemas.microsoft.com/office/drawing/2014/main" id="{304C7732-4AFC-886C-2F38-1121085A4B8F}"/>
            </a:ext>
          </a:extLst>
        </xdr:cNvPr>
        <xdr:cNvCxnSpPr/>
      </xdr:nvCxnSpPr>
      <xdr:spPr>
        <a:xfrm flipH="1">
          <a:off x="6503629" y="1065161"/>
          <a:ext cx="962742" cy="1843549"/>
        </a:xfrm>
        <a:prstGeom prst="line">
          <a:avLst/>
        </a:prstGeom>
        <a:ln w="15875">
          <a:gradFill>
            <a:gsLst>
              <a:gs pos="75000">
                <a:srgbClr val="DC25FA"/>
              </a:gs>
              <a:gs pos="1000">
                <a:srgbClr val="012299"/>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112662</xdr:colOff>
      <xdr:row>20</xdr:row>
      <xdr:rowOff>51210</xdr:rowOff>
    </xdr:from>
    <xdr:to>
      <xdr:col>14</xdr:col>
      <xdr:colOff>266290</xdr:colOff>
      <xdr:row>25</xdr:row>
      <xdr:rowOff>10242</xdr:rowOff>
    </xdr:to>
    <xdr:cxnSp macro="">
      <xdr:nvCxnSpPr>
        <xdr:cNvPr id="108" name="Straight Connector 107">
          <a:extLst>
            <a:ext uri="{FF2B5EF4-FFF2-40B4-BE49-F238E27FC236}">
              <a16:creationId xmlns:a16="http://schemas.microsoft.com/office/drawing/2014/main" id="{38126D0C-90B7-F629-454E-508E8BE0D044}"/>
            </a:ext>
          </a:extLst>
        </xdr:cNvPr>
        <xdr:cNvCxnSpPr/>
      </xdr:nvCxnSpPr>
      <xdr:spPr>
        <a:xfrm flipH="1" flipV="1">
          <a:off x="6872339" y="3943145"/>
          <a:ext cx="1997177" cy="932016"/>
        </a:xfrm>
        <a:prstGeom prst="line">
          <a:avLst/>
        </a:prstGeom>
        <a:ln w="15875">
          <a:gradFill>
            <a:gsLst>
              <a:gs pos="75000">
                <a:srgbClr val="DC25FA"/>
              </a:gs>
              <a:gs pos="0">
                <a:srgbClr val="03042B"/>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52446</xdr:colOff>
      <xdr:row>22</xdr:row>
      <xdr:rowOff>112663</xdr:rowOff>
    </xdr:from>
    <xdr:to>
      <xdr:col>10</xdr:col>
      <xdr:colOff>450645</xdr:colOff>
      <xdr:row>27</xdr:row>
      <xdr:rowOff>184355</xdr:rowOff>
    </xdr:to>
    <xdr:cxnSp macro="">
      <xdr:nvCxnSpPr>
        <xdr:cNvPr id="119" name="Straight Connector 118">
          <a:extLst>
            <a:ext uri="{FF2B5EF4-FFF2-40B4-BE49-F238E27FC236}">
              <a16:creationId xmlns:a16="http://schemas.microsoft.com/office/drawing/2014/main" id="{3D16D9D0-93DE-86A6-2332-6DBEC69DAC15}"/>
            </a:ext>
          </a:extLst>
        </xdr:cNvPr>
        <xdr:cNvCxnSpPr>
          <a:endCxn id="90" idx="4"/>
        </xdr:cNvCxnSpPr>
      </xdr:nvCxnSpPr>
      <xdr:spPr>
        <a:xfrm flipH="1" flipV="1">
          <a:off x="6197607" y="4393792"/>
          <a:ext cx="398199" cy="1044676"/>
        </a:xfrm>
        <a:prstGeom prst="line">
          <a:avLst/>
        </a:prstGeom>
        <a:ln w="15875">
          <a:gradFill>
            <a:gsLst>
              <a:gs pos="65000">
                <a:srgbClr val="DC25FA"/>
              </a:gs>
              <a:gs pos="1000">
                <a:srgbClr val="683A96"/>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40968</xdr:colOff>
      <xdr:row>9</xdr:row>
      <xdr:rowOff>81935</xdr:rowOff>
    </xdr:from>
    <xdr:to>
      <xdr:col>9</xdr:col>
      <xdr:colOff>107056</xdr:colOff>
      <xdr:row>15</xdr:row>
      <xdr:rowOff>155153</xdr:rowOff>
    </xdr:to>
    <xdr:cxnSp macro="">
      <xdr:nvCxnSpPr>
        <xdr:cNvPr id="131" name="Straight Connector 130">
          <a:extLst>
            <a:ext uri="{FF2B5EF4-FFF2-40B4-BE49-F238E27FC236}">
              <a16:creationId xmlns:a16="http://schemas.microsoft.com/office/drawing/2014/main" id="{138DB8AB-22A4-2449-61EE-3440EC967163}"/>
            </a:ext>
          </a:extLst>
        </xdr:cNvPr>
        <xdr:cNvCxnSpPr>
          <a:endCxn id="90" idx="1"/>
        </xdr:cNvCxnSpPr>
      </xdr:nvCxnSpPr>
      <xdr:spPr>
        <a:xfrm>
          <a:off x="4957097" y="1833306"/>
          <a:ext cx="680604" cy="1240799"/>
        </a:xfrm>
        <a:prstGeom prst="line">
          <a:avLst/>
        </a:prstGeom>
        <a:ln w="15875">
          <a:gradFill>
            <a:gsLst>
              <a:gs pos="75000">
                <a:srgbClr val="DC25FA"/>
              </a:gs>
              <a:gs pos="1000">
                <a:srgbClr val="012299"/>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128126</xdr:colOff>
      <xdr:row>12</xdr:row>
      <xdr:rowOff>143884</xdr:rowOff>
    </xdr:from>
    <xdr:to>
      <xdr:col>12</xdr:col>
      <xdr:colOff>2107</xdr:colOff>
      <xdr:row>24</xdr:row>
      <xdr:rowOff>81935</xdr:rowOff>
    </xdr:to>
    <xdr:sp macro="" textlink="">
      <xdr:nvSpPr>
        <xdr:cNvPr id="92" name="Flowchart: Connector 91">
          <a:extLst>
            <a:ext uri="{FF2B5EF4-FFF2-40B4-BE49-F238E27FC236}">
              <a16:creationId xmlns:a16="http://schemas.microsoft.com/office/drawing/2014/main" id="{10E8FE82-78B7-7424-03D4-B8EF9B73DE47}"/>
            </a:ext>
          </a:extLst>
        </xdr:cNvPr>
        <xdr:cNvSpPr/>
      </xdr:nvSpPr>
      <xdr:spPr>
        <a:xfrm>
          <a:off x="5044255" y="2479045"/>
          <a:ext cx="2332046" cy="2273213"/>
        </a:xfrm>
        <a:prstGeom prst="flowChartConnector">
          <a:avLst/>
        </a:prstGeom>
        <a:gradFill>
          <a:gsLst>
            <a:gs pos="61000">
              <a:srgbClr val="9947F7">
                <a:lumMod val="97000"/>
                <a:alpha val="20000"/>
              </a:srgbClr>
            </a:gs>
            <a:gs pos="24000">
              <a:srgbClr val="DC25FA">
                <a:alpha val="20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489651</xdr:colOff>
      <xdr:row>14</xdr:row>
      <xdr:rowOff>123327</xdr:rowOff>
    </xdr:from>
    <xdr:to>
      <xdr:col>11</xdr:col>
      <xdr:colOff>229757</xdr:colOff>
      <xdr:row>22</xdr:row>
      <xdr:rowOff>112663</xdr:rowOff>
    </xdr:to>
    <xdr:grpSp>
      <xdr:nvGrpSpPr>
        <xdr:cNvPr id="136" name="Group 135">
          <a:extLst>
            <a:ext uri="{FF2B5EF4-FFF2-40B4-BE49-F238E27FC236}">
              <a16:creationId xmlns:a16="http://schemas.microsoft.com/office/drawing/2014/main" id="{7CFC8403-3C2D-2720-0415-D9501061E213}"/>
            </a:ext>
          </a:extLst>
        </xdr:cNvPr>
        <xdr:cNvGrpSpPr/>
      </xdr:nvGrpSpPr>
      <xdr:grpSpPr>
        <a:xfrm>
          <a:off x="5405780" y="2847682"/>
          <a:ext cx="1583654" cy="1546110"/>
          <a:chOff x="6667499" y="3248023"/>
          <a:chExt cx="1692000" cy="1692000"/>
        </a:xfrm>
      </xdr:grpSpPr>
      <xdr:sp macro="" textlink="">
        <xdr:nvSpPr>
          <xdr:cNvPr id="90" name="Flowchart: Connector 89">
            <a:extLst>
              <a:ext uri="{FF2B5EF4-FFF2-40B4-BE49-F238E27FC236}">
                <a16:creationId xmlns:a16="http://schemas.microsoft.com/office/drawing/2014/main" id="{A6EBDFA5-EC65-C402-344B-C4C7AC59B0A1}"/>
              </a:ext>
            </a:extLst>
          </xdr:cNvPr>
          <xdr:cNvSpPr/>
        </xdr:nvSpPr>
        <xdr:spPr>
          <a:xfrm>
            <a:off x="6667499" y="3248023"/>
            <a:ext cx="1692000" cy="1692000"/>
          </a:xfrm>
          <a:prstGeom prst="flowChartConnector">
            <a:avLst/>
          </a:prstGeom>
          <a:gradFill>
            <a:gsLst>
              <a:gs pos="61000">
                <a:srgbClr val="9947F7">
                  <a:lumMod val="97000"/>
                </a:srgbClr>
              </a:gs>
              <a:gs pos="0">
                <a:srgbClr val="DC25FA"/>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1" name="Flowchart: Connector 90">
            <a:extLst>
              <a:ext uri="{FF2B5EF4-FFF2-40B4-BE49-F238E27FC236}">
                <a16:creationId xmlns:a16="http://schemas.microsoft.com/office/drawing/2014/main" id="{CA1C3E45-190F-5008-7957-9CE27C41A108}"/>
              </a:ext>
            </a:extLst>
          </xdr:cNvPr>
          <xdr:cNvSpPr/>
        </xdr:nvSpPr>
        <xdr:spPr>
          <a:xfrm>
            <a:off x="6866108" y="3436840"/>
            <a:ext cx="1296000" cy="1295999"/>
          </a:xfrm>
          <a:prstGeom prst="flowChartConnector">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50" name="Group 49">
            <a:extLst>
              <a:ext uri="{FF2B5EF4-FFF2-40B4-BE49-F238E27FC236}">
                <a16:creationId xmlns:a16="http://schemas.microsoft.com/office/drawing/2014/main" id="{5862DC9B-5E58-A87D-FD9D-EA6726A3D44B}"/>
              </a:ext>
            </a:extLst>
          </xdr:cNvPr>
          <xdr:cNvGrpSpPr/>
        </xdr:nvGrpSpPr>
        <xdr:grpSpPr>
          <a:xfrm>
            <a:off x="6867707" y="3578026"/>
            <a:ext cx="1336238" cy="895732"/>
            <a:chOff x="6232895" y="2268059"/>
            <a:chExt cx="1336237" cy="895732"/>
          </a:xfrm>
        </xdr:grpSpPr>
        <xdr:sp macro="" textlink="'Pivot Tables'!U5">
          <xdr:nvSpPr>
            <xdr:cNvPr id="23" name="TextBox 22">
              <a:extLst>
                <a:ext uri="{FF2B5EF4-FFF2-40B4-BE49-F238E27FC236}">
                  <a16:creationId xmlns:a16="http://schemas.microsoft.com/office/drawing/2014/main" id="{09CBD769-3713-618E-48D5-BAE0EC03C5DC}"/>
                </a:ext>
              </a:extLst>
            </xdr:cNvPr>
            <xdr:cNvSpPr txBox="1"/>
          </xdr:nvSpPr>
          <xdr:spPr>
            <a:xfrm>
              <a:off x="6340814" y="2268059"/>
              <a:ext cx="1152526"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7DC6B3F-560E-4FCF-ACD6-D4EA1A1D873B}" type="TxLink">
                <a:rPr lang="en-US" sz="4000" b="0" i="0" u="none" strike="noStrike">
                  <a:solidFill>
                    <a:schemeClr val="bg1"/>
                  </a:solidFill>
                  <a:latin typeface="Calibri"/>
                  <a:ea typeface="Calibri"/>
                  <a:cs typeface="Calibri"/>
                </a:rPr>
                <a:pPr/>
                <a:t>80%</a:t>
              </a:fld>
              <a:endParaRPr lang="en-IN" sz="4000">
                <a:solidFill>
                  <a:schemeClr val="bg1"/>
                </a:solidFill>
                <a:latin typeface="Aptos Display" panose="020B0004020202020204" pitchFamily="34" charset="0"/>
              </a:endParaRPr>
            </a:p>
          </xdr:txBody>
        </xdr:sp>
        <xdr:sp macro="" textlink="">
          <xdr:nvSpPr>
            <xdr:cNvPr id="24" name="TextBox 23">
              <a:extLst>
                <a:ext uri="{FF2B5EF4-FFF2-40B4-BE49-F238E27FC236}">
                  <a16:creationId xmlns:a16="http://schemas.microsoft.com/office/drawing/2014/main" id="{771822C1-752A-8FCC-3B28-33B2842CBE90}"/>
                </a:ext>
              </a:extLst>
            </xdr:cNvPr>
            <xdr:cNvSpPr txBox="1"/>
          </xdr:nvSpPr>
          <xdr:spPr>
            <a:xfrm>
              <a:off x="6232895" y="2865777"/>
              <a:ext cx="1336237" cy="298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Aptos Display" panose="020B0004020202020204" pitchFamily="34" charset="0"/>
                </a:rPr>
                <a:t>Income</a:t>
              </a:r>
              <a:r>
                <a:rPr lang="en-IN" sz="1100" baseline="0">
                  <a:solidFill>
                    <a:schemeClr val="bg1"/>
                  </a:solidFill>
                  <a:latin typeface="Aptos Display" panose="020B0004020202020204" pitchFamily="34" charset="0"/>
                </a:rPr>
                <a:t> Achived</a:t>
              </a:r>
              <a:endParaRPr lang="en-IN" sz="1100">
                <a:solidFill>
                  <a:schemeClr val="bg1"/>
                </a:solidFill>
                <a:latin typeface="Aptos Display" panose="020B0004020202020204" pitchFamily="34" charset="0"/>
              </a:endParaRPr>
            </a:p>
          </xdr:txBody>
        </xdr:sp>
      </xdr:grpSp>
    </xdr:grpSp>
    <xdr:clientData/>
  </xdr:twoCellAnchor>
  <xdr:twoCellAnchor>
    <xdr:from>
      <xdr:col>11</xdr:col>
      <xdr:colOff>174845</xdr:colOff>
      <xdr:row>3</xdr:row>
      <xdr:rowOff>119789</xdr:rowOff>
    </xdr:from>
    <xdr:to>
      <xdr:col>13</xdr:col>
      <xdr:colOff>251046</xdr:colOff>
      <xdr:row>4</xdr:row>
      <xdr:rowOff>172579</xdr:rowOff>
    </xdr:to>
    <xdr:sp macro="" textlink="'Pivot Tables'!H9">
      <xdr:nvSpPr>
        <xdr:cNvPr id="155" name="TextBox 154">
          <a:extLst>
            <a:ext uri="{FF2B5EF4-FFF2-40B4-BE49-F238E27FC236}">
              <a16:creationId xmlns:a16="http://schemas.microsoft.com/office/drawing/2014/main" id="{8565343C-551D-4A07-47E4-325099850814}"/>
            </a:ext>
          </a:extLst>
        </xdr:cNvPr>
        <xdr:cNvSpPr txBox="1"/>
      </xdr:nvSpPr>
      <xdr:spPr>
        <a:xfrm>
          <a:off x="6934522" y="703579"/>
          <a:ext cx="1305234"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4DDD0A-03B6-4062-83F0-031B6838F840}" type="TxLink">
            <a:rPr lang="en-US" sz="1100" b="0" i="0" u="none" strike="noStrike">
              <a:solidFill>
                <a:schemeClr val="bg1"/>
              </a:solidFill>
              <a:latin typeface="Arial"/>
              <a:cs typeface="Arial"/>
            </a:rPr>
            <a:pPr algn="ctr"/>
            <a:t>Asset sale</a:t>
          </a:fld>
          <a:endParaRPr lang="en-IN" sz="1100">
            <a:solidFill>
              <a:schemeClr val="bg1"/>
            </a:solidFill>
            <a:latin typeface="Aptos Display" panose="020B0004020202020204" pitchFamily="34" charset="0"/>
          </a:endParaRPr>
        </a:p>
      </xdr:txBody>
    </xdr:sp>
    <xdr:clientData/>
  </xdr:twoCellAnchor>
  <xdr:twoCellAnchor>
    <xdr:from>
      <xdr:col>6</xdr:col>
      <xdr:colOff>395528</xdr:colOff>
      <xdr:row>7</xdr:row>
      <xdr:rowOff>14353</xdr:rowOff>
    </xdr:from>
    <xdr:to>
      <xdr:col>8</xdr:col>
      <xdr:colOff>471729</xdr:colOff>
      <xdr:row>8</xdr:row>
      <xdr:rowOff>67143</xdr:rowOff>
    </xdr:to>
    <xdr:sp macro="" textlink="'Pivot Tables'!H8">
      <xdr:nvSpPr>
        <xdr:cNvPr id="156" name="TextBox 155">
          <a:extLst>
            <a:ext uri="{FF2B5EF4-FFF2-40B4-BE49-F238E27FC236}">
              <a16:creationId xmlns:a16="http://schemas.microsoft.com/office/drawing/2014/main" id="{A2C7F3E2-6830-6825-2894-0EF8252475B2}"/>
            </a:ext>
          </a:extLst>
        </xdr:cNvPr>
        <xdr:cNvSpPr txBox="1"/>
      </xdr:nvSpPr>
      <xdr:spPr>
        <a:xfrm>
          <a:off x="4082625" y="1376530"/>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34CFAD-ED49-487C-849E-C842FC22ACB0}" type="TxLink">
            <a:rPr lang="en-US" sz="1100" b="0" i="0" u="none" strike="noStrike">
              <a:solidFill>
                <a:schemeClr val="bg1"/>
              </a:solidFill>
              <a:latin typeface="Arial"/>
              <a:cs typeface="Arial"/>
            </a:rPr>
            <a:pPr algn="ctr"/>
            <a:t>Licensing</a:t>
          </a:fld>
          <a:endParaRPr lang="en-IN" sz="1100">
            <a:solidFill>
              <a:schemeClr val="bg1"/>
            </a:solidFill>
            <a:latin typeface="Aptos Display" panose="020B0004020202020204" pitchFamily="34" charset="0"/>
          </a:endParaRPr>
        </a:p>
      </xdr:txBody>
    </xdr:sp>
    <xdr:clientData/>
  </xdr:twoCellAnchor>
  <xdr:twoCellAnchor>
    <xdr:from>
      <xdr:col>5</xdr:col>
      <xdr:colOff>94737</xdr:colOff>
      <xdr:row>23</xdr:row>
      <xdr:rowOff>55249</xdr:rowOff>
    </xdr:from>
    <xdr:to>
      <xdr:col>7</xdr:col>
      <xdr:colOff>175854</xdr:colOff>
      <xdr:row>24</xdr:row>
      <xdr:rowOff>112135</xdr:rowOff>
    </xdr:to>
    <xdr:sp macro="" textlink="'Pivot Tables'!H5">
      <xdr:nvSpPr>
        <xdr:cNvPr id="157" name="TextBox 156">
          <a:extLst>
            <a:ext uri="{FF2B5EF4-FFF2-40B4-BE49-F238E27FC236}">
              <a16:creationId xmlns:a16="http://schemas.microsoft.com/office/drawing/2014/main" id="{3CC1ECC1-0333-EB73-DCA6-7874C863E5DE}"/>
            </a:ext>
          </a:extLst>
        </xdr:cNvPr>
        <xdr:cNvSpPr txBox="1"/>
      </xdr:nvSpPr>
      <xdr:spPr>
        <a:xfrm>
          <a:off x="3167318" y="4530975"/>
          <a:ext cx="1310149"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A4C610-AF86-4C7D-8955-E27984A4D126}" type="TxLink">
            <a:rPr lang="en-US" sz="1100" b="0" i="0" u="none" strike="noStrike">
              <a:solidFill>
                <a:schemeClr val="bg1"/>
              </a:solidFill>
              <a:latin typeface="Arial"/>
              <a:cs typeface="Arial"/>
            </a:rPr>
            <a:pPr algn="ctr"/>
            <a:t>Usage fees</a:t>
          </a:fld>
          <a:endParaRPr lang="en-IN" sz="1100">
            <a:solidFill>
              <a:schemeClr val="bg1"/>
            </a:solidFill>
            <a:latin typeface="Aptos Display" panose="020B0004020202020204" pitchFamily="34" charset="0"/>
          </a:endParaRPr>
        </a:p>
      </xdr:txBody>
    </xdr:sp>
    <xdr:clientData/>
  </xdr:twoCellAnchor>
  <xdr:twoCellAnchor>
    <xdr:from>
      <xdr:col>14</xdr:col>
      <xdr:colOff>214451</xdr:colOff>
      <xdr:row>26</xdr:row>
      <xdr:rowOff>98820</xdr:rowOff>
    </xdr:from>
    <xdr:to>
      <xdr:col>16</xdr:col>
      <xdr:colOff>290652</xdr:colOff>
      <xdr:row>27</xdr:row>
      <xdr:rowOff>151610</xdr:rowOff>
    </xdr:to>
    <xdr:sp macro="" textlink="'Pivot Tables'!H6">
      <xdr:nvSpPr>
        <xdr:cNvPr id="158" name="TextBox 157">
          <a:extLst>
            <a:ext uri="{FF2B5EF4-FFF2-40B4-BE49-F238E27FC236}">
              <a16:creationId xmlns:a16="http://schemas.microsoft.com/office/drawing/2014/main" id="{16D1E369-A98F-B260-6765-0B59E00AD947}"/>
            </a:ext>
          </a:extLst>
        </xdr:cNvPr>
        <xdr:cNvSpPr txBox="1"/>
      </xdr:nvSpPr>
      <xdr:spPr>
        <a:xfrm>
          <a:off x="8817677" y="5158336"/>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B3476B-FF57-4FC2-A37F-8DD575736A46}" type="TxLink">
            <a:rPr lang="en-US" sz="1100" b="0" i="0" u="none" strike="noStrike">
              <a:solidFill>
                <a:schemeClr val="bg1"/>
              </a:solidFill>
              <a:latin typeface="Arial"/>
              <a:cs typeface="Arial"/>
            </a:rPr>
            <a:pPr algn="ctr"/>
            <a:t>Subscription</a:t>
          </a:fld>
          <a:endParaRPr lang="en-IN" sz="1100">
            <a:solidFill>
              <a:schemeClr val="bg1"/>
            </a:solidFill>
            <a:latin typeface="Aptos Display" panose="020B0004020202020204" pitchFamily="34" charset="0"/>
          </a:endParaRPr>
        </a:p>
      </xdr:txBody>
    </xdr:sp>
    <xdr:clientData/>
  </xdr:twoCellAnchor>
  <xdr:twoCellAnchor>
    <xdr:from>
      <xdr:col>9</xdr:col>
      <xdr:colOff>468437</xdr:colOff>
      <xdr:row>29</xdr:row>
      <xdr:rowOff>22066</xdr:rowOff>
    </xdr:from>
    <xdr:to>
      <xdr:col>11</xdr:col>
      <xdr:colOff>544639</xdr:colOff>
      <xdr:row>30</xdr:row>
      <xdr:rowOff>78952</xdr:rowOff>
    </xdr:to>
    <xdr:sp macro="" textlink="'Pivot Tables'!H7">
      <xdr:nvSpPr>
        <xdr:cNvPr id="159" name="TextBox 158">
          <a:extLst>
            <a:ext uri="{FF2B5EF4-FFF2-40B4-BE49-F238E27FC236}">
              <a16:creationId xmlns:a16="http://schemas.microsoft.com/office/drawing/2014/main" id="{7EFF6BF6-90AC-3745-981B-27E8AAD9C58C}"/>
            </a:ext>
          </a:extLst>
        </xdr:cNvPr>
        <xdr:cNvSpPr txBox="1"/>
      </xdr:nvSpPr>
      <xdr:spPr>
        <a:xfrm>
          <a:off x="5999082" y="5665372"/>
          <a:ext cx="1305234"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4D7616-5BEF-4B7B-B5E3-955723BB2407}" type="TxLink">
            <a:rPr lang="en-US" sz="1100" b="0" i="0" u="none" strike="noStrike">
              <a:solidFill>
                <a:schemeClr val="bg1"/>
              </a:solidFill>
              <a:latin typeface="Arial"/>
              <a:cs typeface="Arial"/>
            </a:rPr>
            <a:pPr algn="ctr"/>
            <a:t>Renting</a:t>
          </a:fld>
          <a:endParaRPr lang="en-IN" sz="1100">
            <a:solidFill>
              <a:schemeClr val="bg1"/>
            </a:solidFill>
            <a:latin typeface="Aptos Display" panose="020B0004020202020204" pitchFamily="34" charset="0"/>
          </a:endParaRPr>
        </a:p>
      </xdr:txBody>
    </xdr:sp>
    <xdr:clientData/>
  </xdr:twoCellAnchor>
  <xdr:twoCellAnchor>
    <xdr:from>
      <xdr:col>12</xdr:col>
      <xdr:colOff>533238</xdr:colOff>
      <xdr:row>13</xdr:row>
      <xdr:rowOff>64658</xdr:rowOff>
    </xdr:from>
    <xdr:to>
      <xdr:col>14</xdr:col>
      <xdr:colOff>606717</xdr:colOff>
      <xdr:row>14</xdr:row>
      <xdr:rowOff>117448</xdr:rowOff>
    </xdr:to>
    <xdr:sp macro="" textlink="'Pivot Tables'!H10">
      <xdr:nvSpPr>
        <xdr:cNvPr id="160" name="TextBox 159">
          <a:extLst>
            <a:ext uri="{FF2B5EF4-FFF2-40B4-BE49-F238E27FC236}">
              <a16:creationId xmlns:a16="http://schemas.microsoft.com/office/drawing/2014/main" id="{B6EACB0F-ACC7-4F98-2097-BA4A80190FFE}"/>
            </a:ext>
          </a:extLst>
        </xdr:cNvPr>
        <xdr:cNvSpPr txBox="1"/>
      </xdr:nvSpPr>
      <xdr:spPr>
        <a:xfrm>
          <a:off x="7907432" y="2594416"/>
          <a:ext cx="1302511"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BF3C4A-EDB8-42D8-86DF-37DC189AFAF1}" type="TxLink">
            <a:rPr lang="en-US" sz="1100" b="0" i="0" u="none" strike="noStrike">
              <a:solidFill>
                <a:schemeClr val="bg1"/>
              </a:solidFill>
              <a:latin typeface="Arial"/>
              <a:cs typeface="Arial"/>
            </a:rPr>
            <a:pPr algn="ctr"/>
            <a:t>Advertising</a:t>
          </a:fld>
          <a:endParaRPr lang="en-IN" sz="1100">
            <a:solidFill>
              <a:schemeClr val="bg1"/>
            </a:solidFill>
            <a:latin typeface="Aptos Display" panose="020B0004020202020204" pitchFamily="34" charset="0"/>
          </a:endParaRPr>
        </a:p>
      </xdr:txBody>
    </xdr:sp>
    <xdr:clientData/>
  </xdr:twoCellAnchor>
  <xdr:twoCellAnchor>
    <xdr:from>
      <xdr:col>16</xdr:col>
      <xdr:colOff>235561</xdr:colOff>
      <xdr:row>21</xdr:row>
      <xdr:rowOff>174113</xdr:rowOff>
    </xdr:from>
    <xdr:to>
      <xdr:col>17</xdr:col>
      <xdr:colOff>462640</xdr:colOff>
      <xdr:row>25</xdr:row>
      <xdr:rowOff>10241</xdr:rowOff>
    </xdr:to>
    <xdr:grpSp>
      <xdr:nvGrpSpPr>
        <xdr:cNvPr id="193" name="Group 192">
          <a:extLst>
            <a:ext uri="{FF2B5EF4-FFF2-40B4-BE49-F238E27FC236}">
              <a16:creationId xmlns:a16="http://schemas.microsoft.com/office/drawing/2014/main" id="{F06C4B08-72AF-74F4-53D7-2C511F7555A5}"/>
            </a:ext>
          </a:extLst>
        </xdr:cNvPr>
        <xdr:cNvGrpSpPr/>
      </xdr:nvGrpSpPr>
      <xdr:grpSpPr>
        <a:xfrm>
          <a:off x="10067819" y="4260645"/>
          <a:ext cx="841595" cy="614515"/>
          <a:chOff x="9146731" y="2295524"/>
          <a:chExt cx="810319" cy="568073"/>
        </a:xfrm>
      </xdr:grpSpPr>
      <xdr:cxnSp macro="">
        <xdr:nvCxnSpPr>
          <xdr:cNvPr id="194" name="Straight Connector 193">
            <a:extLst>
              <a:ext uri="{FF2B5EF4-FFF2-40B4-BE49-F238E27FC236}">
                <a16:creationId xmlns:a16="http://schemas.microsoft.com/office/drawing/2014/main" id="{0651B396-593B-1253-4D56-F68746AB506C}"/>
              </a:ext>
            </a:extLst>
          </xdr:cNvPr>
          <xdr:cNvCxnSpPr/>
        </xdr:nvCxnSpPr>
        <xdr:spPr>
          <a:xfrm flipH="1">
            <a:off x="9146731" y="2743200"/>
            <a:ext cx="340168" cy="120397"/>
          </a:xfrm>
          <a:prstGeom prst="line">
            <a:avLst/>
          </a:prstGeom>
          <a:ln w="15875">
            <a:gradFill>
              <a:gsLst>
                <a:gs pos="65000">
                  <a:srgbClr val="0A0D8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95" name="Circle: Hollow 194">
            <a:extLst>
              <a:ext uri="{FF2B5EF4-FFF2-40B4-BE49-F238E27FC236}">
                <a16:creationId xmlns:a16="http://schemas.microsoft.com/office/drawing/2014/main" id="{D15E180E-C315-B4BD-D7FF-95313BE414F6}"/>
              </a:ext>
            </a:extLst>
          </xdr:cNvPr>
          <xdr:cNvSpPr/>
        </xdr:nvSpPr>
        <xdr:spPr>
          <a:xfrm>
            <a:off x="9417050" y="2295524"/>
            <a:ext cx="540000" cy="540000"/>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A7">
        <xdr:nvSpPr>
          <xdr:cNvPr id="196" name="TextBox 195">
            <a:extLst>
              <a:ext uri="{FF2B5EF4-FFF2-40B4-BE49-F238E27FC236}">
                <a16:creationId xmlns:a16="http://schemas.microsoft.com/office/drawing/2014/main" id="{A0D15D5B-74C6-16DE-A45A-B8E46B8B2455}"/>
              </a:ext>
            </a:extLst>
          </xdr:cNvPr>
          <xdr:cNvSpPr txBox="1"/>
        </xdr:nvSpPr>
        <xdr:spPr>
          <a:xfrm>
            <a:off x="9451974" y="2433235"/>
            <a:ext cx="469901" cy="28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34A1FA-E718-4AF2-AE03-E9B954FEC3D7}" type="TxLink">
              <a:rPr lang="en-US" sz="1100" b="0" i="0" u="none" strike="noStrike">
                <a:solidFill>
                  <a:schemeClr val="bg1"/>
                </a:solidFill>
                <a:latin typeface="Arial"/>
                <a:cs typeface="Arial"/>
              </a:rPr>
              <a:pPr algn="ctr"/>
              <a:t>18%</a:t>
            </a:fld>
            <a:endParaRPr lang="en-IN" sz="1100">
              <a:solidFill>
                <a:schemeClr val="bg1"/>
              </a:solidFill>
              <a:latin typeface="Aptos Display" panose="020B0004020202020204" pitchFamily="34" charset="0"/>
            </a:endParaRPr>
          </a:p>
        </xdr:txBody>
      </xdr:sp>
    </xdr:grpSp>
    <xdr:clientData/>
  </xdr:twoCellAnchor>
  <xdr:twoCellAnchor>
    <xdr:from>
      <xdr:col>16</xdr:col>
      <xdr:colOff>379371</xdr:colOff>
      <xdr:row>7</xdr:row>
      <xdr:rowOff>87403</xdr:rowOff>
    </xdr:from>
    <xdr:to>
      <xdr:col>18</xdr:col>
      <xdr:colOff>116373</xdr:colOff>
      <xdr:row>9</xdr:row>
      <xdr:rowOff>89717</xdr:rowOff>
    </xdr:to>
    <xdr:grpSp>
      <xdr:nvGrpSpPr>
        <xdr:cNvPr id="205" name="Group 204">
          <a:extLst>
            <a:ext uri="{FF2B5EF4-FFF2-40B4-BE49-F238E27FC236}">
              <a16:creationId xmlns:a16="http://schemas.microsoft.com/office/drawing/2014/main" id="{7C3EE17F-037D-26F8-3DEE-AEA4D175B039}"/>
            </a:ext>
          </a:extLst>
        </xdr:cNvPr>
        <xdr:cNvGrpSpPr/>
      </xdr:nvGrpSpPr>
      <xdr:grpSpPr>
        <a:xfrm rot="4065871">
          <a:off x="10498892" y="1162317"/>
          <a:ext cx="391508" cy="966034"/>
          <a:chOff x="9534525" y="1229133"/>
          <a:chExt cx="342900" cy="887053"/>
        </a:xfrm>
      </xdr:grpSpPr>
      <xdr:cxnSp macro="">
        <xdr:nvCxnSpPr>
          <xdr:cNvPr id="206" name="Straight Connector 205">
            <a:extLst>
              <a:ext uri="{FF2B5EF4-FFF2-40B4-BE49-F238E27FC236}">
                <a16:creationId xmlns:a16="http://schemas.microsoft.com/office/drawing/2014/main" id="{2FD38D0C-7AFB-D80E-5B0E-A3E330F21963}"/>
              </a:ext>
            </a:extLst>
          </xdr:cNvPr>
          <xdr:cNvCxnSpPr/>
        </xdr:nvCxnSpPr>
        <xdr:spPr>
          <a:xfrm rot="17534129" flipV="1">
            <a:off x="9487531" y="1860652"/>
            <a:ext cx="389002" cy="122066"/>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07" name="Group 206">
            <a:extLst>
              <a:ext uri="{FF2B5EF4-FFF2-40B4-BE49-F238E27FC236}">
                <a16:creationId xmlns:a16="http://schemas.microsoft.com/office/drawing/2014/main" id="{C05112C2-F547-9066-096A-339A27F9B3A8}"/>
              </a:ext>
            </a:extLst>
          </xdr:cNvPr>
          <xdr:cNvGrpSpPr/>
        </xdr:nvGrpSpPr>
        <xdr:grpSpPr>
          <a:xfrm>
            <a:off x="9534525" y="1229133"/>
            <a:ext cx="342900" cy="554872"/>
            <a:chOff x="9534525" y="1229133"/>
            <a:chExt cx="342900" cy="554872"/>
          </a:xfrm>
        </xdr:grpSpPr>
        <xdr:sp macro="" textlink="">
          <xdr:nvSpPr>
            <xdr:cNvPr id="208" name="Flowchart: Connector 207">
              <a:extLst>
                <a:ext uri="{FF2B5EF4-FFF2-40B4-BE49-F238E27FC236}">
                  <a16:creationId xmlns:a16="http://schemas.microsoft.com/office/drawing/2014/main" id="{8FBA7373-C656-E540-EAD1-70E1E5387A9D}"/>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22">
          <xdr:nvSpPr>
            <xdr:cNvPr id="209" name="TextBox 208">
              <a:extLst>
                <a:ext uri="{FF2B5EF4-FFF2-40B4-BE49-F238E27FC236}">
                  <a16:creationId xmlns:a16="http://schemas.microsoft.com/office/drawing/2014/main" id="{46B92713-A35B-175C-2056-A48E9D77C80A}"/>
                </a:ext>
              </a:extLst>
            </xdr:cNvPr>
            <xdr:cNvSpPr txBox="1"/>
          </xdr:nvSpPr>
          <xdr:spPr>
            <a:xfrm rot="17534129">
              <a:off x="9451084" y="1389255"/>
              <a:ext cx="554872" cy="234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8B214-EAA8-46F4-A586-167605A57DDC}" type="TxLink">
                <a:rPr lang="en-US" sz="1100" b="0" i="0" u="none" strike="noStrike">
                  <a:solidFill>
                    <a:schemeClr val="bg1"/>
                  </a:solidFill>
                  <a:latin typeface="Arial"/>
                  <a:cs typeface="Arial"/>
                </a:rPr>
                <a:pPr algn="ctr"/>
                <a:t>4%</a:t>
              </a:fld>
              <a:endParaRPr lang="en-IN" sz="1100">
                <a:solidFill>
                  <a:schemeClr val="bg1"/>
                </a:solidFill>
                <a:latin typeface="Aptos Display" panose="020B0004020202020204" pitchFamily="34" charset="0"/>
              </a:endParaRPr>
            </a:p>
          </xdr:txBody>
        </xdr:sp>
      </xdr:grpSp>
    </xdr:grpSp>
    <xdr:clientData/>
  </xdr:twoCellAnchor>
  <xdr:twoCellAnchor>
    <xdr:from>
      <xdr:col>17</xdr:col>
      <xdr:colOff>477493</xdr:colOff>
      <xdr:row>16</xdr:row>
      <xdr:rowOff>95556</xdr:rowOff>
    </xdr:from>
    <xdr:to>
      <xdr:col>18</xdr:col>
      <xdr:colOff>214720</xdr:colOff>
      <xdr:row>23</xdr:row>
      <xdr:rowOff>72292</xdr:rowOff>
    </xdr:to>
    <xdr:grpSp>
      <xdr:nvGrpSpPr>
        <xdr:cNvPr id="224" name="Group 223">
          <a:extLst>
            <a:ext uri="{FF2B5EF4-FFF2-40B4-BE49-F238E27FC236}">
              <a16:creationId xmlns:a16="http://schemas.microsoft.com/office/drawing/2014/main" id="{4E303422-450D-A110-CF83-485288B85B58}"/>
            </a:ext>
          </a:extLst>
        </xdr:cNvPr>
        <xdr:cNvGrpSpPr/>
      </xdr:nvGrpSpPr>
      <xdr:grpSpPr>
        <a:xfrm rot="2467658">
          <a:off x="10924267" y="3209104"/>
          <a:ext cx="351743" cy="1338914"/>
          <a:chOff x="9534525" y="971197"/>
          <a:chExt cx="342900" cy="1149933"/>
        </a:xfrm>
      </xdr:grpSpPr>
      <xdr:cxnSp macro="">
        <xdr:nvCxnSpPr>
          <xdr:cNvPr id="225" name="Straight Connector 224">
            <a:extLst>
              <a:ext uri="{FF2B5EF4-FFF2-40B4-BE49-F238E27FC236}">
                <a16:creationId xmlns:a16="http://schemas.microsoft.com/office/drawing/2014/main" id="{F298873C-27A3-2093-4CF1-36DA95A67740}"/>
              </a:ext>
            </a:extLst>
          </xdr:cNvPr>
          <xdr:cNvCxnSpPr>
            <a:stCxn id="195" idx="7"/>
          </xdr:cNvCxnSpPr>
        </xdr:nvCxnSpPr>
        <xdr:spPr>
          <a:xfrm rot="19132342" flipV="1">
            <a:off x="9685681" y="1721542"/>
            <a:ext cx="130171" cy="277848"/>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26" name="Group 225">
            <a:extLst>
              <a:ext uri="{FF2B5EF4-FFF2-40B4-BE49-F238E27FC236}">
                <a16:creationId xmlns:a16="http://schemas.microsoft.com/office/drawing/2014/main" id="{2FE969F2-8895-7AAB-2FC1-CEF4903379CE}"/>
              </a:ext>
            </a:extLst>
          </xdr:cNvPr>
          <xdr:cNvGrpSpPr/>
        </xdr:nvGrpSpPr>
        <xdr:grpSpPr>
          <a:xfrm>
            <a:off x="9534525" y="971197"/>
            <a:ext cx="342900" cy="1149933"/>
            <a:chOff x="9534525" y="971197"/>
            <a:chExt cx="342900" cy="1149933"/>
          </a:xfrm>
        </xdr:grpSpPr>
        <xdr:sp macro="" textlink="">
          <xdr:nvSpPr>
            <xdr:cNvPr id="227" name="Flowchart: Connector 226">
              <a:extLst>
                <a:ext uri="{FF2B5EF4-FFF2-40B4-BE49-F238E27FC236}">
                  <a16:creationId xmlns:a16="http://schemas.microsoft.com/office/drawing/2014/main" id="{6FBE7F73-F652-6154-4C63-BCBBE678918F}"/>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8">
          <xdr:nvSpPr>
            <xdr:cNvPr id="228" name="TextBox 227">
              <a:extLst>
                <a:ext uri="{FF2B5EF4-FFF2-40B4-BE49-F238E27FC236}">
                  <a16:creationId xmlns:a16="http://schemas.microsoft.com/office/drawing/2014/main" id="{09F17003-2963-1DD8-819F-4740D5976EFA}"/>
                </a:ext>
              </a:extLst>
            </xdr:cNvPr>
            <xdr:cNvSpPr txBox="1"/>
          </xdr:nvSpPr>
          <xdr:spPr>
            <a:xfrm rot="18542727">
              <a:off x="9152403" y="1409131"/>
              <a:ext cx="1149933" cy="274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EB53A9-990B-44F8-BA4A-94579204313B}" type="TxLink">
                <a:rPr lang="en-US" sz="1100" b="0" i="0" u="none" strike="noStrike">
                  <a:solidFill>
                    <a:schemeClr val="bg1"/>
                  </a:solidFill>
                  <a:latin typeface="Arial"/>
                  <a:cs typeface="Arial"/>
                </a:rPr>
                <a:pPr algn="ctr"/>
                <a:t>8%</a:t>
              </a:fld>
              <a:endParaRPr lang="en-IN" sz="1100">
                <a:solidFill>
                  <a:schemeClr val="bg1"/>
                </a:solidFill>
                <a:latin typeface="Aptos Display" panose="020B0004020202020204" pitchFamily="34" charset="0"/>
              </a:endParaRPr>
            </a:p>
          </xdr:txBody>
        </xdr:sp>
      </xdr:grpSp>
    </xdr:grpSp>
    <xdr:clientData/>
  </xdr:twoCellAnchor>
  <xdr:twoCellAnchor>
    <xdr:from>
      <xdr:col>17</xdr:col>
      <xdr:colOff>386625</xdr:colOff>
      <xdr:row>24</xdr:row>
      <xdr:rowOff>44799</xdr:rowOff>
    </xdr:from>
    <xdr:to>
      <xdr:col>19</xdr:col>
      <xdr:colOff>250891</xdr:colOff>
      <xdr:row>26</xdr:row>
      <xdr:rowOff>32497</xdr:rowOff>
    </xdr:to>
    <xdr:grpSp>
      <xdr:nvGrpSpPr>
        <xdr:cNvPr id="229" name="Group 228">
          <a:extLst>
            <a:ext uri="{FF2B5EF4-FFF2-40B4-BE49-F238E27FC236}">
              <a16:creationId xmlns:a16="http://schemas.microsoft.com/office/drawing/2014/main" id="{9A53A16C-B99A-7CE4-A7CF-9FD5331AC9BB}"/>
            </a:ext>
          </a:extLst>
        </xdr:cNvPr>
        <xdr:cNvGrpSpPr/>
      </xdr:nvGrpSpPr>
      <xdr:grpSpPr>
        <a:xfrm rot="7463707">
          <a:off x="11191602" y="4356919"/>
          <a:ext cx="376891" cy="1093298"/>
          <a:chOff x="9512051" y="1105927"/>
          <a:chExt cx="365374" cy="914296"/>
        </a:xfrm>
      </xdr:grpSpPr>
      <xdr:cxnSp macro="">
        <xdr:nvCxnSpPr>
          <xdr:cNvPr id="230" name="Straight Connector 229">
            <a:extLst>
              <a:ext uri="{FF2B5EF4-FFF2-40B4-BE49-F238E27FC236}">
                <a16:creationId xmlns:a16="http://schemas.microsoft.com/office/drawing/2014/main" id="{8ADEF885-9AEA-E6BF-89BE-9E405900E1B0}"/>
              </a:ext>
            </a:extLst>
          </xdr:cNvPr>
          <xdr:cNvCxnSpPr/>
        </xdr:nvCxnSpPr>
        <xdr:spPr>
          <a:xfrm rot="14136293">
            <a:off x="9557503" y="1800134"/>
            <a:ext cx="273539" cy="16664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31" name="Group 230">
            <a:extLst>
              <a:ext uri="{FF2B5EF4-FFF2-40B4-BE49-F238E27FC236}">
                <a16:creationId xmlns:a16="http://schemas.microsoft.com/office/drawing/2014/main" id="{8E97E37F-3B9D-9BF8-AABF-A5BE97AAE972}"/>
              </a:ext>
            </a:extLst>
          </xdr:cNvPr>
          <xdr:cNvGrpSpPr/>
        </xdr:nvGrpSpPr>
        <xdr:grpSpPr>
          <a:xfrm>
            <a:off x="9512051" y="1105927"/>
            <a:ext cx="365374" cy="880438"/>
            <a:chOff x="9512051" y="1105927"/>
            <a:chExt cx="365374" cy="880438"/>
          </a:xfrm>
        </xdr:grpSpPr>
        <xdr:sp macro="" textlink="">
          <xdr:nvSpPr>
            <xdr:cNvPr id="232" name="Flowchart: Connector 231">
              <a:extLst>
                <a:ext uri="{FF2B5EF4-FFF2-40B4-BE49-F238E27FC236}">
                  <a16:creationId xmlns:a16="http://schemas.microsoft.com/office/drawing/2014/main" id="{18505ABB-12DA-39C5-11EA-7057D45A2F24}"/>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9">
          <xdr:nvSpPr>
            <xdr:cNvPr id="233" name="TextBox 232">
              <a:extLst>
                <a:ext uri="{FF2B5EF4-FFF2-40B4-BE49-F238E27FC236}">
                  <a16:creationId xmlns:a16="http://schemas.microsoft.com/office/drawing/2014/main" id="{B73033A2-0FFE-4268-B969-26F560CEE17F}"/>
                </a:ext>
              </a:extLst>
            </xdr:cNvPr>
            <xdr:cNvSpPr txBox="1"/>
          </xdr:nvSpPr>
          <xdr:spPr>
            <a:xfrm rot="13868385">
              <a:off x="9250811" y="1367167"/>
              <a:ext cx="880438" cy="357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09B62E-FC1E-45AD-8F5B-FA8A870C8EB6}" type="TxLink">
                <a:rPr lang="en-US" sz="1100" b="0" i="0" u="none" strike="noStrike">
                  <a:solidFill>
                    <a:schemeClr val="bg1"/>
                  </a:solidFill>
                  <a:latin typeface="Arial"/>
                  <a:cs typeface="Arial"/>
                </a:rPr>
                <a:pPr algn="ctr"/>
                <a:t>10%</a:t>
              </a:fld>
              <a:endParaRPr lang="en-IN" sz="1100">
                <a:solidFill>
                  <a:schemeClr val="bg1"/>
                </a:solidFill>
                <a:latin typeface="Aptos Display" panose="020B0004020202020204" pitchFamily="34" charset="0"/>
              </a:endParaRPr>
            </a:p>
          </xdr:txBody>
        </xdr:sp>
      </xdr:grpSp>
    </xdr:grpSp>
    <xdr:clientData/>
  </xdr:twoCellAnchor>
  <xdr:twoCellAnchor>
    <xdr:from>
      <xdr:col>4</xdr:col>
      <xdr:colOff>300461</xdr:colOff>
      <xdr:row>26</xdr:row>
      <xdr:rowOff>40247</xdr:rowOff>
    </xdr:from>
    <xdr:to>
      <xdr:col>5</xdr:col>
      <xdr:colOff>408270</xdr:colOff>
      <xdr:row>29</xdr:row>
      <xdr:rowOff>66509</xdr:rowOff>
    </xdr:to>
    <xdr:grpSp>
      <xdr:nvGrpSpPr>
        <xdr:cNvPr id="260" name="Group 259">
          <a:extLst>
            <a:ext uri="{FF2B5EF4-FFF2-40B4-BE49-F238E27FC236}">
              <a16:creationId xmlns:a16="http://schemas.microsoft.com/office/drawing/2014/main" id="{81F42DF3-6FF7-4108-E78E-41BC8A068D6A}"/>
            </a:ext>
          </a:extLst>
        </xdr:cNvPr>
        <xdr:cNvGrpSpPr/>
      </xdr:nvGrpSpPr>
      <xdr:grpSpPr>
        <a:xfrm rot="9058635">
          <a:off x="2758526" y="5099763"/>
          <a:ext cx="722325" cy="610052"/>
          <a:chOff x="9262912" y="2343733"/>
          <a:chExt cx="694138" cy="520110"/>
        </a:xfrm>
      </xdr:grpSpPr>
      <xdr:cxnSp macro="">
        <xdr:nvCxnSpPr>
          <xdr:cNvPr id="261" name="Straight Connector 260">
            <a:extLst>
              <a:ext uri="{FF2B5EF4-FFF2-40B4-BE49-F238E27FC236}">
                <a16:creationId xmlns:a16="http://schemas.microsoft.com/office/drawing/2014/main" id="{4973C1EB-3C10-1403-C6AE-E9E0B5A2AB7C}"/>
              </a:ext>
            </a:extLst>
          </xdr:cNvPr>
          <xdr:cNvCxnSpPr/>
        </xdr:nvCxnSpPr>
        <xdr:spPr>
          <a:xfrm rot="12541365" flipV="1">
            <a:off x="9262912" y="2690955"/>
            <a:ext cx="189972" cy="172888"/>
          </a:xfrm>
          <a:prstGeom prst="line">
            <a:avLst/>
          </a:prstGeom>
          <a:ln w="15875">
            <a:gradFill>
              <a:gsLst>
                <a:gs pos="65000">
                  <a:srgbClr val="0A0D8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262" name="Circle: Hollow 261">
            <a:extLst>
              <a:ext uri="{FF2B5EF4-FFF2-40B4-BE49-F238E27FC236}">
                <a16:creationId xmlns:a16="http://schemas.microsoft.com/office/drawing/2014/main" id="{34C6CD86-076C-313E-80AC-8305EE82FFBA}"/>
              </a:ext>
            </a:extLst>
          </xdr:cNvPr>
          <xdr:cNvSpPr/>
        </xdr:nvSpPr>
        <xdr:spPr>
          <a:xfrm>
            <a:off x="9417050" y="2343733"/>
            <a:ext cx="540000" cy="491791"/>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A7">
        <xdr:nvSpPr>
          <xdr:cNvPr id="263" name="TextBox 262">
            <a:extLst>
              <a:ext uri="{FF2B5EF4-FFF2-40B4-BE49-F238E27FC236}">
                <a16:creationId xmlns:a16="http://schemas.microsoft.com/office/drawing/2014/main" id="{267B46F8-FD2F-DE4D-6838-5D913B78EDAF}"/>
              </a:ext>
            </a:extLst>
          </xdr:cNvPr>
          <xdr:cNvSpPr txBox="1"/>
        </xdr:nvSpPr>
        <xdr:spPr>
          <a:xfrm rot="12541365">
            <a:off x="9451974" y="2433235"/>
            <a:ext cx="469901" cy="28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34A1FA-E718-4AF2-AE03-E9B954FEC3D7}" type="TxLink">
              <a:rPr lang="en-US" sz="1100" b="0" i="0" u="none" strike="noStrike">
                <a:solidFill>
                  <a:schemeClr val="bg1"/>
                </a:solidFill>
                <a:latin typeface="Arial"/>
                <a:cs typeface="Arial"/>
              </a:rPr>
              <a:pPr algn="ctr"/>
              <a:t>18%</a:t>
            </a:fld>
            <a:endParaRPr lang="en-IN" sz="1100">
              <a:solidFill>
                <a:schemeClr val="bg1"/>
              </a:solidFill>
              <a:latin typeface="Aptos Display" panose="020B0004020202020204" pitchFamily="34" charset="0"/>
            </a:endParaRPr>
          </a:p>
        </xdr:txBody>
      </xdr:sp>
    </xdr:grpSp>
    <xdr:clientData/>
  </xdr:twoCellAnchor>
  <xdr:twoCellAnchor>
    <xdr:from>
      <xdr:col>5</xdr:col>
      <xdr:colOff>196114</xdr:colOff>
      <xdr:row>28</xdr:row>
      <xdr:rowOff>187070</xdr:rowOff>
    </xdr:from>
    <xdr:to>
      <xdr:col>6</xdr:col>
      <xdr:colOff>434705</xdr:colOff>
      <xdr:row>31</xdr:row>
      <xdr:rowOff>26455</xdr:rowOff>
    </xdr:to>
    <xdr:grpSp>
      <xdr:nvGrpSpPr>
        <xdr:cNvPr id="264" name="Group 263">
          <a:extLst>
            <a:ext uri="{FF2B5EF4-FFF2-40B4-BE49-F238E27FC236}">
              <a16:creationId xmlns:a16="http://schemas.microsoft.com/office/drawing/2014/main" id="{2ACD0F0A-52A4-1A9B-6EA0-26901BC3DD0F}"/>
            </a:ext>
          </a:extLst>
        </xdr:cNvPr>
        <xdr:cNvGrpSpPr/>
      </xdr:nvGrpSpPr>
      <xdr:grpSpPr>
        <a:xfrm rot="6958603">
          <a:off x="3483661" y="5420814"/>
          <a:ext cx="423175" cy="853107"/>
          <a:chOff x="9554486" y="1554964"/>
          <a:chExt cx="307669" cy="679213"/>
        </a:xfrm>
      </xdr:grpSpPr>
      <xdr:cxnSp macro="">
        <xdr:nvCxnSpPr>
          <xdr:cNvPr id="265" name="Straight Connector 264">
            <a:extLst>
              <a:ext uri="{FF2B5EF4-FFF2-40B4-BE49-F238E27FC236}">
                <a16:creationId xmlns:a16="http://schemas.microsoft.com/office/drawing/2014/main" id="{35742595-7060-B2AA-F5AB-8BAC415435AC}"/>
              </a:ext>
            </a:extLst>
          </xdr:cNvPr>
          <xdr:cNvCxnSpPr>
            <a:stCxn id="262" idx="1"/>
          </xdr:cNvCxnSpPr>
        </xdr:nvCxnSpPr>
        <xdr:spPr>
          <a:xfrm rot="14641397">
            <a:off x="9495948" y="1992599"/>
            <a:ext cx="300116" cy="18304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66" name="Group 265">
            <a:extLst>
              <a:ext uri="{FF2B5EF4-FFF2-40B4-BE49-F238E27FC236}">
                <a16:creationId xmlns:a16="http://schemas.microsoft.com/office/drawing/2014/main" id="{2A62B432-1CEB-1E6F-B6D1-A23C43DE6278}"/>
              </a:ext>
            </a:extLst>
          </xdr:cNvPr>
          <xdr:cNvGrpSpPr/>
        </xdr:nvGrpSpPr>
        <xdr:grpSpPr>
          <a:xfrm>
            <a:off x="9556071" y="1554964"/>
            <a:ext cx="306084" cy="374452"/>
            <a:chOff x="9556071" y="1554964"/>
            <a:chExt cx="306084" cy="374452"/>
          </a:xfrm>
        </xdr:grpSpPr>
        <xdr:sp macro="" textlink="">
          <xdr:nvSpPr>
            <xdr:cNvPr id="267" name="Flowchart: Connector 266">
              <a:extLst>
                <a:ext uri="{FF2B5EF4-FFF2-40B4-BE49-F238E27FC236}">
                  <a16:creationId xmlns:a16="http://schemas.microsoft.com/office/drawing/2014/main" id="{F0AEFA19-CD17-2869-644F-1737E97B2EDD}"/>
                </a:ext>
              </a:extLst>
            </xdr:cNvPr>
            <xdr:cNvSpPr/>
          </xdr:nvSpPr>
          <xdr:spPr>
            <a:xfrm>
              <a:off x="9556071" y="1585650"/>
              <a:ext cx="306084"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5">
          <xdr:nvSpPr>
            <xdr:cNvPr id="268" name="TextBox 267">
              <a:extLst>
                <a:ext uri="{FF2B5EF4-FFF2-40B4-BE49-F238E27FC236}">
                  <a16:creationId xmlns:a16="http://schemas.microsoft.com/office/drawing/2014/main" id="{80924D24-A162-7ECC-7BF0-3B9934F58AFF}"/>
                </a:ext>
              </a:extLst>
            </xdr:cNvPr>
            <xdr:cNvSpPr txBox="1"/>
          </xdr:nvSpPr>
          <xdr:spPr>
            <a:xfrm rot="14641397">
              <a:off x="9524970" y="1605513"/>
              <a:ext cx="374452" cy="273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725A85-973C-4778-9B3F-DFC2B37EC3AF}" type="TxLink">
                <a:rPr lang="en-US" sz="1100" b="0" i="0" u="none" strike="noStrike">
                  <a:solidFill>
                    <a:schemeClr val="bg1"/>
                  </a:solidFill>
                  <a:latin typeface="Arial"/>
                  <a:cs typeface="Arial"/>
                </a:rPr>
                <a:pPr algn="ctr"/>
                <a:t>12%</a:t>
              </a:fld>
              <a:endParaRPr lang="en-IN" sz="1100">
                <a:solidFill>
                  <a:schemeClr val="bg1"/>
                </a:solidFill>
                <a:latin typeface="Aptos Display" panose="020B0004020202020204" pitchFamily="34" charset="0"/>
              </a:endParaRPr>
            </a:p>
          </xdr:txBody>
        </xdr:sp>
      </xdr:grpSp>
    </xdr:grpSp>
    <xdr:clientData/>
  </xdr:twoCellAnchor>
  <xdr:twoCellAnchor>
    <xdr:from>
      <xdr:col>4</xdr:col>
      <xdr:colOff>296415</xdr:colOff>
      <xdr:row>30</xdr:row>
      <xdr:rowOff>46137</xdr:rowOff>
    </xdr:from>
    <xdr:to>
      <xdr:col>5</xdr:col>
      <xdr:colOff>315459</xdr:colOff>
      <xdr:row>33</xdr:row>
      <xdr:rowOff>111838</xdr:rowOff>
    </xdr:to>
    <xdr:grpSp>
      <xdr:nvGrpSpPr>
        <xdr:cNvPr id="269" name="Group 268">
          <a:extLst>
            <a:ext uri="{FF2B5EF4-FFF2-40B4-BE49-F238E27FC236}">
              <a16:creationId xmlns:a16="http://schemas.microsoft.com/office/drawing/2014/main" id="{D37C910A-785E-ACF2-0CD5-7FE54A6F6B72}"/>
            </a:ext>
          </a:extLst>
        </xdr:cNvPr>
        <xdr:cNvGrpSpPr/>
      </xdr:nvGrpSpPr>
      <xdr:grpSpPr>
        <a:xfrm rot="13472363">
          <a:off x="2754480" y="5884040"/>
          <a:ext cx="633560" cy="649492"/>
          <a:chOff x="9462927" y="1377950"/>
          <a:chExt cx="466795" cy="477404"/>
        </a:xfrm>
      </xdr:grpSpPr>
      <xdr:cxnSp macro="">
        <xdr:nvCxnSpPr>
          <xdr:cNvPr id="270" name="Straight Connector 269">
            <a:extLst>
              <a:ext uri="{FF2B5EF4-FFF2-40B4-BE49-F238E27FC236}">
                <a16:creationId xmlns:a16="http://schemas.microsoft.com/office/drawing/2014/main" id="{6F5846A4-3DCE-56FC-CE81-B541A73F87D6}"/>
              </a:ext>
            </a:extLst>
          </xdr:cNvPr>
          <xdr:cNvCxnSpPr>
            <a:stCxn id="262" idx="7"/>
            <a:endCxn id="272" idx="5"/>
          </xdr:cNvCxnSpPr>
        </xdr:nvCxnSpPr>
        <xdr:spPr>
          <a:xfrm rot="8127637">
            <a:off x="9903032" y="1635648"/>
            <a:ext cx="9810" cy="219706"/>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71" name="Group 270">
            <a:extLst>
              <a:ext uri="{FF2B5EF4-FFF2-40B4-BE49-F238E27FC236}">
                <a16:creationId xmlns:a16="http://schemas.microsoft.com/office/drawing/2014/main" id="{EDDCA840-B9AF-3018-1EBA-0966A6890999}"/>
              </a:ext>
            </a:extLst>
          </xdr:cNvPr>
          <xdr:cNvGrpSpPr/>
        </xdr:nvGrpSpPr>
        <xdr:grpSpPr>
          <a:xfrm>
            <a:off x="9462927" y="1377950"/>
            <a:ext cx="466795" cy="342900"/>
            <a:chOff x="9462927" y="1377950"/>
            <a:chExt cx="466795" cy="342900"/>
          </a:xfrm>
        </xdr:grpSpPr>
        <xdr:sp macro="" textlink="">
          <xdr:nvSpPr>
            <xdr:cNvPr id="272" name="Flowchart: Connector 271">
              <a:extLst>
                <a:ext uri="{FF2B5EF4-FFF2-40B4-BE49-F238E27FC236}">
                  <a16:creationId xmlns:a16="http://schemas.microsoft.com/office/drawing/2014/main" id="{A70FAB77-CD03-708D-F30A-9258C3F467B4}"/>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6">
          <xdr:nvSpPr>
            <xdr:cNvPr id="273" name="TextBox 272">
              <a:extLst>
                <a:ext uri="{FF2B5EF4-FFF2-40B4-BE49-F238E27FC236}">
                  <a16:creationId xmlns:a16="http://schemas.microsoft.com/office/drawing/2014/main" id="{72087305-3D05-7515-75D0-865316FCDD27}"/>
                </a:ext>
              </a:extLst>
            </xdr:cNvPr>
            <xdr:cNvSpPr txBox="1"/>
          </xdr:nvSpPr>
          <xdr:spPr>
            <a:xfrm rot="8127637">
              <a:off x="9462927" y="1416740"/>
              <a:ext cx="466795" cy="278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79AF2C-4B7D-4E33-8994-3EC822CCFB77}" type="TxLink">
                <a:rPr lang="en-US" sz="1100" b="0" i="0" u="none" strike="noStrike">
                  <a:solidFill>
                    <a:schemeClr val="bg1"/>
                  </a:solidFill>
                  <a:latin typeface="Arial"/>
                  <a:cs typeface="Arial"/>
                </a:rPr>
                <a:pPr algn="ctr"/>
                <a:t>12%</a:t>
              </a:fld>
              <a:endParaRPr lang="en-US" sz="1100" b="0" i="0" u="none" strike="noStrike">
                <a:solidFill>
                  <a:schemeClr val="bg1"/>
                </a:solidFill>
                <a:latin typeface="Arial"/>
                <a:cs typeface="Arial"/>
              </a:endParaRPr>
            </a:p>
          </xdr:txBody>
        </xdr:sp>
      </xdr:grpSp>
    </xdr:grpSp>
    <xdr:clientData/>
  </xdr:twoCellAnchor>
  <xdr:twoCellAnchor>
    <xdr:from>
      <xdr:col>5</xdr:col>
      <xdr:colOff>522874</xdr:colOff>
      <xdr:row>3</xdr:row>
      <xdr:rowOff>31473</xdr:rowOff>
    </xdr:from>
    <xdr:to>
      <xdr:col>7</xdr:col>
      <xdr:colOff>13793</xdr:colOff>
      <xdr:row>6</xdr:row>
      <xdr:rowOff>3841</xdr:rowOff>
    </xdr:to>
    <xdr:grpSp>
      <xdr:nvGrpSpPr>
        <xdr:cNvPr id="279" name="Group 278">
          <a:extLst>
            <a:ext uri="{FF2B5EF4-FFF2-40B4-BE49-F238E27FC236}">
              <a16:creationId xmlns:a16="http://schemas.microsoft.com/office/drawing/2014/main" id="{66A8BF1C-AF49-68AB-726A-E9162FB9D6B4}"/>
            </a:ext>
          </a:extLst>
        </xdr:cNvPr>
        <xdr:cNvGrpSpPr/>
      </xdr:nvGrpSpPr>
      <xdr:grpSpPr>
        <a:xfrm rot="16437771">
          <a:off x="3677351" y="533367"/>
          <a:ext cx="556159" cy="719951"/>
          <a:chOff x="9251532" y="2454520"/>
          <a:chExt cx="541815" cy="718434"/>
        </a:xfrm>
      </xdr:grpSpPr>
      <xdr:cxnSp macro="">
        <xdr:nvCxnSpPr>
          <xdr:cNvPr id="280" name="Straight Connector 279">
            <a:extLst>
              <a:ext uri="{FF2B5EF4-FFF2-40B4-BE49-F238E27FC236}">
                <a16:creationId xmlns:a16="http://schemas.microsoft.com/office/drawing/2014/main" id="{13B2F324-E89D-A720-119B-724511562C56}"/>
              </a:ext>
            </a:extLst>
          </xdr:cNvPr>
          <xdr:cNvCxnSpPr/>
        </xdr:nvCxnSpPr>
        <xdr:spPr>
          <a:xfrm rot="5162229">
            <a:off x="9223920" y="2975719"/>
            <a:ext cx="224847" cy="169623"/>
          </a:xfrm>
          <a:prstGeom prst="line">
            <a:avLst/>
          </a:prstGeom>
          <a:ln w="15875">
            <a:gradFill>
              <a:gsLst>
                <a:gs pos="65000">
                  <a:srgbClr val="7030A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281" name="Circle: Hollow 280">
            <a:extLst>
              <a:ext uri="{FF2B5EF4-FFF2-40B4-BE49-F238E27FC236}">
                <a16:creationId xmlns:a16="http://schemas.microsoft.com/office/drawing/2014/main" id="{E5BC5E9B-81B4-E19F-19A2-C01D574997FE}"/>
              </a:ext>
            </a:extLst>
          </xdr:cNvPr>
          <xdr:cNvSpPr/>
        </xdr:nvSpPr>
        <xdr:spPr>
          <a:xfrm>
            <a:off x="9263565" y="2454520"/>
            <a:ext cx="529782" cy="540000"/>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A14">
        <xdr:nvSpPr>
          <xdr:cNvPr id="282" name="TextBox 281">
            <a:extLst>
              <a:ext uri="{FF2B5EF4-FFF2-40B4-BE49-F238E27FC236}">
                <a16:creationId xmlns:a16="http://schemas.microsoft.com/office/drawing/2014/main" id="{A9E6D69D-BC1D-DE1A-7B54-22F322C0DFB0}"/>
              </a:ext>
            </a:extLst>
          </xdr:cNvPr>
          <xdr:cNvSpPr txBox="1"/>
        </xdr:nvSpPr>
        <xdr:spPr>
          <a:xfrm rot="5400000">
            <a:off x="9289886" y="2580914"/>
            <a:ext cx="472189" cy="28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F30437-4585-4EA1-8389-390CD9662AD9}" type="TxLink">
              <a:rPr lang="en-US" sz="1100" b="0" i="0" u="none" strike="noStrike">
                <a:solidFill>
                  <a:schemeClr val="bg1"/>
                </a:solidFill>
                <a:latin typeface="Arial"/>
                <a:cs typeface="Arial"/>
              </a:rPr>
              <a:pPr algn="ctr"/>
              <a:t>22%</a:t>
            </a:fld>
            <a:endParaRPr lang="en-IN" sz="1100">
              <a:solidFill>
                <a:schemeClr val="bg1"/>
              </a:solidFill>
              <a:latin typeface="Aptos Display" panose="020B0004020202020204" pitchFamily="34" charset="0"/>
            </a:endParaRPr>
          </a:p>
        </xdr:txBody>
      </xdr:sp>
    </xdr:grpSp>
    <xdr:clientData/>
  </xdr:twoCellAnchor>
  <xdr:twoCellAnchor>
    <xdr:from>
      <xdr:col>14</xdr:col>
      <xdr:colOff>143810</xdr:colOff>
      <xdr:row>4</xdr:row>
      <xdr:rowOff>28716</xdr:rowOff>
    </xdr:from>
    <xdr:to>
      <xdr:col>18</xdr:col>
      <xdr:colOff>11036</xdr:colOff>
      <xdr:row>15</xdr:row>
      <xdr:rowOff>119057</xdr:rowOff>
    </xdr:to>
    <xdr:grpSp>
      <xdr:nvGrpSpPr>
        <xdr:cNvPr id="328" name="Group 327">
          <a:extLst>
            <a:ext uri="{FF2B5EF4-FFF2-40B4-BE49-F238E27FC236}">
              <a16:creationId xmlns:a16="http://schemas.microsoft.com/office/drawing/2014/main" id="{66E40FC0-CA47-8D9F-9BEE-E05C951F8747}"/>
            </a:ext>
          </a:extLst>
        </xdr:cNvPr>
        <xdr:cNvGrpSpPr/>
      </xdr:nvGrpSpPr>
      <xdr:grpSpPr>
        <a:xfrm>
          <a:off x="8747036" y="807103"/>
          <a:ext cx="2325290" cy="2230906"/>
          <a:chOff x="8896152" y="1278252"/>
          <a:chExt cx="2305463" cy="2181921"/>
        </a:xfrm>
      </xdr:grpSpPr>
      <xdr:grpSp>
        <xdr:nvGrpSpPr>
          <xdr:cNvPr id="192" name="Group 191">
            <a:extLst>
              <a:ext uri="{FF2B5EF4-FFF2-40B4-BE49-F238E27FC236}">
                <a16:creationId xmlns:a16="http://schemas.microsoft.com/office/drawing/2014/main" id="{968BBD14-8856-D23C-1A48-7847042A8E3F}"/>
              </a:ext>
            </a:extLst>
          </xdr:cNvPr>
          <xdr:cNvGrpSpPr/>
        </xdr:nvGrpSpPr>
        <xdr:grpSpPr>
          <a:xfrm>
            <a:off x="9271454" y="2064203"/>
            <a:ext cx="1093798" cy="708554"/>
            <a:chOff x="8865516" y="2295524"/>
            <a:chExt cx="1091534" cy="708554"/>
          </a:xfrm>
        </xdr:grpSpPr>
        <xdr:sp macro="" textlink="'Pivot Tables'!BA19">
          <xdr:nvSpPr>
            <xdr:cNvPr id="161" name="TextBox 160">
              <a:extLst>
                <a:ext uri="{FF2B5EF4-FFF2-40B4-BE49-F238E27FC236}">
                  <a16:creationId xmlns:a16="http://schemas.microsoft.com/office/drawing/2014/main" id="{15E3CD68-14F7-7A87-7F42-76D140B1EB31}"/>
                </a:ext>
              </a:extLst>
            </xdr:cNvPr>
            <xdr:cNvSpPr txBox="1"/>
          </xdr:nvSpPr>
          <xdr:spPr>
            <a:xfrm>
              <a:off x="9451974" y="2433235"/>
              <a:ext cx="469901" cy="28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EF75C9-1C4C-49A8-869C-B6316D3FADDB}" type="TxLink">
                <a:rPr lang="en-US" sz="1100" b="0" i="0" u="none" strike="noStrike">
                  <a:solidFill>
                    <a:schemeClr val="bg1"/>
                  </a:solidFill>
                  <a:latin typeface="Arial"/>
                  <a:cs typeface="Arial"/>
                </a:rPr>
                <a:pPr algn="ctr"/>
                <a:t>16%</a:t>
              </a:fld>
              <a:endParaRPr lang="en-IN" sz="1100">
                <a:solidFill>
                  <a:schemeClr val="bg1"/>
                </a:solidFill>
                <a:latin typeface="Aptos Display" panose="020B0004020202020204" pitchFamily="34" charset="0"/>
              </a:endParaRPr>
            </a:p>
          </xdr:txBody>
        </xdr:sp>
        <xdr:sp macro="" textlink="">
          <xdr:nvSpPr>
            <xdr:cNvPr id="139" name="Circle: Hollow 138">
              <a:extLst>
                <a:ext uri="{FF2B5EF4-FFF2-40B4-BE49-F238E27FC236}">
                  <a16:creationId xmlns:a16="http://schemas.microsoft.com/office/drawing/2014/main" id="{070227E9-6E46-35F7-6954-7F2E738CA6B2}"/>
                </a:ext>
              </a:extLst>
            </xdr:cNvPr>
            <xdr:cNvSpPr/>
          </xdr:nvSpPr>
          <xdr:spPr>
            <a:xfrm>
              <a:off x="9417050" y="2295524"/>
              <a:ext cx="540000" cy="540000"/>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xnSp macro="">
          <xdr:nvCxnSpPr>
            <xdr:cNvPr id="138" name="Straight Connector 137">
              <a:extLst>
                <a:ext uri="{FF2B5EF4-FFF2-40B4-BE49-F238E27FC236}">
                  <a16:creationId xmlns:a16="http://schemas.microsoft.com/office/drawing/2014/main" id="{3B7C0DEF-4359-1166-F4CD-101D475FFBF6}"/>
                </a:ext>
              </a:extLst>
            </xdr:cNvPr>
            <xdr:cNvCxnSpPr>
              <a:stCxn id="139" idx="3"/>
            </xdr:cNvCxnSpPr>
          </xdr:nvCxnSpPr>
          <xdr:spPr>
            <a:xfrm flipH="1">
              <a:off x="8865516" y="2756442"/>
              <a:ext cx="630615" cy="247636"/>
            </a:xfrm>
            <a:prstGeom prst="line">
              <a:avLst/>
            </a:prstGeom>
            <a:ln w="15875">
              <a:gradFill>
                <a:gsLst>
                  <a:gs pos="65000">
                    <a:srgbClr val="0A0D8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grpSp>
      <xdr:grpSp>
        <xdr:nvGrpSpPr>
          <xdr:cNvPr id="200" name="Group 199">
            <a:extLst>
              <a:ext uri="{FF2B5EF4-FFF2-40B4-BE49-F238E27FC236}">
                <a16:creationId xmlns:a16="http://schemas.microsoft.com/office/drawing/2014/main" id="{924EBBBD-3443-BF50-00EF-6B261F282261}"/>
              </a:ext>
            </a:extLst>
          </xdr:cNvPr>
          <xdr:cNvGrpSpPr/>
        </xdr:nvGrpSpPr>
        <xdr:grpSpPr>
          <a:xfrm rot="881759">
            <a:off x="9595909" y="1326567"/>
            <a:ext cx="1448080" cy="751011"/>
            <a:chOff x="9074149" y="1377950"/>
            <a:chExt cx="1295401" cy="673645"/>
          </a:xfrm>
        </xdr:grpSpPr>
        <xdr:cxnSp macro="">
          <xdr:nvCxnSpPr>
            <xdr:cNvPr id="201" name="Straight Connector 200">
              <a:extLst>
                <a:ext uri="{FF2B5EF4-FFF2-40B4-BE49-F238E27FC236}">
                  <a16:creationId xmlns:a16="http://schemas.microsoft.com/office/drawing/2014/main" id="{7F49A247-E22A-9CC6-B6AF-77CA878420FC}"/>
                </a:ext>
              </a:extLst>
            </xdr:cNvPr>
            <xdr:cNvCxnSpPr/>
          </xdr:nvCxnSpPr>
          <xdr:spPr>
            <a:xfrm rot="20718241" flipV="1">
              <a:off x="9635743" y="1725913"/>
              <a:ext cx="102985" cy="325682"/>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02" name="Group 201">
              <a:extLst>
                <a:ext uri="{FF2B5EF4-FFF2-40B4-BE49-F238E27FC236}">
                  <a16:creationId xmlns:a16="http://schemas.microsoft.com/office/drawing/2014/main" id="{E7A1AF2B-84A5-D24D-8098-B0FB422C7868}"/>
                </a:ext>
              </a:extLst>
            </xdr:cNvPr>
            <xdr:cNvGrpSpPr/>
          </xdr:nvGrpSpPr>
          <xdr:grpSpPr>
            <a:xfrm>
              <a:off x="9074149" y="1377950"/>
              <a:ext cx="1295401" cy="342900"/>
              <a:chOff x="9074149" y="1377950"/>
              <a:chExt cx="1295401" cy="342900"/>
            </a:xfrm>
          </xdr:grpSpPr>
          <xdr:sp macro="" textlink="">
            <xdr:nvSpPr>
              <xdr:cNvPr id="203" name="Flowchart: Connector 202">
                <a:extLst>
                  <a:ext uri="{FF2B5EF4-FFF2-40B4-BE49-F238E27FC236}">
                    <a16:creationId xmlns:a16="http://schemas.microsoft.com/office/drawing/2014/main" id="{A5FCB54E-B783-F665-73C2-E382D970D036}"/>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21">
            <xdr:nvSpPr>
              <xdr:cNvPr id="204" name="TextBox 203">
                <a:extLst>
                  <a:ext uri="{FF2B5EF4-FFF2-40B4-BE49-F238E27FC236}">
                    <a16:creationId xmlns:a16="http://schemas.microsoft.com/office/drawing/2014/main" id="{CD3F732A-BCB8-2998-2DA9-0CE64CDE5179}"/>
                  </a:ext>
                </a:extLst>
              </xdr:cNvPr>
              <xdr:cNvSpPr txBox="1"/>
            </xdr:nvSpPr>
            <xdr:spPr>
              <a:xfrm rot="20718241">
                <a:off x="9074149" y="1448986"/>
                <a:ext cx="1295401" cy="243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6AC5FE-FD3B-4696-BE0F-BFD92AB3951C}" type="TxLink">
                  <a:rPr lang="en-US" sz="1100" b="0" i="0" u="none" strike="noStrike">
                    <a:solidFill>
                      <a:schemeClr val="bg1"/>
                    </a:solidFill>
                    <a:latin typeface="Arial"/>
                    <a:cs typeface="Arial"/>
                  </a:rPr>
                  <a:pPr algn="ctr"/>
                  <a:t>4%</a:t>
                </a:fld>
                <a:endParaRPr lang="en-IN" sz="1100">
                  <a:solidFill>
                    <a:schemeClr val="bg1"/>
                  </a:solidFill>
                  <a:latin typeface="Aptos Display" panose="020B0004020202020204" pitchFamily="34" charset="0"/>
                </a:endParaRPr>
              </a:p>
            </xdr:txBody>
          </xdr:sp>
        </xdr:grpSp>
      </xdr:grpSp>
      <xdr:grpSp>
        <xdr:nvGrpSpPr>
          <xdr:cNvPr id="210" name="Group 209">
            <a:extLst>
              <a:ext uri="{FF2B5EF4-FFF2-40B4-BE49-F238E27FC236}">
                <a16:creationId xmlns:a16="http://schemas.microsoft.com/office/drawing/2014/main" id="{0D2D9821-C8B8-80F4-F197-DF926638DE79}"/>
              </a:ext>
            </a:extLst>
          </xdr:cNvPr>
          <xdr:cNvGrpSpPr/>
        </xdr:nvGrpSpPr>
        <xdr:grpSpPr>
          <a:xfrm rot="7020109">
            <a:off x="10513561" y="2333579"/>
            <a:ext cx="433811" cy="942296"/>
            <a:chOff x="9534525" y="1284766"/>
            <a:chExt cx="342900" cy="749335"/>
          </a:xfrm>
        </xdr:grpSpPr>
        <xdr:cxnSp macro="">
          <xdr:nvCxnSpPr>
            <xdr:cNvPr id="211" name="Straight Connector 210">
              <a:extLst>
                <a:ext uri="{FF2B5EF4-FFF2-40B4-BE49-F238E27FC236}">
                  <a16:creationId xmlns:a16="http://schemas.microsoft.com/office/drawing/2014/main" id="{BB0B9E61-20D9-FE51-5F41-6BD50B7483E2}"/>
                </a:ext>
              </a:extLst>
            </xdr:cNvPr>
            <xdr:cNvCxnSpPr/>
          </xdr:nvCxnSpPr>
          <xdr:spPr>
            <a:xfrm rot="14579891">
              <a:off x="9520822" y="1782778"/>
              <a:ext cx="281117" cy="221529"/>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12" name="Group 211">
              <a:extLst>
                <a:ext uri="{FF2B5EF4-FFF2-40B4-BE49-F238E27FC236}">
                  <a16:creationId xmlns:a16="http://schemas.microsoft.com/office/drawing/2014/main" id="{EDD60312-94C9-FF91-791A-1280D4D80307}"/>
                </a:ext>
              </a:extLst>
            </xdr:cNvPr>
            <xdr:cNvGrpSpPr/>
          </xdr:nvGrpSpPr>
          <xdr:grpSpPr>
            <a:xfrm>
              <a:off x="9534525" y="1284766"/>
              <a:ext cx="342900" cy="545363"/>
              <a:chOff x="9534525" y="1284766"/>
              <a:chExt cx="342900" cy="545363"/>
            </a:xfrm>
          </xdr:grpSpPr>
          <xdr:sp macro="" textlink="">
            <xdr:nvSpPr>
              <xdr:cNvPr id="213" name="Flowchart: Connector 212">
                <a:extLst>
                  <a:ext uri="{FF2B5EF4-FFF2-40B4-BE49-F238E27FC236}">
                    <a16:creationId xmlns:a16="http://schemas.microsoft.com/office/drawing/2014/main" id="{1EDB6865-046B-48C9-5DBB-DA0A14F6ED46}"/>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23">
            <xdr:nvSpPr>
              <xdr:cNvPr id="214" name="TextBox 213">
                <a:extLst>
                  <a:ext uri="{FF2B5EF4-FFF2-40B4-BE49-F238E27FC236}">
                    <a16:creationId xmlns:a16="http://schemas.microsoft.com/office/drawing/2014/main" id="{22BEEE5A-C829-E18C-5836-62B4772A6128}"/>
                  </a:ext>
                </a:extLst>
              </xdr:cNvPr>
              <xdr:cNvSpPr txBox="1"/>
            </xdr:nvSpPr>
            <xdr:spPr>
              <a:xfrm rot="14579891">
                <a:off x="9442490" y="1436535"/>
                <a:ext cx="545363" cy="241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E85EB8-0A06-477F-A789-EB30DB69CD65}" type="TxLink">
                  <a:rPr lang="en-US" sz="1100" b="0" i="0" u="none" strike="noStrike">
                    <a:solidFill>
                      <a:schemeClr val="bg1"/>
                    </a:solidFill>
                    <a:latin typeface="Arial"/>
                    <a:cs typeface="Arial"/>
                  </a:rPr>
                  <a:pPr algn="ctr"/>
                  <a:t>4%</a:t>
                </a:fld>
                <a:endParaRPr lang="en-IN" sz="1100">
                  <a:solidFill>
                    <a:schemeClr val="bg1"/>
                  </a:solidFill>
                  <a:latin typeface="Aptos Display" panose="020B0004020202020204" pitchFamily="34" charset="0"/>
                </a:endParaRPr>
              </a:p>
            </xdr:txBody>
          </xdr:sp>
        </xdr:grpSp>
      </xdr:grpSp>
      <xdr:grpSp>
        <xdr:nvGrpSpPr>
          <xdr:cNvPr id="215" name="Group 214">
            <a:extLst>
              <a:ext uri="{FF2B5EF4-FFF2-40B4-BE49-F238E27FC236}">
                <a16:creationId xmlns:a16="http://schemas.microsoft.com/office/drawing/2014/main" id="{F9471A7B-7577-B5DD-1DB1-2DCA3D616C60}"/>
              </a:ext>
            </a:extLst>
          </xdr:cNvPr>
          <xdr:cNvGrpSpPr/>
        </xdr:nvGrpSpPr>
        <xdr:grpSpPr>
          <a:xfrm rot="9462210">
            <a:off x="9634828" y="2630373"/>
            <a:ext cx="1166381" cy="829800"/>
            <a:chOff x="9136945" y="1377950"/>
            <a:chExt cx="1150785" cy="730178"/>
          </a:xfrm>
        </xdr:grpSpPr>
        <xdr:cxnSp macro="">
          <xdr:nvCxnSpPr>
            <xdr:cNvPr id="216" name="Straight Connector 215">
              <a:extLst>
                <a:ext uri="{FF2B5EF4-FFF2-40B4-BE49-F238E27FC236}">
                  <a16:creationId xmlns:a16="http://schemas.microsoft.com/office/drawing/2014/main" id="{E73A972B-DCC8-9BA2-A48A-E2182CACF421}"/>
                </a:ext>
              </a:extLst>
            </xdr:cNvPr>
            <xdr:cNvCxnSpPr/>
          </xdr:nvCxnSpPr>
          <xdr:spPr>
            <a:xfrm rot="12137790">
              <a:off x="9610148" y="1717939"/>
              <a:ext cx="86728" cy="390189"/>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17" name="Group 216">
              <a:extLst>
                <a:ext uri="{FF2B5EF4-FFF2-40B4-BE49-F238E27FC236}">
                  <a16:creationId xmlns:a16="http://schemas.microsoft.com/office/drawing/2014/main" id="{311B4B88-2E35-2063-F704-B9333333ED7A}"/>
                </a:ext>
              </a:extLst>
            </xdr:cNvPr>
            <xdr:cNvGrpSpPr/>
          </xdr:nvGrpSpPr>
          <xdr:grpSpPr>
            <a:xfrm>
              <a:off x="9136945" y="1377950"/>
              <a:ext cx="1150785" cy="342900"/>
              <a:chOff x="9136945" y="1377950"/>
              <a:chExt cx="1150785" cy="342900"/>
            </a:xfrm>
          </xdr:grpSpPr>
          <xdr:sp macro="" textlink="">
            <xdr:nvSpPr>
              <xdr:cNvPr id="218" name="Flowchart: Connector 217">
                <a:extLst>
                  <a:ext uri="{FF2B5EF4-FFF2-40B4-BE49-F238E27FC236}">
                    <a16:creationId xmlns:a16="http://schemas.microsoft.com/office/drawing/2014/main" id="{FAE00150-A253-3C3E-820A-FA4C492C9959}"/>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24">
            <xdr:nvSpPr>
              <xdr:cNvPr id="219" name="TextBox 218">
                <a:extLst>
                  <a:ext uri="{FF2B5EF4-FFF2-40B4-BE49-F238E27FC236}">
                    <a16:creationId xmlns:a16="http://schemas.microsoft.com/office/drawing/2014/main" id="{4ED5CCE1-8504-835A-05E6-86AE77F2A796}"/>
                  </a:ext>
                </a:extLst>
              </xdr:cNvPr>
              <xdr:cNvSpPr txBox="1"/>
            </xdr:nvSpPr>
            <xdr:spPr>
              <a:xfrm rot="12137790">
                <a:off x="9136945" y="1428122"/>
                <a:ext cx="1150785" cy="243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FDAB00-08F7-4A8E-A77D-347EEEA7E21F}" type="TxLink">
                  <a:rPr lang="en-US" sz="1100" b="0" i="0" u="none" strike="noStrike">
                    <a:solidFill>
                      <a:schemeClr val="bg1"/>
                    </a:solidFill>
                    <a:latin typeface="Arial"/>
                    <a:cs typeface="Arial"/>
                  </a:rPr>
                  <a:pPr algn="ctr"/>
                  <a:t>4%</a:t>
                </a:fld>
                <a:endParaRPr lang="en-IN" sz="1100">
                  <a:solidFill>
                    <a:schemeClr val="bg1"/>
                  </a:solidFill>
                  <a:latin typeface="Aptos Display" panose="020B0004020202020204" pitchFamily="34" charset="0"/>
                </a:endParaRPr>
              </a:p>
            </xdr:txBody>
          </xdr:sp>
        </xdr:grpSp>
      </xdr:grpSp>
      <xdr:grpSp>
        <xdr:nvGrpSpPr>
          <xdr:cNvPr id="284" name="Group 283">
            <a:extLst>
              <a:ext uri="{FF2B5EF4-FFF2-40B4-BE49-F238E27FC236}">
                <a16:creationId xmlns:a16="http://schemas.microsoft.com/office/drawing/2014/main" id="{A8EF9AF7-538B-8CD0-76F6-244E0E5F0FD4}"/>
              </a:ext>
            </a:extLst>
          </xdr:cNvPr>
          <xdr:cNvGrpSpPr/>
        </xdr:nvGrpSpPr>
        <xdr:grpSpPr>
          <a:xfrm rot="19232340">
            <a:off x="8896152" y="1278252"/>
            <a:ext cx="1442637" cy="899976"/>
            <a:chOff x="9074149" y="1377950"/>
            <a:chExt cx="1295401" cy="729939"/>
          </a:xfrm>
        </xdr:grpSpPr>
        <xdr:cxnSp macro="">
          <xdr:nvCxnSpPr>
            <xdr:cNvPr id="285" name="Straight Connector 284">
              <a:extLst>
                <a:ext uri="{FF2B5EF4-FFF2-40B4-BE49-F238E27FC236}">
                  <a16:creationId xmlns:a16="http://schemas.microsoft.com/office/drawing/2014/main" id="{0383A153-E799-FE3D-60DD-5D4C78A119BD}"/>
                </a:ext>
              </a:extLst>
            </xdr:cNvPr>
            <xdr:cNvCxnSpPr>
              <a:stCxn id="139" idx="1"/>
            </xdr:cNvCxnSpPr>
          </xdr:nvCxnSpPr>
          <xdr:spPr>
            <a:xfrm rot="2367660" flipH="1" flipV="1">
              <a:off x="9553523" y="1763227"/>
              <a:ext cx="281664" cy="344662"/>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86" name="Group 285">
              <a:extLst>
                <a:ext uri="{FF2B5EF4-FFF2-40B4-BE49-F238E27FC236}">
                  <a16:creationId xmlns:a16="http://schemas.microsoft.com/office/drawing/2014/main" id="{7A71AB3F-B8BE-8F38-50B1-221CA1B5F325}"/>
                </a:ext>
              </a:extLst>
            </xdr:cNvPr>
            <xdr:cNvGrpSpPr/>
          </xdr:nvGrpSpPr>
          <xdr:grpSpPr>
            <a:xfrm>
              <a:off x="9074149" y="1377950"/>
              <a:ext cx="1295401" cy="342900"/>
              <a:chOff x="9074149" y="1377950"/>
              <a:chExt cx="1295401" cy="342900"/>
            </a:xfrm>
          </xdr:grpSpPr>
          <xdr:sp macro="" textlink="">
            <xdr:nvSpPr>
              <xdr:cNvPr id="287" name="Flowchart: Connector 286">
                <a:extLst>
                  <a:ext uri="{FF2B5EF4-FFF2-40B4-BE49-F238E27FC236}">
                    <a16:creationId xmlns:a16="http://schemas.microsoft.com/office/drawing/2014/main" id="{BA7FBD23-FE5B-2F16-B16E-9262CE9DA99C}"/>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20">
            <xdr:nvSpPr>
              <xdr:cNvPr id="288" name="TextBox 287">
                <a:extLst>
                  <a:ext uri="{FF2B5EF4-FFF2-40B4-BE49-F238E27FC236}">
                    <a16:creationId xmlns:a16="http://schemas.microsoft.com/office/drawing/2014/main" id="{6FCD58D3-4427-9F45-A38E-F28F41E49129}"/>
                  </a:ext>
                </a:extLst>
              </xdr:cNvPr>
              <xdr:cNvSpPr txBox="1"/>
            </xdr:nvSpPr>
            <xdr:spPr>
              <a:xfrm rot="2205737">
                <a:off x="9074149" y="1448986"/>
                <a:ext cx="1295401" cy="243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C1465F-968E-4F90-8DAF-31254BF7BEDF}" type="TxLink">
                  <a:rPr lang="en-US" sz="1100" b="0" i="0" u="none" strike="noStrike">
                    <a:solidFill>
                      <a:schemeClr val="bg1"/>
                    </a:solidFill>
                    <a:latin typeface="Arial"/>
                    <a:cs typeface="Arial"/>
                  </a:rPr>
                  <a:pPr algn="ctr"/>
                  <a:t>0%</a:t>
                </a:fld>
                <a:endParaRPr lang="en-IN" sz="1100">
                  <a:solidFill>
                    <a:schemeClr val="bg1"/>
                  </a:solidFill>
                  <a:latin typeface="Aptos Display" panose="020B0004020202020204" pitchFamily="34" charset="0"/>
                </a:endParaRPr>
              </a:p>
            </xdr:txBody>
          </xdr:sp>
        </xdr:grpSp>
      </xdr:grpSp>
    </xdr:grpSp>
    <xdr:clientData/>
  </xdr:twoCellAnchor>
  <xdr:twoCellAnchor>
    <xdr:from>
      <xdr:col>5</xdr:col>
      <xdr:colOff>29846</xdr:colOff>
      <xdr:row>5</xdr:row>
      <xdr:rowOff>46704</xdr:rowOff>
    </xdr:from>
    <xdr:to>
      <xdr:col>5</xdr:col>
      <xdr:colOff>533411</xdr:colOff>
      <xdr:row>8</xdr:row>
      <xdr:rowOff>108689</xdr:rowOff>
    </xdr:to>
    <xdr:grpSp>
      <xdr:nvGrpSpPr>
        <xdr:cNvPr id="289" name="Group 288">
          <a:extLst>
            <a:ext uri="{FF2B5EF4-FFF2-40B4-BE49-F238E27FC236}">
              <a16:creationId xmlns:a16="http://schemas.microsoft.com/office/drawing/2014/main" id="{10FFD09A-A227-F444-28DF-B11EE17C9EF1}"/>
            </a:ext>
          </a:extLst>
        </xdr:cNvPr>
        <xdr:cNvGrpSpPr/>
      </xdr:nvGrpSpPr>
      <xdr:grpSpPr>
        <a:xfrm rot="2045608">
          <a:off x="3102427" y="1019688"/>
          <a:ext cx="503565" cy="645775"/>
          <a:chOff x="9386390" y="1171020"/>
          <a:chExt cx="449110" cy="533967"/>
        </a:xfrm>
      </xdr:grpSpPr>
      <xdr:cxnSp macro="">
        <xdr:nvCxnSpPr>
          <xdr:cNvPr id="290" name="Straight Connector 289">
            <a:extLst>
              <a:ext uri="{FF2B5EF4-FFF2-40B4-BE49-F238E27FC236}">
                <a16:creationId xmlns:a16="http://schemas.microsoft.com/office/drawing/2014/main" id="{ECAE642A-1BF7-6AC3-21F1-6896CB01DDF2}"/>
              </a:ext>
            </a:extLst>
          </xdr:cNvPr>
          <xdr:cNvCxnSpPr>
            <a:stCxn id="293" idx="0"/>
            <a:endCxn id="281" idx="1"/>
          </xdr:cNvCxnSpPr>
        </xdr:nvCxnSpPr>
        <xdr:spPr>
          <a:xfrm rot="19554392" flipV="1">
            <a:off x="9452030" y="1171020"/>
            <a:ext cx="330514" cy="188431"/>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91" name="Group 290">
            <a:extLst>
              <a:ext uri="{FF2B5EF4-FFF2-40B4-BE49-F238E27FC236}">
                <a16:creationId xmlns:a16="http://schemas.microsoft.com/office/drawing/2014/main" id="{E30F79E2-B6B0-233B-9C3B-2EB1F4A42784}"/>
              </a:ext>
            </a:extLst>
          </xdr:cNvPr>
          <xdr:cNvGrpSpPr/>
        </xdr:nvGrpSpPr>
        <xdr:grpSpPr>
          <a:xfrm>
            <a:off x="9386390" y="1362087"/>
            <a:ext cx="449110" cy="342900"/>
            <a:chOff x="9386390" y="1362087"/>
            <a:chExt cx="449110" cy="342900"/>
          </a:xfrm>
        </xdr:grpSpPr>
        <xdr:sp macro="" textlink="">
          <xdr:nvSpPr>
            <xdr:cNvPr id="292" name="Flowchart: Connector 291">
              <a:extLst>
                <a:ext uri="{FF2B5EF4-FFF2-40B4-BE49-F238E27FC236}">
                  <a16:creationId xmlns:a16="http://schemas.microsoft.com/office/drawing/2014/main" id="{DB53E975-172C-736D-A0EA-E8732A3B6C59}"/>
                </a:ext>
              </a:extLst>
            </xdr:cNvPr>
            <xdr:cNvSpPr/>
          </xdr:nvSpPr>
          <xdr:spPr>
            <a:xfrm>
              <a:off x="9445733" y="1362087"/>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15">
          <xdr:nvSpPr>
            <xdr:cNvPr id="293" name="TextBox 292">
              <a:extLst>
                <a:ext uri="{FF2B5EF4-FFF2-40B4-BE49-F238E27FC236}">
                  <a16:creationId xmlns:a16="http://schemas.microsoft.com/office/drawing/2014/main" id="{801F0B64-80A7-0DE6-EE8A-42759243EF88}"/>
                </a:ext>
              </a:extLst>
            </xdr:cNvPr>
            <xdr:cNvSpPr txBox="1"/>
          </xdr:nvSpPr>
          <xdr:spPr>
            <a:xfrm rot="19554392">
              <a:off x="9386390" y="1408233"/>
              <a:ext cx="449110" cy="243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39E4DB-07AC-46E1-B1E3-367715E21313}" type="TxLink">
                <a:rPr lang="en-US" sz="1100" b="0" i="0" u="none" strike="noStrike">
                  <a:solidFill>
                    <a:schemeClr val="bg1"/>
                  </a:solidFill>
                  <a:latin typeface="Arial"/>
                  <a:cs typeface="Arial"/>
                </a:rPr>
                <a:pPr algn="ctr"/>
                <a:t>14%</a:t>
              </a:fld>
              <a:endParaRPr lang="en-IN" sz="1100">
                <a:solidFill>
                  <a:schemeClr val="bg1"/>
                </a:solidFill>
                <a:latin typeface="Aptos Display" panose="020B0004020202020204" pitchFamily="34" charset="0"/>
              </a:endParaRPr>
            </a:p>
          </xdr:txBody>
        </xdr:sp>
      </xdr:grpSp>
    </xdr:grpSp>
    <xdr:clientData/>
  </xdr:twoCellAnchor>
  <xdr:twoCellAnchor>
    <xdr:from>
      <xdr:col>4</xdr:col>
      <xdr:colOff>510729</xdr:colOff>
      <xdr:row>3</xdr:row>
      <xdr:rowOff>101511</xdr:rowOff>
    </xdr:from>
    <xdr:to>
      <xdr:col>5</xdr:col>
      <xdr:colOff>495532</xdr:colOff>
      <xdr:row>5</xdr:row>
      <xdr:rowOff>103826</xdr:rowOff>
    </xdr:to>
    <xdr:grpSp>
      <xdr:nvGrpSpPr>
        <xdr:cNvPr id="294" name="Group 293">
          <a:extLst>
            <a:ext uri="{FF2B5EF4-FFF2-40B4-BE49-F238E27FC236}">
              <a16:creationId xmlns:a16="http://schemas.microsoft.com/office/drawing/2014/main" id="{A9A49007-D79A-5E6A-BA00-1F5956C469A8}"/>
            </a:ext>
          </a:extLst>
        </xdr:cNvPr>
        <xdr:cNvGrpSpPr/>
      </xdr:nvGrpSpPr>
      <xdr:grpSpPr>
        <a:xfrm rot="17731613">
          <a:off x="3072699" y="581396"/>
          <a:ext cx="391509" cy="599319"/>
          <a:chOff x="9534525" y="1323860"/>
          <a:chExt cx="342900" cy="532917"/>
        </a:xfrm>
      </xdr:grpSpPr>
      <xdr:cxnSp macro="">
        <xdr:nvCxnSpPr>
          <xdr:cNvPr id="295" name="Straight Connector 294">
            <a:extLst>
              <a:ext uri="{FF2B5EF4-FFF2-40B4-BE49-F238E27FC236}">
                <a16:creationId xmlns:a16="http://schemas.microsoft.com/office/drawing/2014/main" id="{E395B631-FCF3-3394-EE5E-DF55CB6B1532}"/>
              </a:ext>
            </a:extLst>
          </xdr:cNvPr>
          <xdr:cNvCxnSpPr/>
        </xdr:nvCxnSpPr>
        <xdr:spPr>
          <a:xfrm rot="3868387" flipH="1" flipV="1">
            <a:off x="9636138" y="1670816"/>
            <a:ext cx="334544" cy="37378"/>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96" name="Group 295">
            <a:extLst>
              <a:ext uri="{FF2B5EF4-FFF2-40B4-BE49-F238E27FC236}">
                <a16:creationId xmlns:a16="http://schemas.microsoft.com/office/drawing/2014/main" id="{73A2AB6A-EF3F-DD6D-068C-425881E1C2BB}"/>
              </a:ext>
            </a:extLst>
          </xdr:cNvPr>
          <xdr:cNvGrpSpPr/>
        </xdr:nvGrpSpPr>
        <xdr:grpSpPr>
          <a:xfrm>
            <a:off x="9534525" y="1323860"/>
            <a:ext cx="342900" cy="447541"/>
            <a:chOff x="9534525" y="1323860"/>
            <a:chExt cx="342900" cy="447541"/>
          </a:xfrm>
        </xdr:grpSpPr>
        <xdr:sp macro="" textlink="">
          <xdr:nvSpPr>
            <xdr:cNvPr id="297" name="Flowchart: Connector 296">
              <a:extLst>
                <a:ext uri="{FF2B5EF4-FFF2-40B4-BE49-F238E27FC236}">
                  <a16:creationId xmlns:a16="http://schemas.microsoft.com/office/drawing/2014/main" id="{6D9D78B0-4830-A749-27A2-364C9BB3A01C}"/>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16">
          <xdr:nvSpPr>
            <xdr:cNvPr id="298" name="TextBox 297">
              <a:extLst>
                <a:ext uri="{FF2B5EF4-FFF2-40B4-BE49-F238E27FC236}">
                  <a16:creationId xmlns:a16="http://schemas.microsoft.com/office/drawing/2014/main" id="{FD1B93FF-0931-93C2-69BD-3BAFCB63EFE5}"/>
                </a:ext>
              </a:extLst>
            </xdr:cNvPr>
            <xdr:cNvSpPr txBox="1"/>
          </xdr:nvSpPr>
          <xdr:spPr>
            <a:xfrm rot="3620685">
              <a:off x="9475257" y="1426078"/>
              <a:ext cx="447541" cy="24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E1A3E1-59E4-4F35-A056-61841961EAB2}" type="TxLink">
                <a:rPr lang="en-US" sz="1100" b="0" i="0" u="none" strike="noStrike">
                  <a:solidFill>
                    <a:schemeClr val="bg1"/>
                  </a:solidFill>
                  <a:latin typeface="Arial"/>
                  <a:cs typeface="Arial"/>
                </a:rPr>
                <a:pPr algn="ctr"/>
                <a:t>8%</a:t>
              </a:fld>
              <a:endParaRPr lang="en-IN" sz="1100">
                <a:solidFill>
                  <a:schemeClr val="bg1"/>
                </a:solidFill>
                <a:latin typeface="Aptos Display" panose="020B0004020202020204" pitchFamily="34" charset="0"/>
              </a:endParaRPr>
            </a:p>
          </xdr:txBody>
        </xdr:sp>
      </xdr:grpSp>
    </xdr:grpSp>
    <xdr:clientData/>
  </xdr:twoCellAnchor>
  <xdr:twoCellAnchor>
    <xdr:from>
      <xdr:col>13</xdr:col>
      <xdr:colOff>364290</xdr:colOff>
      <xdr:row>3</xdr:row>
      <xdr:rowOff>94139</xdr:rowOff>
    </xdr:from>
    <xdr:to>
      <xdr:col>15</xdr:col>
      <xdr:colOff>440491</xdr:colOff>
      <xdr:row>4</xdr:row>
      <xdr:rowOff>151025</xdr:rowOff>
    </xdr:to>
    <xdr:sp macro="" textlink="'Pivot Tables'!AZ20">
      <xdr:nvSpPr>
        <xdr:cNvPr id="336" name="TextBox 335">
          <a:extLst>
            <a:ext uri="{FF2B5EF4-FFF2-40B4-BE49-F238E27FC236}">
              <a16:creationId xmlns:a16="http://schemas.microsoft.com/office/drawing/2014/main" id="{320E3259-D159-D821-528F-6B0A6D3402C3}"/>
            </a:ext>
          </a:extLst>
        </xdr:cNvPr>
        <xdr:cNvSpPr txBox="1"/>
      </xdr:nvSpPr>
      <xdr:spPr>
        <a:xfrm>
          <a:off x="8353000" y="677929"/>
          <a:ext cx="1305233"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F8B3FC-AFE2-4519-AB0C-831070F2DB66}" type="TxLink">
            <a:rPr lang="en-US" sz="1100" b="0" i="0" u="none" strike="noStrike">
              <a:solidFill>
                <a:schemeClr val="bg1"/>
              </a:solidFill>
              <a:latin typeface="Arial"/>
              <a:cs typeface="Arial"/>
            </a:rPr>
            <a:pPr algn="ctr"/>
            <a:t> 1,225 </a:t>
          </a:fld>
          <a:endParaRPr lang="en-IN" sz="1100">
            <a:solidFill>
              <a:schemeClr val="bg1"/>
            </a:solidFill>
            <a:latin typeface="Aptos Display" panose="020B0004020202020204" pitchFamily="34" charset="0"/>
          </a:endParaRPr>
        </a:p>
      </xdr:txBody>
    </xdr:sp>
    <xdr:clientData/>
  </xdr:twoCellAnchor>
  <xdr:twoCellAnchor>
    <xdr:from>
      <xdr:col>16</xdr:col>
      <xdr:colOff>268528</xdr:colOff>
      <xdr:row>4</xdr:row>
      <xdr:rowOff>72938</xdr:rowOff>
    </xdr:from>
    <xdr:to>
      <xdr:col>18</xdr:col>
      <xdr:colOff>344729</xdr:colOff>
      <xdr:row>5</xdr:row>
      <xdr:rowOff>129824</xdr:rowOff>
    </xdr:to>
    <xdr:sp macro="" textlink="'Pivot Tables'!AZ21">
      <xdr:nvSpPr>
        <xdr:cNvPr id="337" name="TextBox 336">
          <a:extLst>
            <a:ext uri="{FF2B5EF4-FFF2-40B4-BE49-F238E27FC236}">
              <a16:creationId xmlns:a16="http://schemas.microsoft.com/office/drawing/2014/main" id="{BF2E4180-769F-6EF8-8DD9-10C21F2DCBDB}"/>
            </a:ext>
          </a:extLst>
        </xdr:cNvPr>
        <xdr:cNvSpPr txBox="1"/>
      </xdr:nvSpPr>
      <xdr:spPr>
        <a:xfrm>
          <a:off x="10100786" y="851325"/>
          <a:ext cx="1305233"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C56B28-ED91-4C82-B3CA-F690D0F12862}" type="TxLink">
            <a:rPr lang="en-US" sz="1100" b="0" i="0" u="none" strike="noStrike">
              <a:solidFill>
                <a:schemeClr val="bg1"/>
              </a:solidFill>
              <a:latin typeface="Arial"/>
              <a:cs typeface="Arial"/>
            </a:rPr>
            <a:pPr algn="ctr"/>
            <a:t> 28,379 </a:t>
          </a:fld>
          <a:endParaRPr lang="en-IN" sz="1100">
            <a:solidFill>
              <a:schemeClr val="bg1"/>
            </a:solidFill>
            <a:latin typeface="Aptos Display" panose="020B0004020202020204" pitchFamily="34" charset="0"/>
          </a:endParaRPr>
        </a:p>
      </xdr:txBody>
    </xdr:sp>
    <xdr:clientData/>
  </xdr:twoCellAnchor>
  <xdr:twoCellAnchor>
    <xdr:from>
      <xdr:col>17</xdr:col>
      <xdr:colOff>167747</xdr:colOff>
      <xdr:row>9</xdr:row>
      <xdr:rowOff>70582</xdr:rowOff>
    </xdr:from>
    <xdr:to>
      <xdr:col>19</xdr:col>
      <xdr:colOff>243948</xdr:colOff>
      <xdr:row>10</xdr:row>
      <xdr:rowOff>123372</xdr:rowOff>
    </xdr:to>
    <xdr:sp macro="" textlink="'Pivot Tables'!AZ22">
      <xdr:nvSpPr>
        <xdr:cNvPr id="338" name="TextBox 337">
          <a:extLst>
            <a:ext uri="{FF2B5EF4-FFF2-40B4-BE49-F238E27FC236}">
              <a16:creationId xmlns:a16="http://schemas.microsoft.com/office/drawing/2014/main" id="{F9ECA752-576A-F53F-BAB2-A440A76DD08F}"/>
            </a:ext>
          </a:extLst>
        </xdr:cNvPr>
        <xdr:cNvSpPr txBox="1"/>
      </xdr:nvSpPr>
      <xdr:spPr>
        <a:xfrm>
          <a:off x="10614521" y="1821953"/>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F1AAAE-D01C-4CF0-A141-C50D02DD2224}" type="TxLink">
            <a:rPr lang="en-US" sz="1100" b="0" i="0" u="none" strike="noStrike">
              <a:solidFill>
                <a:schemeClr val="bg1"/>
              </a:solidFill>
              <a:latin typeface="Arial"/>
              <a:cs typeface="Arial"/>
            </a:rPr>
            <a:pPr algn="ctr"/>
            <a:t> 27,919 </a:t>
          </a:fld>
          <a:endParaRPr lang="en-IN" sz="1100">
            <a:solidFill>
              <a:schemeClr val="bg1"/>
            </a:solidFill>
            <a:latin typeface="Aptos Display" panose="020B0004020202020204" pitchFamily="34" charset="0"/>
          </a:endParaRPr>
        </a:p>
      </xdr:txBody>
    </xdr:sp>
    <xdr:clientData/>
  </xdr:twoCellAnchor>
  <xdr:twoCellAnchor>
    <xdr:from>
      <xdr:col>17</xdr:col>
      <xdr:colOff>192650</xdr:colOff>
      <xdr:row>14</xdr:row>
      <xdr:rowOff>20806</xdr:rowOff>
    </xdr:from>
    <xdr:to>
      <xdr:col>19</xdr:col>
      <xdr:colOff>145932</xdr:colOff>
      <xdr:row>15</xdr:row>
      <xdr:rowOff>73596</xdr:rowOff>
    </xdr:to>
    <xdr:sp macro="" textlink="'Pivot Tables'!AZ23">
      <xdr:nvSpPr>
        <xdr:cNvPr id="339" name="TextBox 338">
          <a:extLst>
            <a:ext uri="{FF2B5EF4-FFF2-40B4-BE49-F238E27FC236}">
              <a16:creationId xmlns:a16="http://schemas.microsoft.com/office/drawing/2014/main" id="{D6CD0D95-F2E7-D8B0-F8FA-A27CD8331BA3}"/>
            </a:ext>
          </a:extLst>
        </xdr:cNvPr>
        <xdr:cNvSpPr txBox="1"/>
      </xdr:nvSpPr>
      <xdr:spPr>
        <a:xfrm>
          <a:off x="10639424" y="2745161"/>
          <a:ext cx="1182314"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8C13BB-F9BC-40CA-A829-9C8DFA0FC041}" type="TxLink">
            <a:rPr lang="en-US" sz="1100" b="0" i="0" u="none" strike="noStrike">
              <a:solidFill>
                <a:schemeClr val="bg1"/>
              </a:solidFill>
              <a:latin typeface="Arial"/>
              <a:cs typeface="Arial"/>
            </a:rPr>
            <a:pPr algn="ctr"/>
            <a:t> 31,528 </a:t>
          </a:fld>
          <a:endParaRPr lang="en-IN" sz="1100">
            <a:solidFill>
              <a:schemeClr val="bg1"/>
            </a:solidFill>
            <a:latin typeface="Aptos Display" panose="020B0004020202020204" pitchFamily="34" charset="0"/>
          </a:endParaRPr>
        </a:p>
      </xdr:txBody>
    </xdr:sp>
    <xdr:clientData/>
  </xdr:twoCellAnchor>
  <xdr:twoCellAnchor>
    <xdr:from>
      <xdr:col>15</xdr:col>
      <xdr:colOff>508189</xdr:colOff>
      <xdr:row>15</xdr:row>
      <xdr:rowOff>116568</xdr:rowOff>
    </xdr:from>
    <xdr:to>
      <xdr:col>17</xdr:col>
      <xdr:colOff>584390</xdr:colOff>
      <xdr:row>16</xdr:row>
      <xdr:rowOff>169359</xdr:rowOff>
    </xdr:to>
    <xdr:sp macro="" textlink="'Pivot Tables'!AY24">
      <xdr:nvSpPr>
        <xdr:cNvPr id="340" name="TextBox 339">
          <a:extLst>
            <a:ext uri="{FF2B5EF4-FFF2-40B4-BE49-F238E27FC236}">
              <a16:creationId xmlns:a16="http://schemas.microsoft.com/office/drawing/2014/main" id="{831281A4-D47F-849C-1A16-FF81B80F387D}"/>
            </a:ext>
          </a:extLst>
        </xdr:cNvPr>
        <xdr:cNvSpPr txBox="1"/>
      </xdr:nvSpPr>
      <xdr:spPr>
        <a:xfrm>
          <a:off x="9725931" y="3035520"/>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8E09FD-DE0A-4548-95B2-C482B586964A}" type="TxLink">
            <a:rPr lang="en-US" sz="900" b="0" i="0" u="none" strike="noStrike">
              <a:solidFill>
                <a:schemeClr val="bg1"/>
              </a:solidFill>
              <a:latin typeface="Arial"/>
              <a:cs typeface="Arial"/>
            </a:rPr>
            <a:pPr algn="ctr"/>
            <a:t>Youtube Channel</a:t>
          </a:fld>
          <a:endParaRPr lang="en-IN" sz="900">
            <a:solidFill>
              <a:schemeClr val="bg1"/>
            </a:solidFill>
            <a:latin typeface="Aptos Display" panose="020B0004020202020204" pitchFamily="34" charset="0"/>
          </a:endParaRPr>
        </a:p>
      </xdr:txBody>
    </xdr:sp>
    <xdr:clientData/>
  </xdr:twoCellAnchor>
  <xdr:twoCellAnchor>
    <xdr:from>
      <xdr:col>13</xdr:col>
      <xdr:colOff>380985</xdr:colOff>
      <xdr:row>2</xdr:row>
      <xdr:rowOff>95572</xdr:rowOff>
    </xdr:from>
    <xdr:to>
      <xdr:col>16</xdr:col>
      <xdr:colOff>32263</xdr:colOff>
      <xdr:row>3</xdr:row>
      <xdr:rowOff>152460</xdr:rowOff>
    </xdr:to>
    <xdr:sp macro="" textlink="'Pivot Tables'!AY20">
      <xdr:nvSpPr>
        <xdr:cNvPr id="341" name="TextBox 340">
          <a:extLst>
            <a:ext uri="{FF2B5EF4-FFF2-40B4-BE49-F238E27FC236}">
              <a16:creationId xmlns:a16="http://schemas.microsoft.com/office/drawing/2014/main" id="{C6C28562-DF63-6BB9-7274-A1794C375239}"/>
            </a:ext>
          </a:extLst>
        </xdr:cNvPr>
        <xdr:cNvSpPr txBox="1"/>
      </xdr:nvSpPr>
      <xdr:spPr>
        <a:xfrm>
          <a:off x="8369695" y="484766"/>
          <a:ext cx="1494826" cy="251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B462BC-596B-4639-A980-707344D8F635}" type="TxLink">
            <a:rPr lang="en-US" sz="900" b="0" i="0" u="none" strike="noStrike">
              <a:solidFill>
                <a:schemeClr val="bg1"/>
              </a:solidFill>
              <a:latin typeface="Arial"/>
              <a:cs typeface="Arial"/>
            </a:rPr>
            <a:pPr algn="ctr"/>
            <a:t>Company Website</a:t>
          </a:fld>
          <a:endParaRPr lang="en-IN" sz="900">
            <a:solidFill>
              <a:schemeClr val="bg1"/>
            </a:solidFill>
            <a:latin typeface="Aptos Display" panose="020B0004020202020204" pitchFamily="34" charset="0"/>
          </a:endParaRPr>
        </a:p>
      </xdr:txBody>
    </xdr:sp>
    <xdr:clientData/>
  </xdr:twoCellAnchor>
  <xdr:twoCellAnchor>
    <xdr:from>
      <xdr:col>16</xdr:col>
      <xdr:colOff>321172</xdr:colOff>
      <xdr:row>3</xdr:row>
      <xdr:rowOff>85843</xdr:rowOff>
    </xdr:from>
    <xdr:to>
      <xdr:col>18</xdr:col>
      <xdr:colOff>397373</xdr:colOff>
      <xdr:row>4</xdr:row>
      <xdr:rowOff>138633</xdr:rowOff>
    </xdr:to>
    <xdr:sp macro="" textlink="'Pivot Tables'!AY21">
      <xdr:nvSpPr>
        <xdr:cNvPr id="342" name="TextBox 341">
          <a:extLst>
            <a:ext uri="{FF2B5EF4-FFF2-40B4-BE49-F238E27FC236}">
              <a16:creationId xmlns:a16="http://schemas.microsoft.com/office/drawing/2014/main" id="{38CA4485-40BD-361A-6DA8-D53270D5FD2F}"/>
            </a:ext>
          </a:extLst>
        </xdr:cNvPr>
        <xdr:cNvSpPr txBox="1"/>
      </xdr:nvSpPr>
      <xdr:spPr>
        <a:xfrm>
          <a:off x="10153430" y="669633"/>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1D40FA-54DE-4DCC-B9D8-38AFD4032117}" type="TxLink">
            <a:rPr lang="en-US" sz="900" b="0" i="0" u="none" strike="noStrike">
              <a:solidFill>
                <a:schemeClr val="bg1"/>
              </a:solidFill>
              <a:latin typeface="Arial"/>
              <a:cs typeface="Arial"/>
            </a:rPr>
            <a:pPr algn="ctr"/>
            <a:t>Facebook Page</a:t>
          </a:fld>
          <a:endParaRPr lang="en-IN" sz="900">
            <a:solidFill>
              <a:schemeClr val="bg1"/>
            </a:solidFill>
            <a:latin typeface="Aptos Display" panose="020B0004020202020204" pitchFamily="34" charset="0"/>
          </a:endParaRPr>
        </a:p>
      </xdr:txBody>
    </xdr:sp>
    <xdr:clientData/>
  </xdr:twoCellAnchor>
  <xdr:twoCellAnchor>
    <xdr:from>
      <xdr:col>17</xdr:col>
      <xdr:colOff>239441</xdr:colOff>
      <xdr:row>8</xdr:row>
      <xdr:rowOff>81541</xdr:rowOff>
    </xdr:from>
    <xdr:to>
      <xdr:col>19</xdr:col>
      <xdr:colOff>315642</xdr:colOff>
      <xdr:row>9</xdr:row>
      <xdr:rowOff>134331</xdr:rowOff>
    </xdr:to>
    <xdr:sp macro="" textlink="'Pivot Tables'!AY22">
      <xdr:nvSpPr>
        <xdr:cNvPr id="343" name="TextBox 342">
          <a:extLst>
            <a:ext uri="{FF2B5EF4-FFF2-40B4-BE49-F238E27FC236}">
              <a16:creationId xmlns:a16="http://schemas.microsoft.com/office/drawing/2014/main" id="{F68D638D-50D4-5B91-5131-8D0EB0A4B822}"/>
            </a:ext>
          </a:extLst>
        </xdr:cNvPr>
        <xdr:cNvSpPr txBox="1"/>
      </xdr:nvSpPr>
      <xdr:spPr>
        <a:xfrm>
          <a:off x="10686215" y="1638315"/>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3C8131-F929-478B-98E6-920175E6105A}" type="TxLink">
            <a:rPr lang="en-US" sz="900" b="0" i="0" u="none" strike="noStrike">
              <a:solidFill>
                <a:schemeClr val="bg1"/>
              </a:solidFill>
              <a:latin typeface="Arial"/>
              <a:cs typeface="Arial"/>
            </a:rPr>
            <a:pPr algn="ctr"/>
            <a:t>Google Ad</a:t>
          </a:fld>
          <a:endParaRPr lang="en-US" sz="900" b="0" i="0" u="none" strike="noStrike">
            <a:solidFill>
              <a:schemeClr val="bg1"/>
            </a:solidFill>
            <a:latin typeface="Arial"/>
            <a:cs typeface="Arial"/>
          </a:endParaRPr>
        </a:p>
      </xdr:txBody>
    </xdr:sp>
    <xdr:clientData/>
  </xdr:twoCellAnchor>
  <xdr:twoCellAnchor>
    <xdr:from>
      <xdr:col>17</xdr:col>
      <xdr:colOff>194786</xdr:colOff>
      <xdr:row>13</xdr:row>
      <xdr:rowOff>42007</xdr:rowOff>
    </xdr:from>
    <xdr:to>
      <xdr:col>19</xdr:col>
      <xdr:colOff>270987</xdr:colOff>
      <xdr:row>14</xdr:row>
      <xdr:rowOff>94797</xdr:rowOff>
    </xdr:to>
    <xdr:sp macro="" textlink="'Pivot Tables'!AY23">
      <xdr:nvSpPr>
        <xdr:cNvPr id="344" name="TextBox 343">
          <a:extLst>
            <a:ext uri="{FF2B5EF4-FFF2-40B4-BE49-F238E27FC236}">
              <a16:creationId xmlns:a16="http://schemas.microsoft.com/office/drawing/2014/main" id="{9AC948FF-7615-9534-CE03-1393C61E4426}"/>
            </a:ext>
          </a:extLst>
        </xdr:cNvPr>
        <xdr:cNvSpPr txBox="1"/>
      </xdr:nvSpPr>
      <xdr:spPr>
        <a:xfrm>
          <a:off x="10641560" y="2571765"/>
          <a:ext cx="130523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3523DD-78EE-4D9A-9C59-E052F3D91608}" type="TxLink">
            <a:rPr lang="en-US" sz="900" b="0" i="0" u="none" strike="noStrike">
              <a:solidFill>
                <a:schemeClr val="bg1"/>
              </a:solidFill>
              <a:latin typeface="Arial"/>
              <a:cs typeface="Arial"/>
            </a:rPr>
            <a:pPr algn="ctr"/>
            <a:t>Television Ad</a:t>
          </a:fld>
          <a:endParaRPr lang="en-IN" sz="900">
            <a:solidFill>
              <a:schemeClr val="bg1"/>
            </a:solidFill>
            <a:latin typeface="Aptos Display" panose="020B0004020202020204" pitchFamily="34" charset="0"/>
          </a:endParaRPr>
        </a:p>
      </xdr:txBody>
    </xdr:sp>
    <xdr:clientData/>
  </xdr:twoCellAnchor>
  <xdr:twoCellAnchor>
    <xdr:from>
      <xdr:col>15</xdr:col>
      <xdr:colOff>500712</xdr:colOff>
      <xdr:row>16</xdr:row>
      <xdr:rowOff>102948</xdr:rowOff>
    </xdr:from>
    <xdr:to>
      <xdr:col>17</xdr:col>
      <xdr:colOff>581829</xdr:colOff>
      <xdr:row>17</xdr:row>
      <xdr:rowOff>159835</xdr:rowOff>
    </xdr:to>
    <xdr:sp macro="" textlink="'Pivot Tables'!AZ24">
      <xdr:nvSpPr>
        <xdr:cNvPr id="345" name="TextBox 344">
          <a:extLst>
            <a:ext uri="{FF2B5EF4-FFF2-40B4-BE49-F238E27FC236}">
              <a16:creationId xmlns:a16="http://schemas.microsoft.com/office/drawing/2014/main" id="{9D9E8A81-DD03-236C-3E78-335AD52B49D9}"/>
            </a:ext>
          </a:extLst>
        </xdr:cNvPr>
        <xdr:cNvSpPr txBox="1"/>
      </xdr:nvSpPr>
      <xdr:spPr>
        <a:xfrm>
          <a:off x="9718454" y="3216496"/>
          <a:ext cx="1310149" cy="251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C9C94F-4BFD-4D82-B1F3-24CC8FB9F232}" type="TxLink">
            <a:rPr lang="en-US" sz="1100" b="0" i="0" u="none" strike="noStrike">
              <a:solidFill>
                <a:schemeClr val="bg1"/>
              </a:solidFill>
              <a:latin typeface="Arial"/>
              <a:cs typeface="Arial"/>
            </a:rPr>
            <a:pPr algn="ctr"/>
            <a:t> 28,491 </a:t>
          </a:fld>
          <a:endParaRPr lang="en-IN" sz="1100">
            <a:solidFill>
              <a:schemeClr val="bg1"/>
            </a:solidFill>
            <a:latin typeface="Aptos Display" panose="020B0004020202020204" pitchFamily="34" charset="0"/>
          </a:endParaRPr>
        </a:p>
      </xdr:txBody>
    </xdr:sp>
    <xdr:clientData/>
  </xdr:twoCellAnchor>
  <xdr:twoCellAnchor>
    <xdr:from>
      <xdr:col>18</xdr:col>
      <xdr:colOff>67495</xdr:colOff>
      <xdr:row>19</xdr:row>
      <xdr:rowOff>185599</xdr:rowOff>
    </xdr:from>
    <xdr:to>
      <xdr:col>19</xdr:col>
      <xdr:colOff>272436</xdr:colOff>
      <xdr:row>21</xdr:row>
      <xdr:rowOff>47889</xdr:rowOff>
    </xdr:to>
    <xdr:sp macro="" textlink="'Pivot Tables'!AY8">
      <xdr:nvSpPr>
        <xdr:cNvPr id="346" name="TextBox 345">
          <a:extLst>
            <a:ext uri="{FF2B5EF4-FFF2-40B4-BE49-F238E27FC236}">
              <a16:creationId xmlns:a16="http://schemas.microsoft.com/office/drawing/2014/main" id="{26CB4435-13DF-1FE2-AE2B-1AB111FEBEEA}"/>
            </a:ext>
          </a:extLst>
        </xdr:cNvPr>
        <xdr:cNvSpPr txBox="1"/>
      </xdr:nvSpPr>
      <xdr:spPr>
        <a:xfrm>
          <a:off x="11128785" y="3882938"/>
          <a:ext cx="819457"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9F6603-D11F-426D-91A5-D901DCFDDC58}" type="TxLink">
            <a:rPr lang="en-US" sz="900" b="0" i="0" u="none" strike="noStrike">
              <a:solidFill>
                <a:schemeClr val="bg1"/>
              </a:solidFill>
              <a:latin typeface="Arial"/>
              <a:cs typeface="Arial"/>
            </a:rPr>
            <a:pPr algn="ctr"/>
            <a:t>Premium</a:t>
          </a:fld>
          <a:endParaRPr lang="en-IN" sz="900">
            <a:solidFill>
              <a:schemeClr val="bg1"/>
            </a:solidFill>
            <a:latin typeface="Aptos Display" panose="020B0004020202020204" pitchFamily="34" charset="0"/>
          </a:endParaRPr>
        </a:p>
      </xdr:txBody>
    </xdr:sp>
    <xdr:clientData/>
  </xdr:twoCellAnchor>
  <xdr:twoCellAnchor>
    <xdr:from>
      <xdr:col>17</xdr:col>
      <xdr:colOff>581026</xdr:colOff>
      <xdr:row>20</xdr:row>
      <xdr:rowOff>156307</xdr:rowOff>
    </xdr:from>
    <xdr:to>
      <xdr:col>19</xdr:col>
      <xdr:colOff>76200</xdr:colOff>
      <xdr:row>22</xdr:row>
      <xdr:rowOff>18597</xdr:rowOff>
    </xdr:to>
    <xdr:sp macro="" textlink="'Pivot Tables'!AZ8">
      <xdr:nvSpPr>
        <xdr:cNvPr id="347" name="TextBox 346">
          <a:extLst>
            <a:ext uri="{FF2B5EF4-FFF2-40B4-BE49-F238E27FC236}">
              <a16:creationId xmlns:a16="http://schemas.microsoft.com/office/drawing/2014/main" id="{FF129AF8-EF35-28F3-B6FB-EB326A17107C}"/>
            </a:ext>
          </a:extLst>
        </xdr:cNvPr>
        <xdr:cNvSpPr txBox="1"/>
      </xdr:nvSpPr>
      <xdr:spPr>
        <a:xfrm>
          <a:off x="10944226" y="3966307"/>
          <a:ext cx="714374" cy="243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347721-140F-4361-9A1D-BD1FBF1F0E36}" type="TxLink">
            <a:rPr lang="en-US" sz="1100" b="0" i="0" u="none" strike="noStrike">
              <a:solidFill>
                <a:schemeClr val="bg1"/>
              </a:solidFill>
              <a:latin typeface="Arial"/>
              <a:cs typeface="Arial"/>
            </a:rPr>
            <a:pPr algn="ctr"/>
            <a:t> 58,148 </a:t>
          </a:fld>
          <a:endParaRPr lang="en-IN" sz="1100">
            <a:solidFill>
              <a:schemeClr val="bg1"/>
            </a:solidFill>
            <a:latin typeface="Aptos Display" panose="020B0004020202020204" pitchFamily="34" charset="0"/>
          </a:endParaRPr>
        </a:p>
      </xdr:txBody>
    </xdr:sp>
    <xdr:clientData/>
  </xdr:twoCellAnchor>
  <xdr:twoCellAnchor>
    <xdr:from>
      <xdr:col>16</xdr:col>
      <xdr:colOff>604377</xdr:colOff>
      <xdr:row>25</xdr:row>
      <xdr:rowOff>102947</xdr:rowOff>
    </xdr:from>
    <xdr:to>
      <xdr:col>18</xdr:col>
      <xdr:colOff>252859</xdr:colOff>
      <xdr:row>26</xdr:row>
      <xdr:rowOff>159834</xdr:rowOff>
    </xdr:to>
    <xdr:sp macro="" textlink="'Pivot Tables'!AY9">
      <xdr:nvSpPr>
        <xdr:cNvPr id="348" name="TextBox 347">
          <a:extLst>
            <a:ext uri="{FF2B5EF4-FFF2-40B4-BE49-F238E27FC236}">
              <a16:creationId xmlns:a16="http://schemas.microsoft.com/office/drawing/2014/main" id="{5EE76831-2775-036D-9ABF-1D20A89FF4A0}"/>
            </a:ext>
          </a:extLst>
        </xdr:cNvPr>
        <xdr:cNvSpPr txBox="1"/>
      </xdr:nvSpPr>
      <xdr:spPr>
        <a:xfrm>
          <a:off x="10436635" y="4967866"/>
          <a:ext cx="877514" cy="251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9DA3EB-6AC9-4339-97E4-E775BCCD7E80}" type="TxLink">
            <a:rPr lang="en-US" sz="900" b="0" i="0" u="none" strike="noStrike">
              <a:solidFill>
                <a:schemeClr val="bg1"/>
              </a:solidFill>
              <a:latin typeface="Arial"/>
              <a:cs typeface="Arial"/>
            </a:rPr>
            <a:pPr algn="ctr"/>
            <a:t>Prime</a:t>
          </a:fld>
          <a:endParaRPr lang="en-IN" sz="900">
            <a:solidFill>
              <a:schemeClr val="bg1"/>
            </a:solidFill>
            <a:latin typeface="Aptos Display" panose="020B0004020202020204" pitchFamily="34" charset="0"/>
          </a:endParaRPr>
        </a:p>
      </xdr:txBody>
    </xdr:sp>
    <xdr:clientData/>
  </xdr:twoCellAnchor>
  <xdr:twoCellAnchor>
    <xdr:from>
      <xdr:col>17</xdr:col>
      <xdr:colOff>8193</xdr:colOff>
      <xdr:row>26</xdr:row>
      <xdr:rowOff>72938</xdr:rowOff>
    </xdr:from>
    <xdr:to>
      <xdr:col>18</xdr:col>
      <xdr:colOff>223566</xdr:colOff>
      <xdr:row>27</xdr:row>
      <xdr:rowOff>129824</xdr:rowOff>
    </xdr:to>
    <xdr:sp macro="" textlink="'Pivot Tables'!AZ9">
      <xdr:nvSpPr>
        <xdr:cNvPr id="349" name="TextBox 348">
          <a:extLst>
            <a:ext uri="{FF2B5EF4-FFF2-40B4-BE49-F238E27FC236}">
              <a16:creationId xmlns:a16="http://schemas.microsoft.com/office/drawing/2014/main" id="{DED7EF0B-F897-E09A-56A1-3E8E87507B2D}"/>
            </a:ext>
          </a:extLst>
        </xdr:cNvPr>
        <xdr:cNvSpPr txBox="1"/>
      </xdr:nvSpPr>
      <xdr:spPr>
        <a:xfrm>
          <a:off x="10454967" y="5132454"/>
          <a:ext cx="829889"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131EFD-BAB1-4AC3-A36B-D9B92B26CB18}" type="TxLink">
            <a:rPr lang="en-US" sz="1100" b="0" i="0" u="none" strike="noStrike">
              <a:solidFill>
                <a:schemeClr val="bg1"/>
              </a:solidFill>
              <a:latin typeface="Arial"/>
              <a:cs typeface="Arial"/>
            </a:rPr>
            <a:pPr algn="ctr"/>
            <a:t> 72,081 </a:t>
          </a:fld>
          <a:endParaRPr lang="en-IN" sz="1100">
            <a:solidFill>
              <a:schemeClr val="bg1"/>
            </a:solidFill>
            <a:latin typeface="Aptos Display" panose="020B0004020202020204" pitchFamily="34" charset="0"/>
          </a:endParaRPr>
        </a:p>
      </xdr:txBody>
    </xdr:sp>
    <xdr:clientData/>
  </xdr:twoCellAnchor>
  <xdr:twoCellAnchor>
    <xdr:from>
      <xdr:col>13</xdr:col>
      <xdr:colOff>124951</xdr:colOff>
      <xdr:row>31</xdr:row>
      <xdr:rowOff>50098</xdr:rowOff>
    </xdr:from>
    <xdr:to>
      <xdr:col>14</xdr:col>
      <xdr:colOff>529917</xdr:colOff>
      <xdr:row>32</xdr:row>
      <xdr:rowOff>102888</xdr:rowOff>
    </xdr:to>
    <xdr:sp macro="" textlink="'Pivot Tables'!AY11">
      <xdr:nvSpPr>
        <xdr:cNvPr id="350" name="TextBox 349">
          <a:extLst>
            <a:ext uri="{FF2B5EF4-FFF2-40B4-BE49-F238E27FC236}">
              <a16:creationId xmlns:a16="http://schemas.microsoft.com/office/drawing/2014/main" id="{FECF3708-79BF-599E-BC3A-0A026CDC8F4F}"/>
            </a:ext>
          </a:extLst>
        </xdr:cNvPr>
        <xdr:cNvSpPr txBox="1"/>
      </xdr:nvSpPr>
      <xdr:spPr>
        <a:xfrm>
          <a:off x="8113661" y="6082598"/>
          <a:ext cx="1019482"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6D1B01-CA40-4366-9238-3A5431882F30}" type="TxLink">
            <a:rPr lang="en-US" sz="900" b="0" i="0" u="none" strike="noStrike">
              <a:solidFill>
                <a:schemeClr val="bg1"/>
              </a:solidFill>
              <a:latin typeface="Arial"/>
              <a:cs typeface="Arial"/>
            </a:rPr>
            <a:pPr algn="ctr"/>
            <a:t>Equipments</a:t>
          </a:fld>
          <a:endParaRPr lang="en-IN" sz="900">
            <a:solidFill>
              <a:schemeClr val="bg1"/>
            </a:solidFill>
            <a:latin typeface="Aptos Display" panose="020B0004020202020204" pitchFamily="34" charset="0"/>
          </a:endParaRPr>
        </a:p>
      </xdr:txBody>
    </xdr:sp>
    <xdr:clientData/>
  </xdr:twoCellAnchor>
  <xdr:twoCellAnchor>
    <xdr:from>
      <xdr:col>13</xdr:col>
      <xdr:colOff>114709</xdr:colOff>
      <xdr:row>32</xdr:row>
      <xdr:rowOff>28180</xdr:rowOff>
    </xdr:from>
    <xdr:to>
      <xdr:col>14</xdr:col>
      <xdr:colOff>325166</xdr:colOff>
      <xdr:row>33</xdr:row>
      <xdr:rowOff>80970</xdr:rowOff>
    </xdr:to>
    <xdr:sp macro="" textlink="'Pivot Tables'!AZ11">
      <xdr:nvSpPr>
        <xdr:cNvPr id="357" name="TextBox 356">
          <a:extLst>
            <a:ext uri="{FF2B5EF4-FFF2-40B4-BE49-F238E27FC236}">
              <a16:creationId xmlns:a16="http://schemas.microsoft.com/office/drawing/2014/main" id="{475983CC-270E-3881-42BE-909FF4695D00}"/>
            </a:ext>
          </a:extLst>
        </xdr:cNvPr>
        <xdr:cNvSpPr txBox="1"/>
      </xdr:nvSpPr>
      <xdr:spPr>
        <a:xfrm>
          <a:off x="8103419" y="6255277"/>
          <a:ext cx="82497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98E174-E59C-45A4-B6E1-A769ADB234DF}" type="TxLink">
            <a:rPr lang="en-US" sz="1100" b="0" i="0" u="none" strike="noStrike">
              <a:solidFill>
                <a:schemeClr val="bg1"/>
              </a:solidFill>
              <a:latin typeface="Arial"/>
              <a:cs typeface="Arial"/>
            </a:rPr>
            <a:pPr algn="ctr"/>
            <a:t> 57,444 </a:t>
          </a:fld>
          <a:endParaRPr lang="en-IN" sz="1100">
            <a:solidFill>
              <a:schemeClr val="bg1"/>
            </a:solidFill>
            <a:latin typeface="Aptos Display" panose="020B0004020202020204" pitchFamily="34" charset="0"/>
          </a:endParaRPr>
        </a:p>
      </xdr:txBody>
    </xdr:sp>
    <xdr:clientData/>
  </xdr:twoCellAnchor>
  <xdr:twoCellAnchor>
    <xdr:from>
      <xdr:col>12</xdr:col>
      <xdr:colOff>443681</xdr:colOff>
      <xdr:row>25</xdr:row>
      <xdr:rowOff>126094</xdr:rowOff>
    </xdr:from>
    <xdr:to>
      <xdr:col>14</xdr:col>
      <xdr:colOff>39622</xdr:colOff>
      <xdr:row>26</xdr:row>
      <xdr:rowOff>178884</xdr:rowOff>
    </xdr:to>
    <xdr:sp macro="" textlink="'Pivot Tables'!AY12">
      <xdr:nvSpPr>
        <xdr:cNvPr id="358" name="TextBox 357">
          <a:extLst>
            <a:ext uri="{FF2B5EF4-FFF2-40B4-BE49-F238E27FC236}">
              <a16:creationId xmlns:a16="http://schemas.microsoft.com/office/drawing/2014/main" id="{3725EA89-1D78-B937-CEE3-1E1DAB193A1A}"/>
            </a:ext>
          </a:extLst>
        </xdr:cNvPr>
        <xdr:cNvSpPr txBox="1"/>
      </xdr:nvSpPr>
      <xdr:spPr>
        <a:xfrm>
          <a:off x="7817875" y="4991013"/>
          <a:ext cx="82497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4BC638-93E8-4D14-8B1F-1B4CE755B645}" type="TxLink">
            <a:rPr lang="en-US" sz="900" b="0" i="0" u="none" strike="noStrike">
              <a:solidFill>
                <a:schemeClr val="bg1"/>
              </a:solidFill>
              <a:latin typeface="Arial"/>
              <a:cs typeface="Arial"/>
            </a:rPr>
            <a:pPr algn="ctr"/>
            <a:t>Lands</a:t>
          </a:fld>
          <a:endParaRPr lang="en-IN" sz="900">
            <a:solidFill>
              <a:schemeClr val="bg1"/>
            </a:solidFill>
            <a:latin typeface="Aptos Display" panose="020B0004020202020204" pitchFamily="34" charset="0"/>
          </a:endParaRPr>
        </a:p>
      </xdr:txBody>
    </xdr:sp>
    <xdr:clientData/>
  </xdr:twoCellAnchor>
  <xdr:twoCellAnchor>
    <xdr:from>
      <xdr:col>12</xdr:col>
      <xdr:colOff>428215</xdr:colOff>
      <xdr:row>26</xdr:row>
      <xdr:rowOff>115852</xdr:rowOff>
    </xdr:from>
    <xdr:to>
      <xdr:col>14</xdr:col>
      <xdr:colOff>24156</xdr:colOff>
      <xdr:row>27</xdr:row>
      <xdr:rowOff>168642</xdr:rowOff>
    </xdr:to>
    <xdr:sp macro="" textlink="'Pivot Tables'!AZ12">
      <xdr:nvSpPr>
        <xdr:cNvPr id="359" name="TextBox 358">
          <a:extLst>
            <a:ext uri="{FF2B5EF4-FFF2-40B4-BE49-F238E27FC236}">
              <a16:creationId xmlns:a16="http://schemas.microsoft.com/office/drawing/2014/main" id="{4F30EAC3-783B-B993-1A92-D3D83C34390C}"/>
            </a:ext>
          </a:extLst>
        </xdr:cNvPr>
        <xdr:cNvSpPr txBox="1"/>
      </xdr:nvSpPr>
      <xdr:spPr>
        <a:xfrm>
          <a:off x="7802409" y="5175368"/>
          <a:ext cx="82497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B32EC2-2F6D-470C-9822-9260EF35BBA2}" type="TxLink">
            <a:rPr lang="en-US" sz="1100" b="0" i="0" u="none" strike="noStrike">
              <a:solidFill>
                <a:schemeClr val="bg1"/>
              </a:solidFill>
              <a:latin typeface="Arial"/>
              <a:cs typeface="Arial"/>
            </a:rPr>
            <a:pPr algn="ctr"/>
            <a:t> 2,490 </a:t>
          </a:fld>
          <a:endParaRPr lang="en-IN" sz="1100">
            <a:solidFill>
              <a:schemeClr val="bg1"/>
            </a:solidFill>
            <a:latin typeface="Aptos Display" panose="020B0004020202020204" pitchFamily="34" charset="0"/>
          </a:endParaRPr>
        </a:p>
      </xdr:txBody>
    </xdr:sp>
    <xdr:clientData/>
  </xdr:twoCellAnchor>
  <xdr:twoCellAnchor>
    <xdr:from>
      <xdr:col>10</xdr:col>
      <xdr:colOff>550095</xdr:colOff>
      <xdr:row>32</xdr:row>
      <xdr:rowOff>62491</xdr:rowOff>
    </xdr:from>
    <xdr:to>
      <xdr:col>12</xdr:col>
      <xdr:colOff>150951</xdr:colOff>
      <xdr:row>33</xdr:row>
      <xdr:rowOff>115281</xdr:rowOff>
    </xdr:to>
    <xdr:sp macro="" textlink="'Pivot Tables'!AY13">
      <xdr:nvSpPr>
        <xdr:cNvPr id="360" name="TextBox 359">
          <a:extLst>
            <a:ext uri="{FF2B5EF4-FFF2-40B4-BE49-F238E27FC236}">
              <a16:creationId xmlns:a16="http://schemas.microsoft.com/office/drawing/2014/main" id="{E18FFD1E-71E1-B4E8-91AD-E929285EFFD7}"/>
            </a:ext>
          </a:extLst>
        </xdr:cNvPr>
        <xdr:cNvSpPr txBox="1"/>
      </xdr:nvSpPr>
      <xdr:spPr>
        <a:xfrm>
          <a:off x="6695256" y="6289588"/>
          <a:ext cx="829889"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8AA77E-7BD8-4E33-958B-E9034AFDDC95}" type="TxLink">
            <a:rPr lang="en-US" sz="900" b="0" i="0" u="none" strike="noStrike">
              <a:solidFill>
                <a:schemeClr val="bg1"/>
              </a:solidFill>
              <a:latin typeface="Arial"/>
              <a:cs typeface="Arial"/>
            </a:rPr>
            <a:pPr algn="ctr"/>
            <a:t>Offices</a:t>
          </a:fld>
          <a:endParaRPr lang="en-IN" sz="900">
            <a:solidFill>
              <a:schemeClr val="bg1"/>
            </a:solidFill>
            <a:latin typeface="Aptos Display" panose="020B0004020202020204" pitchFamily="34" charset="0"/>
          </a:endParaRPr>
        </a:p>
      </xdr:txBody>
    </xdr:sp>
    <xdr:clientData/>
  </xdr:twoCellAnchor>
  <xdr:twoCellAnchor>
    <xdr:from>
      <xdr:col>10</xdr:col>
      <xdr:colOff>503903</xdr:colOff>
      <xdr:row>33</xdr:row>
      <xdr:rowOff>31047</xdr:rowOff>
    </xdr:from>
    <xdr:to>
      <xdr:col>12</xdr:col>
      <xdr:colOff>99843</xdr:colOff>
      <xdr:row>34</xdr:row>
      <xdr:rowOff>83838</xdr:rowOff>
    </xdr:to>
    <xdr:sp macro="" textlink="'Pivot Tables'!AZ13">
      <xdr:nvSpPr>
        <xdr:cNvPr id="361" name="TextBox 360">
          <a:extLst>
            <a:ext uri="{FF2B5EF4-FFF2-40B4-BE49-F238E27FC236}">
              <a16:creationId xmlns:a16="http://schemas.microsoft.com/office/drawing/2014/main" id="{B864A6C2-83E5-7075-0E8E-36B2993902E7}"/>
            </a:ext>
          </a:extLst>
        </xdr:cNvPr>
        <xdr:cNvSpPr txBox="1"/>
      </xdr:nvSpPr>
      <xdr:spPr>
        <a:xfrm>
          <a:off x="6649064" y="6452741"/>
          <a:ext cx="82497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F0EECF0-03C1-417F-BCD6-86DECF2E602E}" type="TxLink">
            <a:rPr lang="en-US" sz="1100" b="0" i="0" u="none" strike="noStrike">
              <a:solidFill>
                <a:schemeClr val="bg1"/>
              </a:solidFill>
              <a:latin typeface="Arial"/>
              <a:cs typeface="Arial"/>
            </a:rPr>
            <a:pPr algn="ctr"/>
            <a:t> 1,270 </a:t>
          </a:fld>
          <a:endParaRPr lang="en-IN" sz="1100">
            <a:solidFill>
              <a:schemeClr val="bg1"/>
            </a:solidFill>
            <a:latin typeface="Aptos Display" panose="020B0004020202020204" pitchFamily="34" charset="0"/>
          </a:endParaRPr>
        </a:p>
      </xdr:txBody>
    </xdr:sp>
    <xdr:clientData/>
  </xdr:twoCellAnchor>
  <xdr:twoCellAnchor>
    <xdr:from>
      <xdr:col>5</xdr:col>
      <xdr:colOff>399540</xdr:colOff>
      <xdr:row>28</xdr:row>
      <xdr:rowOff>7695</xdr:rowOff>
    </xdr:from>
    <xdr:to>
      <xdr:col>7</xdr:col>
      <xdr:colOff>397</xdr:colOff>
      <xdr:row>29</xdr:row>
      <xdr:rowOff>60486</xdr:rowOff>
    </xdr:to>
    <xdr:sp macro="" textlink="'Pivot Tables'!AZ5">
      <xdr:nvSpPr>
        <xdr:cNvPr id="363" name="TextBox 362">
          <a:extLst>
            <a:ext uri="{FF2B5EF4-FFF2-40B4-BE49-F238E27FC236}">
              <a16:creationId xmlns:a16="http://schemas.microsoft.com/office/drawing/2014/main" id="{0E441E7E-0AD7-80EC-EA9A-FFF3E6FDC909}"/>
            </a:ext>
          </a:extLst>
        </xdr:cNvPr>
        <xdr:cNvSpPr txBox="1"/>
      </xdr:nvSpPr>
      <xdr:spPr>
        <a:xfrm>
          <a:off x="3472121" y="5456405"/>
          <a:ext cx="829889"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85810E-DA7E-4B56-9FC0-EF2CB0F5B9FE}" type="TxLink">
            <a:rPr lang="en-US" sz="1100" b="0" i="0" u="none" strike="noStrike">
              <a:solidFill>
                <a:schemeClr val="bg1"/>
              </a:solidFill>
              <a:latin typeface="Arial"/>
              <a:cs typeface="Arial"/>
            </a:rPr>
            <a:pPr algn="ctr"/>
            <a:t> 88,900 </a:t>
          </a:fld>
          <a:endParaRPr lang="en-IN" sz="1100">
            <a:solidFill>
              <a:schemeClr val="bg1"/>
            </a:solidFill>
            <a:latin typeface="Aptos Display" panose="020B0004020202020204" pitchFamily="34" charset="0"/>
          </a:endParaRPr>
        </a:p>
      </xdr:txBody>
    </xdr:sp>
    <xdr:clientData/>
  </xdr:twoCellAnchor>
  <xdr:twoCellAnchor>
    <xdr:from>
      <xdr:col>5</xdr:col>
      <xdr:colOff>18538</xdr:colOff>
      <xdr:row>31</xdr:row>
      <xdr:rowOff>75087</xdr:rowOff>
    </xdr:from>
    <xdr:to>
      <xdr:col>6</xdr:col>
      <xdr:colOff>228995</xdr:colOff>
      <xdr:row>32</xdr:row>
      <xdr:rowOff>131974</xdr:rowOff>
    </xdr:to>
    <xdr:sp macro="" textlink="'Pivot Tables'!AY6">
      <xdr:nvSpPr>
        <xdr:cNvPr id="364" name="TextBox 363">
          <a:extLst>
            <a:ext uri="{FF2B5EF4-FFF2-40B4-BE49-F238E27FC236}">
              <a16:creationId xmlns:a16="http://schemas.microsoft.com/office/drawing/2014/main" id="{EF87412E-E28E-A494-A3C2-0DDA75E5A331}"/>
            </a:ext>
          </a:extLst>
        </xdr:cNvPr>
        <xdr:cNvSpPr txBox="1"/>
      </xdr:nvSpPr>
      <xdr:spPr>
        <a:xfrm>
          <a:off x="3091119" y="6107587"/>
          <a:ext cx="824973" cy="251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DCF649-9D88-437E-ADB3-4F0F4EBB2EF2}" type="TxLink">
            <a:rPr lang="en-US" sz="900" b="0" i="0" u="none" strike="noStrike">
              <a:solidFill>
                <a:schemeClr val="bg1"/>
              </a:solidFill>
              <a:latin typeface="Arial"/>
              <a:cs typeface="Arial"/>
            </a:rPr>
            <a:pPr algn="ctr"/>
            <a:t>Renewal</a:t>
          </a:fld>
          <a:endParaRPr lang="en-IN" sz="900">
            <a:solidFill>
              <a:schemeClr val="bg1"/>
            </a:solidFill>
            <a:latin typeface="Aptos Display" panose="020B0004020202020204" pitchFamily="34" charset="0"/>
          </a:endParaRPr>
        </a:p>
      </xdr:txBody>
    </xdr:sp>
    <xdr:clientData/>
  </xdr:twoCellAnchor>
  <xdr:twoCellAnchor>
    <xdr:from>
      <xdr:col>4</xdr:col>
      <xdr:colOff>602329</xdr:colOff>
      <xdr:row>32</xdr:row>
      <xdr:rowOff>86048</xdr:rowOff>
    </xdr:from>
    <xdr:to>
      <xdr:col>6</xdr:col>
      <xdr:colOff>198270</xdr:colOff>
      <xdr:row>33</xdr:row>
      <xdr:rowOff>138838</xdr:rowOff>
    </xdr:to>
    <xdr:sp macro="" textlink="'Pivot Tables'!AZ6">
      <xdr:nvSpPr>
        <xdr:cNvPr id="365" name="TextBox 364">
          <a:extLst>
            <a:ext uri="{FF2B5EF4-FFF2-40B4-BE49-F238E27FC236}">
              <a16:creationId xmlns:a16="http://schemas.microsoft.com/office/drawing/2014/main" id="{C7B26984-0A4A-D9B3-309B-E539CF41AF96}"/>
            </a:ext>
          </a:extLst>
        </xdr:cNvPr>
        <xdr:cNvSpPr txBox="1"/>
      </xdr:nvSpPr>
      <xdr:spPr>
        <a:xfrm>
          <a:off x="3060394" y="6313145"/>
          <a:ext cx="824973"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5A120A-BE8F-4D96-9CD1-98C03E38CBE7}" type="TxLink">
            <a:rPr lang="en-US" sz="1100" b="0" i="0" u="none" strike="noStrike">
              <a:solidFill>
                <a:schemeClr val="bg1"/>
              </a:solidFill>
              <a:latin typeface="Arial"/>
              <a:cs typeface="Arial"/>
            </a:rPr>
            <a:pPr algn="ctr"/>
            <a:t> 88,200 </a:t>
          </a:fld>
          <a:endParaRPr lang="en-IN" sz="1100">
            <a:solidFill>
              <a:schemeClr val="bg1"/>
            </a:solidFill>
            <a:latin typeface="Aptos Display" panose="020B0004020202020204" pitchFamily="34" charset="0"/>
          </a:endParaRPr>
        </a:p>
      </xdr:txBody>
    </xdr:sp>
    <xdr:clientData/>
  </xdr:twoCellAnchor>
  <xdr:twoCellAnchor>
    <xdr:from>
      <xdr:col>4</xdr:col>
      <xdr:colOff>235565</xdr:colOff>
      <xdr:row>8</xdr:row>
      <xdr:rowOff>51533</xdr:rowOff>
    </xdr:from>
    <xdr:to>
      <xdr:col>7</xdr:col>
      <xdr:colOff>81935</xdr:colOff>
      <xdr:row>9</xdr:row>
      <xdr:rowOff>104322</xdr:rowOff>
    </xdr:to>
    <xdr:sp macro="" textlink="'Pivot Tables'!AY15">
      <xdr:nvSpPr>
        <xdr:cNvPr id="368" name="TextBox 367">
          <a:extLst>
            <a:ext uri="{FF2B5EF4-FFF2-40B4-BE49-F238E27FC236}">
              <a16:creationId xmlns:a16="http://schemas.microsoft.com/office/drawing/2014/main" id="{1142B041-860C-37F8-9D4B-CCC241673A1A}"/>
            </a:ext>
          </a:extLst>
        </xdr:cNvPr>
        <xdr:cNvSpPr txBox="1"/>
      </xdr:nvSpPr>
      <xdr:spPr>
        <a:xfrm>
          <a:off x="2693630" y="1608307"/>
          <a:ext cx="1689918" cy="2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AE636F-7FC0-4EB8-A646-8D39E7530820}" type="TxLink">
            <a:rPr lang="en-US" sz="900" b="0" i="0" u="none" strike="noStrike">
              <a:solidFill>
                <a:schemeClr val="bg1"/>
              </a:solidFill>
              <a:latin typeface="Arial"/>
              <a:cs typeface="Arial"/>
            </a:rPr>
            <a:pPr algn="ctr"/>
            <a:t>Floating  License</a:t>
          </a:fld>
          <a:endParaRPr lang="en-IN" sz="900">
            <a:solidFill>
              <a:schemeClr val="bg1"/>
            </a:solidFill>
            <a:latin typeface="Aptos Display" panose="020B0004020202020204" pitchFamily="34" charset="0"/>
          </a:endParaRPr>
        </a:p>
      </xdr:txBody>
    </xdr:sp>
    <xdr:clientData/>
  </xdr:twoCellAnchor>
  <xdr:twoCellAnchor>
    <xdr:from>
      <xdr:col>4</xdr:col>
      <xdr:colOff>500506</xdr:colOff>
      <xdr:row>9</xdr:row>
      <xdr:rowOff>31766</xdr:rowOff>
    </xdr:from>
    <xdr:to>
      <xdr:col>7</xdr:col>
      <xdr:colOff>156700</xdr:colOff>
      <xdr:row>10</xdr:row>
      <xdr:rowOff>84556</xdr:rowOff>
    </xdr:to>
    <xdr:sp macro="" textlink="'Pivot Tables'!AZ15">
      <xdr:nvSpPr>
        <xdr:cNvPr id="369" name="TextBox 368">
          <a:extLst>
            <a:ext uri="{FF2B5EF4-FFF2-40B4-BE49-F238E27FC236}">
              <a16:creationId xmlns:a16="http://schemas.microsoft.com/office/drawing/2014/main" id="{23E84523-FB36-3F75-1F54-87C0E2443717}"/>
            </a:ext>
          </a:extLst>
        </xdr:cNvPr>
        <xdr:cNvSpPr txBox="1"/>
      </xdr:nvSpPr>
      <xdr:spPr>
        <a:xfrm>
          <a:off x="2958571" y="1783137"/>
          <a:ext cx="1499742"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0EEEA1-FA47-4943-A4D6-990388078C49}" type="TxLink">
            <a:rPr lang="en-US" sz="1100" b="0" i="0" u="none" strike="noStrike">
              <a:solidFill>
                <a:schemeClr val="bg1"/>
              </a:solidFill>
              <a:latin typeface="Arial"/>
              <a:cs typeface="Arial"/>
            </a:rPr>
            <a:pPr algn="ctr"/>
            <a:t> 1,00,400 </a:t>
          </a:fld>
          <a:endParaRPr lang="en-IN" sz="1100">
            <a:solidFill>
              <a:schemeClr val="bg1"/>
            </a:solidFill>
            <a:latin typeface="Aptos Display" panose="020B0004020202020204" pitchFamily="34" charset="0"/>
          </a:endParaRPr>
        </a:p>
      </xdr:txBody>
    </xdr:sp>
    <xdr:clientData/>
  </xdr:twoCellAnchor>
  <xdr:twoCellAnchor>
    <xdr:from>
      <xdr:col>3</xdr:col>
      <xdr:colOff>566979</xdr:colOff>
      <xdr:row>1</xdr:row>
      <xdr:rowOff>164398</xdr:rowOff>
    </xdr:from>
    <xdr:to>
      <xdr:col>6</xdr:col>
      <xdr:colOff>356522</xdr:colOff>
      <xdr:row>3</xdr:row>
      <xdr:rowOff>26688</xdr:rowOff>
    </xdr:to>
    <xdr:sp macro="" textlink="'Pivot Tables'!AY16">
      <xdr:nvSpPr>
        <xdr:cNvPr id="370" name="TextBox 369">
          <a:extLst>
            <a:ext uri="{FF2B5EF4-FFF2-40B4-BE49-F238E27FC236}">
              <a16:creationId xmlns:a16="http://schemas.microsoft.com/office/drawing/2014/main" id="{778C78A6-A1E6-704C-3260-6F26CB40CABD}"/>
            </a:ext>
          </a:extLst>
        </xdr:cNvPr>
        <xdr:cNvSpPr txBox="1"/>
      </xdr:nvSpPr>
      <xdr:spPr>
        <a:xfrm>
          <a:off x="2410527" y="358995"/>
          <a:ext cx="1633092" cy="251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C18DDD-595D-443D-9878-10FFFDFAE8D3}" type="TxLink">
            <a:rPr lang="en-US" sz="900" b="0" i="0" u="none" strike="noStrike">
              <a:solidFill>
                <a:schemeClr val="bg1"/>
              </a:solidFill>
              <a:latin typeface="Arial"/>
              <a:cs typeface="Arial"/>
            </a:rPr>
            <a:pPr algn="ctr"/>
            <a:t>Software Metered License</a:t>
          </a:fld>
          <a:endParaRPr lang="en-IN" sz="900">
            <a:solidFill>
              <a:schemeClr val="bg1"/>
            </a:solidFill>
            <a:latin typeface="Aptos Display" panose="020B0004020202020204" pitchFamily="34" charset="0"/>
          </a:endParaRPr>
        </a:p>
      </xdr:txBody>
    </xdr:sp>
    <xdr:clientData/>
  </xdr:twoCellAnchor>
  <xdr:twoCellAnchor>
    <xdr:from>
      <xdr:col>3</xdr:col>
      <xdr:colOff>583790</xdr:colOff>
      <xdr:row>2</xdr:row>
      <xdr:rowOff>147293</xdr:rowOff>
    </xdr:from>
    <xdr:to>
      <xdr:col>5</xdr:col>
      <xdr:colOff>51209</xdr:colOff>
      <xdr:row>4</xdr:row>
      <xdr:rowOff>5487</xdr:rowOff>
    </xdr:to>
    <xdr:sp macro="" textlink="'Pivot Tables'!AZ16">
      <xdr:nvSpPr>
        <xdr:cNvPr id="371" name="TextBox 370">
          <a:extLst>
            <a:ext uri="{FF2B5EF4-FFF2-40B4-BE49-F238E27FC236}">
              <a16:creationId xmlns:a16="http://schemas.microsoft.com/office/drawing/2014/main" id="{8EB74638-CBB6-163F-FB2D-40929A51AE5D}"/>
            </a:ext>
          </a:extLst>
        </xdr:cNvPr>
        <xdr:cNvSpPr txBox="1"/>
      </xdr:nvSpPr>
      <xdr:spPr>
        <a:xfrm>
          <a:off x="2427338" y="536487"/>
          <a:ext cx="696452"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5A2915-D4CB-4663-AF18-3142E005DBC3}" type="TxLink">
            <a:rPr lang="en-US" sz="1100" b="0" i="0" u="none" strike="noStrike">
              <a:solidFill>
                <a:schemeClr val="bg1"/>
              </a:solidFill>
              <a:latin typeface="Arial"/>
              <a:cs typeface="Arial"/>
            </a:rPr>
            <a:pPr algn="ctr"/>
            <a:t> 56,987 </a:t>
          </a:fld>
          <a:endParaRPr lang="en-IN" sz="1100">
            <a:solidFill>
              <a:schemeClr val="bg1"/>
            </a:solidFill>
            <a:latin typeface="Aptos Display" panose="020B0004020202020204" pitchFamily="34" charset="0"/>
          </a:endParaRPr>
        </a:p>
      </xdr:txBody>
    </xdr:sp>
    <xdr:clientData/>
  </xdr:twoCellAnchor>
  <xdr:twoCellAnchor>
    <xdr:from>
      <xdr:col>7</xdr:col>
      <xdr:colOff>215080</xdr:colOff>
      <xdr:row>10</xdr:row>
      <xdr:rowOff>30726</xdr:rowOff>
    </xdr:from>
    <xdr:to>
      <xdr:col>12</xdr:col>
      <xdr:colOff>450645</xdr:colOff>
      <xdr:row>27</xdr:row>
      <xdr:rowOff>51210</xdr:rowOff>
    </xdr:to>
    <xdr:sp macro="" textlink="">
      <xdr:nvSpPr>
        <xdr:cNvPr id="373" name="Flowchart: Connector 372">
          <a:extLst>
            <a:ext uri="{FF2B5EF4-FFF2-40B4-BE49-F238E27FC236}">
              <a16:creationId xmlns:a16="http://schemas.microsoft.com/office/drawing/2014/main" id="{370EC306-4931-F5F3-E256-449B892E7C83}"/>
            </a:ext>
          </a:extLst>
        </xdr:cNvPr>
        <xdr:cNvSpPr/>
      </xdr:nvSpPr>
      <xdr:spPr>
        <a:xfrm>
          <a:off x="4516693" y="1976694"/>
          <a:ext cx="3308146" cy="3328629"/>
        </a:xfrm>
        <a:prstGeom prst="flowChartConnector">
          <a:avLst/>
        </a:prstGeom>
        <a:no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208524</xdr:colOff>
      <xdr:row>27</xdr:row>
      <xdr:rowOff>48663</xdr:rowOff>
    </xdr:from>
    <xdr:to>
      <xdr:col>6</xdr:col>
      <xdr:colOff>423897</xdr:colOff>
      <xdr:row>28</xdr:row>
      <xdr:rowOff>101453</xdr:rowOff>
    </xdr:to>
    <xdr:sp macro="" textlink="'Pivot Tables'!AY5">
      <xdr:nvSpPr>
        <xdr:cNvPr id="362" name="TextBox 361">
          <a:extLst>
            <a:ext uri="{FF2B5EF4-FFF2-40B4-BE49-F238E27FC236}">
              <a16:creationId xmlns:a16="http://schemas.microsoft.com/office/drawing/2014/main" id="{8AAF9C67-7576-C613-F8B6-E158397EAD5C}"/>
            </a:ext>
          </a:extLst>
        </xdr:cNvPr>
        <xdr:cNvSpPr txBox="1"/>
      </xdr:nvSpPr>
      <xdr:spPr>
        <a:xfrm>
          <a:off x="3281105" y="5302776"/>
          <a:ext cx="829889" cy="247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5B9D8B-0C55-444A-A03B-DBE111C0CA3A}" type="TxLink">
            <a:rPr lang="en-US" sz="900" b="0" i="0" u="none" strike="noStrike">
              <a:solidFill>
                <a:schemeClr val="bg1"/>
              </a:solidFill>
              <a:latin typeface="Arial"/>
              <a:cs typeface="Arial"/>
            </a:rPr>
            <a:pPr algn="ctr"/>
            <a:t>New </a:t>
          </a:fld>
          <a:endParaRPr lang="en-IN" sz="900">
            <a:solidFill>
              <a:schemeClr val="bg1"/>
            </a:solidFill>
            <a:latin typeface="Aptos Display" panose="020B0004020202020204" pitchFamily="34" charset="0"/>
          </a:endParaRPr>
        </a:p>
      </xdr:txBody>
    </xdr:sp>
    <xdr:clientData/>
  </xdr:twoCellAnchor>
  <xdr:twoCellAnchor>
    <xdr:from>
      <xdr:col>5</xdr:col>
      <xdr:colOff>20484</xdr:colOff>
      <xdr:row>1</xdr:row>
      <xdr:rowOff>40968</xdr:rowOff>
    </xdr:from>
    <xdr:to>
      <xdr:col>15</xdr:col>
      <xdr:colOff>481371</xdr:colOff>
      <xdr:row>32</xdr:row>
      <xdr:rowOff>122903</xdr:rowOff>
    </xdr:to>
    <xdr:sp macro="" textlink="">
      <xdr:nvSpPr>
        <xdr:cNvPr id="372" name="Flowchart: Connector 371">
          <a:extLst>
            <a:ext uri="{FF2B5EF4-FFF2-40B4-BE49-F238E27FC236}">
              <a16:creationId xmlns:a16="http://schemas.microsoft.com/office/drawing/2014/main" id="{1C3FB31B-AAEB-9026-EE92-A599B63DB6E0}"/>
            </a:ext>
          </a:extLst>
        </xdr:cNvPr>
        <xdr:cNvSpPr/>
      </xdr:nvSpPr>
      <xdr:spPr>
        <a:xfrm>
          <a:off x="3093065" y="235565"/>
          <a:ext cx="6606048" cy="6114435"/>
        </a:xfrm>
        <a:prstGeom prst="flowChartConnector">
          <a:avLst/>
        </a:prstGeom>
        <a:noFill/>
        <a:ln>
          <a:solidFill>
            <a:srgbClr val="652C9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542823</xdr:colOff>
      <xdr:row>2</xdr:row>
      <xdr:rowOff>20927</xdr:rowOff>
    </xdr:from>
    <xdr:to>
      <xdr:col>11</xdr:col>
      <xdr:colOff>409677</xdr:colOff>
      <xdr:row>4</xdr:row>
      <xdr:rowOff>194587</xdr:rowOff>
    </xdr:to>
    <xdr:grpSp>
      <xdr:nvGrpSpPr>
        <xdr:cNvPr id="275" name="Group 274">
          <a:extLst>
            <a:ext uri="{FF2B5EF4-FFF2-40B4-BE49-F238E27FC236}">
              <a16:creationId xmlns:a16="http://schemas.microsoft.com/office/drawing/2014/main" id="{1C4BC6A6-9FCC-5C77-2E4E-B54196235447}"/>
            </a:ext>
          </a:extLst>
        </xdr:cNvPr>
        <xdr:cNvGrpSpPr/>
      </xdr:nvGrpSpPr>
      <xdr:grpSpPr>
        <a:xfrm rot="16200000">
          <a:off x="6339984" y="143605"/>
          <a:ext cx="562853" cy="1095886"/>
          <a:chOff x="9460726" y="2295524"/>
          <a:chExt cx="496324" cy="1064280"/>
        </a:xfrm>
      </xdr:grpSpPr>
      <xdr:cxnSp macro="">
        <xdr:nvCxnSpPr>
          <xdr:cNvPr id="276" name="Straight Connector 275">
            <a:extLst>
              <a:ext uri="{FF2B5EF4-FFF2-40B4-BE49-F238E27FC236}">
                <a16:creationId xmlns:a16="http://schemas.microsoft.com/office/drawing/2014/main" id="{CEC88043-0442-D314-52FE-4AC7D3A8E61D}"/>
              </a:ext>
            </a:extLst>
          </xdr:cNvPr>
          <xdr:cNvCxnSpPr>
            <a:stCxn id="278" idx="3"/>
          </xdr:cNvCxnSpPr>
        </xdr:nvCxnSpPr>
        <xdr:spPr>
          <a:xfrm rot="5400000" flipV="1">
            <a:off x="9464958" y="3029875"/>
            <a:ext cx="569959" cy="89899"/>
          </a:xfrm>
          <a:prstGeom prst="line">
            <a:avLst/>
          </a:prstGeom>
          <a:ln w="15875">
            <a:gradFill>
              <a:gsLst>
                <a:gs pos="65000">
                  <a:srgbClr val="0A0D8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277" name="Circle: Hollow 276">
            <a:extLst>
              <a:ext uri="{FF2B5EF4-FFF2-40B4-BE49-F238E27FC236}">
                <a16:creationId xmlns:a16="http://schemas.microsoft.com/office/drawing/2014/main" id="{095C3815-A538-8F76-1D21-7BCD6689EEFD}"/>
              </a:ext>
            </a:extLst>
          </xdr:cNvPr>
          <xdr:cNvSpPr/>
        </xdr:nvSpPr>
        <xdr:spPr>
          <a:xfrm>
            <a:off x="9460726" y="2295524"/>
            <a:ext cx="496324" cy="540000"/>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AW17">
        <xdr:nvSpPr>
          <xdr:cNvPr id="278" name="TextBox 277">
            <a:extLst>
              <a:ext uri="{FF2B5EF4-FFF2-40B4-BE49-F238E27FC236}">
                <a16:creationId xmlns:a16="http://schemas.microsoft.com/office/drawing/2014/main" id="{DF58A315-01E5-7619-0B39-4EB9406E9327}"/>
              </a:ext>
            </a:extLst>
          </xdr:cNvPr>
          <xdr:cNvSpPr txBox="1"/>
        </xdr:nvSpPr>
        <xdr:spPr>
          <a:xfrm rot="5400000">
            <a:off x="9468892" y="2413736"/>
            <a:ext cx="472189" cy="28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A8532-67B0-4A04-8504-8E0B7DDDD2CA}" type="TxLink">
              <a:rPr lang="en-US" sz="1100" b="0" i="0" u="none" strike="noStrike">
                <a:solidFill>
                  <a:schemeClr val="bg1"/>
                </a:solidFill>
                <a:latin typeface="Arial"/>
                <a:cs typeface="Arial"/>
              </a:rPr>
              <a:pPr algn="ctr"/>
              <a:t>11%</a:t>
            </a:fld>
            <a:endParaRPr lang="en-IN" sz="1100">
              <a:solidFill>
                <a:schemeClr val="bg1"/>
              </a:solidFill>
              <a:latin typeface="Aptos Display" panose="020B0004020202020204" pitchFamily="34" charset="0"/>
            </a:endParaRPr>
          </a:p>
        </xdr:txBody>
      </xdr:sp>
    </xdr:grpSp>
    <xdr:clientData/>
  </xdr:twoCellAnchor>
  <xdr:twoCellAnchor>
    <xdr:from>
      <xdr:col>12</xdr:col>
      <xdr:colOff>474960</xdr:colOff>
      <xdr:row>27</xdr:row>
      <xdr:rowOff>94319</xdr:rowOff>
    </xdr:from>
    <xdr:to>
      <xdr:col>14</xdr:col>
      <xdr:colOff>4946</xdr:colOff>
      <xdr:row>30</xdr:row>
      <xdr:rowOff>34249</xdr:rowOff>
    </xdr:to>
    <xdr:grpSp>
      <xdr:nvGrpSpPr>
        <xdr:cNvPr id="250" name="Group 249">
          <a:extLst>
            <a:ext uri="{FF2B5EF4-FFF2-40B4-BE49-F238E27FC236}">
              <a16:creationId xmlns:a16="http://schemas.microsoft.com/office/drawing/2014/main" id="{E2955066-4DBF-361A-8339-37E0E1DF5BF8}"/>
            </a:ext>
          </a:extLst>
        </xdr:cNvPr>
        <xdr:cNvGrpSpPr/>
      </xdr:nvGrpSpPr>
      <xdr:grpSpPr>
        <a:xfrm rot="8811067">
          <a:off x="7849154" y="5348432"/>
          <a:ext cx="759018" cy="523720"/>
          <a:chOff x="9436615" y="1371174"/>
          <a:chExt cx="618274" cy="448171"/>
        </a:xfrm>
      </xdr:grpSpPr>
      <xdr:cxnSp macro="">
        <xdr:nvCxnSpPr>
          <xdr:cNvPr id="251" name="Straight Connector 250">
            <a:extLst>
              <a:ext uri="{FF2B5EF4-FFF2-40B4-BE49-F238E27FC236}">
                <a16:creationId xmlns:a16="http://schemas.microsoft.com/office/drawing/2014/main" id="{AEF3D40E-766C-E251-39E0-D3B36B383672}"/>
              </a:ext>
            </a:extLst>
          </xdr:cNvPr>
          <xdr:cNvCxnSpPr>
            <a:stCxn id="237" idx="3"/>
          </xdr:cNvCxnSpPr>
        </xdr:nvCxnSpPr>
        <xdr:spPr>
          <a:xfrm rot="12788933">
            <a:off x="9740728" y="1755769"/>
            <a:ext cx="314161" cy="63576"/>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2" name="Group 251">
            <a:extLst>
              <a:ext uri="{FF2B5EF4-FFF2-40B4-BE49-F238E27FC236}">
                <a16:creationId xmlns:a16="http://schemas.microsoft.com/office/drawing/2014/main" id="{8BC84E1D-89DD-698C-C90E-522ED1019CA0}"/>
              </a:ext>
            </a:extLst>
          </xdr:cNvPr>
          <xdr:cNvGrpSpPr/>
        </xdr:nvGrpSpPr>
        <xdr:grpSpPr>
          <a:xfrm>
            <a:off x="9436615" y="1371174"/>
            <a:ext cx="485679" cy="349676"/>
            <a:chOff x="9436615" y="1371174"/>
            <a:chExt cx="485679" cy="349676"/>
          </a:xfrm>
        </xdr:grpSpPr>
        <xdr:sp macro="" textlink="">
          <xdr:nvSpPr>
            <xdr:cNvPr id="253" name="Flowchart: Connector 252">
              <a:extLst>
                <a:ext uri="{FF2B5EF4-FFF2-40B4-BE49-F238E27FC236}">
                  <a16:creationId xmlns:a16="http://schemas.microsoft.com/office/drawing/2014/main" id="{C2DDBC74-7AC3-F17E-3587-EAF729A2E8FB}"/>
                </a:ext>
              </a:extLst>
            </xdr:cNvPr>
            <xdr:cNvSpPr/>
          </xdr:nvSpPr>
          <xdr:spPr>
            <a:xfrm>
              <a:off x="9534525" y="1377950"/>
              <a:ext cx="342900" cy="34290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12">
          <xdr:nvSpPr>
            <xdr:cNvPr id="254" name="TextBox 253">
              <a:extLst>
                <a:ext uri="{FF2B5EF4-FFF2-40B4-BE49-F238E27FC236}">
                  <a16:creationId xmlns:a16="http://schemas.microsoft.com/office/drawing/2014/main" id="{8EC37D29-957A-0898-E6FF-58D8C8AED6BB}"/>
                </a:ext>
              </a:extLst>
            </xdr:cNvPr>
            <xdr:cNvSpPr txBox="1"/>
          </xdr:nvSpPr>
          <xdr:spPr>
            <a:xfrm rot="12485922">
              <a:off x="9436615" y="1371174"/>
              <a:ext cx="485679" cy="322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91B6E7-A755-4DE0-83FC-6776A7042996}" type="TxLink">
                <a:rPr lang="en-US" sz="1100" b="0" i="0" u="none" strike="noStrike">
                  <a:solidFill>
                    <a:schemeClr val="bg1"/>
                  </a:solidFill>
                  <a:latin typeface="Arial"/>
                  <a:cs typeface="Arial"/>
                </a:rPr>
                <a:pPr algn="ctr"/>
                <a:t>0%</a:t>
              </a:fld>
              <a:endParaRPr lang="en-IN" sz="1100">
                <a:solidFill>
                  <a:schemeClr val="bg1"/>
                </a:solidFill>
                <a:latin typeface="Aptos Display" panose="020B0004020202020204" pitchFamily="34" charset="0"/>
              </a:endParaRPr>
            </a:p>
          </xdr:txBody>
        </xdr:sp>
      </xdr:grpSp>
    </xdr:grpSp>
    <xdr:clientData/>
  </xdr:twoCellAnchor>
  <xdr:twoCellAnchor>
    <xdr:from>
      <xdr:col>12</xdr:col>
      <xdr:colOff>310241</xdr:colOff>
      <xdr:row>29</xdr:row>
      <xdr:rowOff>91290</xdr:rowOff>
    </xdr:from>
    <xdr:to>
      <xdr:col>13</xdr:col>
      <xdr:colOff>358606</xdr:colOff>
      <xdr:row>32</xdr:row>
      <xdr:rowOff>83588</xdr:rowOff>
    </xdr:to>
    <xdr:grpSp>
      <xdr:nvGrpSpPr>
        <xdr:cNvPr id="239" name="Group 238">
          <a:extLst>
            <a:ext uri="{FF2B5EF4-FFF2-40B4-BE49-F238E27FC236}">
              <a16:creationId xmlns:a16="http://schemas.microsoft.com/office/drawing/2014/main" id="{0C379713-C189-9D35-0316-43D3C3B77B03}"/>
            </a:ext>
          </a:extLst>
        </xdr:cNvPr>
        <xdr:cNvGrpSpPr/>
      </xdr:nvGrpSpPr>
      <xdr:grpSpPr>
        <a:xfrm rot="5996168">
          <a:off x="7727831" y="5691200"/>
          <a:ext cx="576089" cy="662881"/>
          <a:chOff x="9286913" y="1313924"/>
          <a:chExt cx="426015" cy="519233"/>
        </a:xfrm>
      </xdr:grpSpPr>
      <xdr:cxnSp macro="">
        <xdr:nvCxnSpPr>
          <xdr:cNvPr id="240" name="Straight Connector 239">
            <a:extLst>
              <a:ext uri="{FF2B5EF4-FFF2-40B4-BE49-F238E27FC236}">
                <a16:creationId xmlns:a16="http://schemas.microsoft.com/office/drawing/2014/main" id="{DD303735-0290-546C-B330-0C0DA8BE264D}"/>
              </a:ext>
            </a:extLst>
          </xdr:cNvPr>
          <xdr:cNvCxnSpPr/>
        </xdr:nvCxnSpPr>
        <xdr:spPr>
          <a:xfrm rot="15603832">
            <a:off x="9328544" y="1655145"/>
            <a:ext cx="136381" cy="219643"/>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41" name="Group 240">
            <a:extLst>
              <a:ext uri="{FF2B5EF4-FFF2-40B4-BE49-F238E27FC236}">
                <a16:creationId xmlns:a16="http://schemas.microsoft.com/office/drawing/2014/main" id="{11429F6E-4D56-399D-8732-0D01E1B62D01}"/>
              </a:ext>
            </a:extLst>
          </xdr:cNvPr>
          <xdr:cNvGrpSpPr/>
        </xdr:nvGrpSpPr>
        <xdr:grpSpPr>
          <a:xfrm>
            <a:off x="9416087" y="1313924"/>
            <a:ext cx="296841" cy="413072"/>
            <a:chOff x="9416087" y="1313924"/>
            <a:chExt cx="296841" cy="413072"/>
          </a:xfrm>
        </xdr:grpSpPr>
        <xdr:sp macro="" textlink="">
          <xdr:nvSpPr>
            <xdr:cNvPr id="242" name="Flowchart: Connector 241">
              <a:extLst>
                <a:ext uri="{FF2B5EF4-FFF2-40B4-BE49-F238E27FC236}">
                  <a16:creationId xmlns:a16="http://schemas.microsoft.com/office/drawing/2014/main" id="{EFFA4CE0-7816-C621-A7F6-51C7EE78B36A}"/>
                </a:ext>
              </a:extLst>
            </xdr:cNvPr>
            <xdr:cNvSpPr/>
          </xdr:nvSpPr>
          <xdr:spPr>
            <a:xfrm>
              <a:off x="9416087" y="1389673"/>
              <a:ext cx="296841" cy="312430"/>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11">
          <xdr:nvSpPr>
            <xdr:cNvPr id="243" name="TextBox 242">
              <a:extLst>
                <a:ext uri="{FF2B5EF4-FFF2-40B4-BE49-F238E27FC236}">
                  <a16:creationId xmlns:a16="http://schemas.microsoft.com/office/drawing/2014/main" id="{4EB9CAE5-63E3-773E-3BBB-66A6541214E0}"/>
                </a:ext>
              </a:extLst>
            </xdr:cNvPr>
            <xdr:cNvSpPr txBox="1"/>
          </xdr:nvSpPr>
          <xdr:spPr>
            <a:xfrm rot="15372595">
              <a:off x="9368350" y="1383783"/>
              <a:ext cx="413072" cy="273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D2331-8F03-445B-BEAB-53A324239CAB}" type="TxLink">
                <a:rPr lang="en-US" sz="1100" b="0" i="0" u="none" strike="noStrike">
                  <a:solidFill>
                    <a:schemeClr val="bg1"/>
                  </a:solidFill>
                  <a:latin typeface="Arial"/>
                  <a:cs typeface="Arial"/>
                </a:rPr>
                <a:pPr algn="ctr"/>
                <a:t>8%</a:t>
              </a:fld>
              <a:endParaRPr lang="en-IN" sz="1100">
                <a:solidFill>
                  <a:schemeClr val="bg1"/>
                </a:solidFill>
                <a:latin typeface="Aptos Display" panose="020B0004020202020204" pitchFamily="34" charset="0"/>
              </a:endParaRPr>
            </a:p>
          </xdr:txBody>
        </xdr:sp>
      </xdr:grpSp>
    </xdr:grpSp>
    <xdr:clientData/>
  </xdr:twoCellAnchor>
  <xdr:twoCellAnchor>
    <xdr:from>
      <xdr:col>7</xdr:col>
      <xdr:colOff>143387</xdr:colOff>
      <xdr:row>19</xdr:row>
      <xdr:rowOff>174113</xdr:rowOff>
    </xdr:from>
    <xdr:to>
      <xdr:col>8</xdr:col>
      <xdr:colOff>553065</xdr:colOff>
      <xdr:row>22</xdr:row>
      <xdr:rowOff>0</xdr:rowOff>
    </xdr:to>
    <xdr:cxnSp macro="">
      <xdr:nvCxnSpPr>
        <xdr:cNvPr id="221" name="Straight Connector 220">
          <a:extLst>
            <a:ext uri="{FF2B5EF4-FFF2-40B4-BE49-F238E27FC236}">
              <a16:creationId xmlns:a16="http://schemas.microsoft.com/office/drawing/2014/main" id="{04A449F3-11DE-170C-527B-9F3A63CC28E2}"/>
            </a:ext>
          </a:extLst>
        </xdr:cNvPr>
        <xdr:cNvCxnSpPr/>
      </xdr:nvCxnSpPr>
      <xdr:spPr>
        <a:xfrm flipH="1">
          <a:off x="4445000" y="3871452"/>
          <a:ext cx="1024194" cy="409677"/>
        </a:xfrm>
        <a:prstGeom prst="line">
          <a:avLst/>
        </a:prstGeom>
        <a:ln w="15875">
          <a:gradFill>
            <a:gsLst>
              <a:gs pos="95000">
                <a:srgbClr val="000C3A"/>
              </a:gs>
              <a:gs pos="1000">
                <a:srgbClr val="7030A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198357</xdr:colOff>
      <xdr:row>26</xdr:row>
      <xdr:rowOff>186395</xdr:rowOff>
    </xdr:from>
    <xdr:to>
      <xdr:col>12</xdr:col>
      <xdr:colOff>468590</xdr:colOff>
      <xdr:row>29</xdr:row>
      <xdr:rowOff>147466</xdr:rowOff>
    </xdr:to>
    <xdr:grpSp>
      <xdr:nvGrpSpPr>
        <xdr:cNvPr id="234" name="Group 233">
          <a:extLst>
            <a:ext uri="{FF2B5EF4-FFF2-40B4-BE49-F238E27FC236}">
              <a16:creationId xmlns:a16="http://schemas.microsoft.com/office/drawing/2014/main" id="{FC95AA86-3E46-69BC-9663-A82BD02115BC}"/>
            </a:ext>
          </a:extLst>
        </xdr:cNvPr>
        <xdr:cNvGrpSpPr/>
      </xdr:nvGrpSpPr>
      <xdr:grpSpPr>
        <a:xfrm rot="4645034">
          <a:off x="7127978" y="5075967"/>
          <a:ext cx="544861" cy="884750"/>
          <a:chOff x="9360036" y="2691300"/>
          <a:chExt cx="469033" cy="915086"/>
        </a:xfrm>
      </xdr:grpSpPr>
      <xdr:cxnSp macro="">
        <xdr:nvCxnSpPr>
          <xdr:cNvPr id="235" name="Straight Connector 234">
            <a:extLst>
              <a:ext uri="{FF2B5EF4-FFF2-40B4-BE49-F238E27FC236}">
                <a16:creationId xmlns:a16="http://schemas.microsoft.com/office/drawing/2014/main" id="{242FEDE7-EFEC-D48E-00B2-C7C4B280E7CC}"/>
              </a:ext>
            </a:extLst>
          </xdr:cNvPr>
          <xdr:cNvCxnSpPr>
            <a:stCxn id="236" idx="4"/>
          </xdr:cNvCxnSpPr>
        </xdr:nvCxnSpPr>
        <xdr:spPr>
          <a:xfrm rot="16954966" flipH="1">
            <a:off x="9441673" y="3394890"/>
            <a:ext cx="334963" cy="88030"/>
          </a:xfrm>
          <a:prstGeom prst="line">
            <a:avLst/>
          </a:prstGeom>
          <a:ln w="15875">
            <a:gradFill>
              <a:gsLst>
                <a:gs pos="65000">
                  <a:srgbClr val="0A0D80"/>
                </a:gs>
                <a:gs pos="21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236" name="Circle: Hollow 235">
            <a:extLst>
              <a:ext uri="{FF2B5EF4-FFF2-40B4-BE49-F238E27FC236}">
                <a16:creationId xmlns:a16="http://schemas.microsoft.com/office/drawing/2014/main" id="{4B9A5678-FDA2-90DD-BDF4-4C607B1154C9}"/>
              </a:ext>
            </a:extLst>
          </xdr:cNvPr>
          <xdr:cNvSpPr/>
        </xdr:nvSpPr>
        <xdr:spPr>
          <a:xfrm>
            <a:off x="9360036" y="2723107"/>
            <a:ext cx="469033" cy="540000"/>
          </a:xfrm>
          <a:prstGeom prst="donut">
            <a:avLst>
              <a:gd name="adj" fmla="val 10446"/>
            </a:avLst>
          </a:prstGeom>
          <a:solidFill>
            <a:srgbClr val="9BF8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A10">
        <xdr:nvSpPr>
          <xdr:cNvPr id="237" name="TextBox 236">
            <a:extLst>
              <a:ext uri="{FF2B5EF4-FFF2-40B4-BE49-F238E27FC236}">
                <a16:creationId xmlns:a16="http://schemas.microsoft.com/office/drawing/2014/main" id="{F204EC94-A300-5306-BC9A-CEAFA4A73D83}"/>
              </a:ext>
            </a:extLst>
          </xdr:cNvPr>
          <xdr:cNvSpPr txBox="1"/>
        </xdr:nvSpPr>
        <xdr:spPr>
          <a:xfrm rot="16732119">
            <a:off x="9297870" y="2877329"/>
            <a:ext cx="594480" cy="222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64B510-0C40-444E-BAA5-80A37FBBFC4B}" type="TxLink">
              <a:rPr lang="en-US" sz="1100" b="0" i="0" u="none" strike="noStrike">
                <a:solidFill>
                  <a:schemeClr val="bg1"/>
                </a:solidFill>
                <a:latin typeface="Arial"/>
                <a:cs typeface="Arial"/>
              </a:rPr>
              <a:pPr algn="ctr"/>
              <a:t>8%</a:t>
            </a:fld>
            <a:endParaRPr lang="en-IN" sz="1100">
              <a:solidFill>
                <a:schemeClr val="bg1"/>
              </a:solidFill>
              <a:latin typeface="Aptos Display" panose="020B0004020202020204" pitchFamily="34" charset="0"/>
            </a:endParaRPr>
          </a:p>
        </xdr:txBody>
      </xdr:sp>
    </xdr:grpSp>
    <xdr:clientData/>
  </xdr:twoCellAnchor>
  <xdr:twoCellAnchor>
    <xdr:from>
      <xdr:col>11</xdr:col>
      <xdr:colOff>223562</xdr:colOff>
      <xdr:row>29</xdr:row>
      <xdr:rowOff>153606</xdr:rowOff>
    </xdr:from>
    <xdr:to>
      <xdr:col>12</xdr:col>
      <xdr:colOff>142671</xdr:colOff>
      <xdr:row>32</xdr:row>
      <xdr:rowOff>59095</xdr:rowOff>
    </xdr:to>
    <xdr:grpSp>
      <xdr:nvGrpSpPr>
        <xdr:cNvPr id="255" name="Group 254">
          <a:extLst>
            <a:ext uri="{FF2B5EF4-FFF2-40B4-BE49-F238E27FC236}">
              <a16:creationId xmlns:a16="http://schemas.microsoft.com/office/drawing/2014/main" id="{67EBD184-94BB-FBD2-C685-D3243BA9F451}"/>
            </a:ext>
          </a:extLst>
        </xdr:cNvPr>
        <xdr:cNvGrpSpPr/>
      </xdr:nvGrpSpPr>
      <xdr:grpSpPr>
        <a:xfrm rot="14296328">
          <a:off x="7005412" y="5774739"/>
          <a:ext cx="489280" cy="533626"/>
          <a:chOff x="9571118" y="1303208"/>
          <a:chExt cx="354993" cy="523261"/>
        </a:xfrm>
      </xdr:grpSpPr>
      <xdr:cxnSp macro="">
        <xdr:nvCxnSpPr>
          <xdr:cNvPr id="256" name="Straight Connector 255">
            <a:extLst>
              <a:ext uri="{FF2B5EF4-FFF2-40B4-BE49-F238E27FC236}">
                <a16:creationId xmlns:a16="http://schemas.microsoft.com/office/drawing/2014/main" id="{58215902-351B-686F-6978-CDA191C04ECB}"/>
              </a:ext>
            </a:extLst>
          </xdr:cNvPr>
          <xdr:cNvCxnSpPr>
            <a:endCxn id="258" idx="5"/>
          </xdr:cNvCxnSpPr>
        </xdr:nvCxnSpPr>
        <xdr:spPr>
          <a:xfrm rot="7303672" flipH="1">
            <a:off x="9796379" y="1696737"/>
            <a:ext cx="130853" cy="128611"/>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7" name="Group 256">
            <a:extLst>
              <a:ext uri="{FF2B5EF4-FFF2-40B4-BE49-F238E27FC236}">
                <a16:creationId xmlns:a16="http://schemas.microsoft.com/office/drawing/2014/main" id="{308ECDE2-2920-4107-77B3-02DF140EE2EA}"/>
              </a:ext>
            </a:extLst>
          </xdr:cNvPr>
          <xdr:cNvGrpSpPr/>
        </xdr:nvGrpSpPr>
        <xdr:grpSpPr>
          <a:xfrm>
            <a:off x="9571118" y="1303208"/>
            <a:ext cx="306309" cy="417644"/>
            <a:chOff x="9571118" y="1303208"/>
            <a:chExt cx="306309" cy="417644"/>
          </a:xfrm>
        </xdr:grpSpPr>
        <xdr:sp macro="" textlink="">
          <xdr:nvSpPr>
            <xdr:cNvPr id="258" name="Flowchart: Connector 257">
              <a:extLst>
                <a:ext uri="{FF2B5EF4-FFF2-40B4-BE49-F238E27FC236}">
                  <a16:creationId xmlns:a16="http://schemas.microsoft.com/office/drawing/2014/main" id="{502365BF-8181-F6CC-1A74-141BB1964B3F}"/>
                </a:ext>
              </a:extLst>
            </xdr:cNvPr>
            <xdr:cNvSpPr/>
          </xdr:nvSpPr>
          <xdr:spPr>
            <a:xfrm>
              <a:off x="9571118" y="1303208"/>
              <a:ext cx="306309" cy="417644"/>
            </a:xfrm>
            <a:prstGeom prst="flowChartConnector">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A13">
          <xdr:nvSpPr>
            <xdr:cNvPr id="259" name="TextBox 258">
              <a:extLst>
                <a:ext uri="{FF2B5EF4-FFF2-40B4-BE49-F238E27FC236}">
                  <a16:creationId xmlns:a16="http://schemas.microsoft.com/office/drawing/2014/main" id="{F0CFBB3F-8987-DBB9-56C4-B5F514CC63E0}"/>
                </a:ext>
              </a:extLst>
            </xdr:cNvPr>
            <xdr:cNvSpPr txBox="1"/>
          </xdr:nvSpPr>
          <xdr:spPr>
            <a:xfrm rot="7303672">
              <a:off x="9534160" y="1416999"/>
              <a:ext cx="395730" cy="190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9EA4CD-E8AF-4A1A-934A-29251AD9CA16}" type="TxLink">
                <a:rPr lang="en-US" sz="1100" b="0" i="0" u="none" strike="noStrike">
                  <a:solidFill>
                    <a:schemeClr val="bg1"/>
                  </a:solidFill>
                  <a:latin typeface="Arial"/>
                  <a:cs typeface="Arial"/>
                </a:rPr>
                <a:pPr algn="ctr"/>
                <a:t>0%</a:t>
              </a:fld>
              <a:endParaRPr lang="en-IN" sz="1100">
                <a:solidFill>
                  <a:schemeClr val="bg1"/>
                </a:solidFill>
                <a:latin typeface="Aptos Display" panose="020B0004020202020204" pitchFamily="34" charset="0"/>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921204</xdr:colOff>
      <xdr:row>26</xdr:row>
      <xdr:rowOff>78241</xdr:rowOff>
    </xdr:from>
    <xdr:to>
      <xdr:col>10</xdr:col>
      <xdr:colOff>131989</xdr:colOff>
      <xdr:row>41</xdr:row>
      <xdr:rowOff>136071</xdr:rowOff>
    </xdr:to>
    <xdr:graphicFrame macro="">
      <xdr:nvGraphicFramePr>
        <xdr:cNvPr id="2" name="Chart 1">
          <a:extLst>
            <a:ext uri="{FF2B5EF4-FFF2-40B4-BE49-F238E27FC236}">
              <a16:creationId xmlns:a16="http://schemas.microsoft.com/office/drawing/2014/main" id="{D45A950D-44F9-264C-58AB-341E461E7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41</xdr:col>
      <xdr:colOff>50346</xdr:colOff>
      <xdr:row>14</xdr:row>
      <xdr:rowOff>174172</xdr:rowOff>
    </xdr:from>
    <xdr:to>
      <xdr:col>43</xdr:col>
      <xdr:colOff>265339</xdr:colOff>
      <xdr:row>28</xdr:row>
      <xdr:rowOff>153761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C4CB450-51B3-E820-8D2B-24E2F71D12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211953" y="2813958"/>
              <a:ext cx="1834243" cy="2483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95248</xdr:colOff>
      <xdr:row>17</xdr:row>
      <xdr:rowOff>142877</xdr:rowOff>
    </xdr:from>
    <xdr:to>
      <xdr:col>28</xdr:col>
      <xdr:colOff>647700</xdr:colOff>
      <xdr:row>24</xdr:row>
      <xdr:rowOff>9526</xdr:rowOff>
    </xdr:to>
    <xdr:graphicFrame macro="">
      <xdr:nvGraphicFramePr>
        <xdr:cNvPr id="4" name="Chart 3">
          <a:extLst>
            <a:ext uri="{FF2B5EF4-FFF2-40B4-BE49-F238E27FC236}">
              <a16:creationId xmlns:a16="http://schemas.microsoft.com/office/drawing/2014/main" id="{6771F9F8-7A23-2FBB-ED42-4AF1CF8C4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904876</xdr:colOff>
      <xdr:row>17</xdr:row>
      <xdr:rowOff>33337</xdr:rowOff>
    </xdr:from>
    <xdr:to>
      <xdr:col>34</xdr:col>
      <xdr:colOff>1228725</xdr:colOff>
      <xdr:row>32</xdr:row>
      <xdr:rowOff>61912</xdr:rowOff>
    </xdr:to>
    <xdr:graphicFrame macro="">
      <xdr:nvGraphicFramePr>
        <xdr:cNvPr id="6" name="Chart 5">
          <a:extLst>
            <a:ext uri="{FF2B5EF4-FFF2-40B4-BE49-F238E27FC236}">
              <a16:creationId xmlns:a16="http://schemas.microsoft.com/office/drawing/2014/main" id="{3B2223BD-663E-0912-6EB8-C148BE1B4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209550</xdr:colOff>
      <xdr:row>7</xdr:row>
      <xdr:rowOff>128587</xdr:rowOff>
    </xdr:from>
    <xdr:to>
      <xdr:col>40</xdr:col>
      <xdr:colOff>838200</xdr:colOff>
      <xdr:row>22</xdr:row>
      <xdr:rowOff>71437</xdr:rowOff>
    </xdr:to>
    <xdr:graphicFrame macro="">
      <xdr:nvGraphicFramePr>
        <xdr:cNvPr id="7" name="Chart 6">
          <a:extLst>
            <a:ext uri="{FF2B5EF4-FFF2-40B4-BE49-F238E27FC236}">
              <a16:creationId xmlns:a16="http://schemas.microsoft.com/office/drawing/2014/main" id="{F0FB741C-3C28-AA83-8C13-F17137503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800100</xdr:colOff>
      <xdr:row>13</xdr:row>
      <xdr:rowOff>149678</xdr:rowOff>
    </xdr:from>
    <xdr:to>
      <xdr:col>18</xdr:col>
      <xdr:colOff>1</xdr:colOff>
      <xdr:row>40</xdr:row>
      <xdr:rowOff>122466</xdr:rowOff>
    </xdr:to>
    <xdr:graphicFrame macro="">
      <xdr:nvGraphicFramePr>
        <xdr:cNvPr id="5" name="Chart 4">
          <a:extLst>
            <a:ext uri="{FF2B5EF4-FFF2-40B4-BE49-F238E27FC236}">
              <a16:creationId xmlns:a16="http://schemas.microsoft.com/office/drawing/2014/main" id="{EA353AAD-4CFD-DBFB-F8B3-5ABFB2A03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26.527637500003" createdVersion="8" refreshedVersion="8" minRefreshableVersion="3" recordCount="900" xr:uid="{1E046FC4-00F5-4DE6-89E8-ED10B25114EA}">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427492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AC5D39-61B1-426F-869E-74275943AB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H3:AI16" firstHeaderRow="1"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items count="7">
        <item x="3"/>
        <item x="2"/>
        <item x="1"/>
        <item x="0"/>
        <item x="5"/>
        <item x="4"/>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5"/>
  </dataFields>
  <formats count="9">
    <format dxfId="482">
      <pivotArea type="all" dataOnly="0" outline="0" fieldPosition="0"/>
    </format>
    <format dxfId="481">
      <pivotArea outline="0" collapsedLevelsAreSubtotals="1" fieldPosition="0"/>
    </format>
    <format dxfId="480">
      <pivotArea field="2" type="button" dataOnly="0" labelOnly="1" outline="0"/>
    </format>
    <format dxfId="479">
      <pivotArea dataOnly="0" labelOnly="1" grandRow="1" outline="0" fieldPosition="0"/>
    </format>
    <format dxfId="478">
      <pivotArea type="all" dataOnly="0" outline="0" fieldPosition="0"/>
    </format>
    <format dxfId="477">
      <pivotArea outline="0" collapsedLevelsAreSubtotals="1" fieldPosition="0"/>
    </format>
    <format dxfId="476">
      <pivotArea field="2" type="button" dataOnly="0" labelOnly="1" outline="0"/>
    </format>
    <format dxfId="475">
      <pivotArea dataOnly="0" labelOnly="1" grandRow="1" outline="0" fieldPosition="0"/>
    </format>
    <format dxfId="474">
      <pivotArea outline="0" collapsedLevelsAreSubtotals="1" fieldPosition="0"/>
    </format>
  </formats>
  <chartFormats count="4">
    <chartFormat chart="24" format="0" series="1">
      <pivotArea type="data" outline="0" fieldPosition="0">
        <references count="1">
          <reference field="4294967294" count="1" selected="0">
            <x v="0"/>
          </reference>
        </references>
      </pivotArea>
    </chartFormat>
    <chartFormat chart="24" format="1">
      <pivotArea type="data" outline="0" fieldPosition="0">
        <references count="2">
          <reference field="4294967294" count="1" selected="0">
            <x v="0"/>
          </reference>
          <reference field="1" count="1" selected="0">
            <x v="8"/>
          </reference>
        </references>
      </pivotArea>
    </chartFormat>
    <chartFormat chart="24" format="2">
      <pivotArea type="data" outline="0" fieldPosition="0">
        <references count="2">
          <reference field="4294967294" count="1" selected="0">
            <x v="0"/>
          </reference>
          <reference field="1" count="1" selected="0">
            <x v="4"/>
          </reference>
        </references>
      </pivotArea>
    </chartFormat>
    <chartFormat chart="26" format="4"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106CF1-809E-491B-858B-84A7E49DD6F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A3:AC16" firstHeaderRow="0"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items count="7">
        <item x="3"/>
        <item x="2"/>
        <item x="1"/>
        <item x="0"/>
        <item x="5"/>
        <item x="4"/>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numFmtId="165"/>
    <dataField name="Sum of Income2" fld="5" baseField="0" baseItem="0"/>
  </dataFields>
  <formats count="13">
    <format dxfId="495">
      <pivotArea type="all" dataOnly="0" outline="0" fieldPosition="0"/>
    </format>
    <format dxfId="494">
      <pivotArea outline="0" collapsedLevelsAreSubtotals="1" fieldPosition="0"/>
    </format>
    <format dxfId="493">
      <pivotArea field="2" type="button" dataOnly="0" labelOnly="1" outline="0"/>
    </format>
    <format dxfId="492">
      <pivotArea dataOnly="0" labelOnly="1" grandRow="1" outline="0" fieldPosition="0"/>
    </format>
    <format dxfId="491">
      <pivotArea dataOnly="0" labelOnly="1" outline="0" fieldPosition="0">
        <references count="1">
          <reference field="4294967294" count="1">
            <x v="0"/>
          </reference>
        </references>
      </pivotArea>
    </format>
    <format dxfId="490">
      <pivotArea type="all" dataOnly="0" outline="0" fieldPosition="0"/>
    </format>
    <format dxfId="489">
      <pivotArea outline="0" collapsedLevelsAreSubtotals="1" fieldPosition="0"/>
    </format>
    <format dxfId="488">
      <pivotArea field="2" type="button" dataOnly="0" labelOnly="1" outline="0"/>
    </format>
    <format dxfId="487">
      <pivotArea dataOnly="0" labelOnly="1" grandRow="1" outline="0" fieldPosition="0"/>
    </format>
    <format dxfId="486">
      <pivotArea dataOnly="0" labelOnly="1" outline="0" fieldPosition="0">
        <references count="1">
          <reference field="4294967294" count="1">
            <x v="0"/>
          </reference>
        </references>
      </pivotArea>
    </format>
    <format dxfId="485">
      <pivotArea outline="0" collapsedLevelsAreSubtotals="1" fieldPosition="0">
        <references count="1">
          <reference field="4294967294" count="1" selected="0">
            <x v="0"/>
          </reference>
        </references>
      </pivotArea>
    </format>
    <format dxfId="484">
      <pivotArea collapsedLevelsAreSubtotals="1" fieldPosition="0">
        <references count="2">
          <reference field="4294967294" count="1" selected="0">
            <x v="1"/>
          </reference>
          <reference field="1" count="0"/>
        </references>
      </pivotArea>
    </format>
    <format dxfId="483">
      <pivotArea field="1" grandRow="1" outline="0" collapsedLevelsAreSubtotals="1" axis="axisRow" fieldPosition="0">
        <references count="1">
          <reference field="4294967294" count="1" selected="0">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664D5D-972E-472A-9A0F-F8B02DFB3E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S5" firstHeaderRow="0" firstDataRow="1" firstDataCol="0"/>
  <pivotFields count="9">
    <pivotField showAll="0">
      <items count="6">
        <item h="1" x="0"/>
        <item h="1" x="1"/>
        <item x="2"/>
        <item h="1" x="3"/>
        <item h="1" x="4"/>
        <item t="default"/>
      </items>
    </pivotField>
    <pivotField showAll="0"/>
    <pivotField showAll="0">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numFmtId="165"/>
    <dataField name="Sum of Target Income" fld="6" baseField="0" baseItem="0" numFmtId="165"/>
  </dataFields>
  <formats count="12">
    <format dxfId="507">
      <pivotArea type="all" dataOnly="0" outline="0" fieldPosition="0"/>
    </format>
    <format dxfId="506">
      <pivotArea outline="0" collapsedLevelsAreSubtotals="1" fieldPosition="0"/>
    </format>
    <format dxfId="505">
      <pivotArea field="2" type="button" dataOnly="0" labelOnly="1" outline="0"/>
    </format>
    <format dxfId="504">
      <pivotArea dataOnly="0" labelOnly="1" grandRow="1" outline="0" fieldPosition="0"/>
    </format>
    <format dxfId="503">
      <pivotArea dataOnly="0" labelOnly="1" outline="0" fieldPosition="0">
        <references count="1">
          <reference field="4294967294" count="1">
            <x v="0"/>
          </reference>
        </references>
      </pivotArea>
    </format>
    <format dxfId="502">
      <pivotArea type="all" dataOnly="0" outline="0" fieldPosition="0"/>
    </format>
    <format dxfId="501">
      <pivotArea outline="0" collapsedLevelsAreSubtotals="1" fieldPosition="0"/>
    </format>
    <format dxfId="500">
      <pivotArea field="2" type="button" dataOnly="0" labelOnly="1" outline="0"/>
    </format>
    <format dxfId="499">
      <pivotArea dataOnly="0" labelOnly="1" grandRow="1" outline="0" fieldPosition="0"/>
    </format>
    <format dxfId="498">
      <pivotArea dataOnly="0" labelOnly="1" outline="0" fieldPosition="0">
        <references count="1">
          <reference field="4294967294" count="1">
            <x v="0"/>
          </reference>
        </references>
      </pivotArea>
    </format>
    <format dxfId="497">
      <pivotArea outline="0" collapsedLevelsAreSubtotals="1" fieldPosition="0">
        <references count="1">
          <reference field="4294967294" count="1" selected="0">
            <x v="1"/>
          </reference>
        </references>
      </pivotArea>
    </format>
    <format dxfId="496">
      <pivotArea outline="0" collapsedLevelsAreSubtotals="1"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17923-1382-4A0F-9176-067EE29507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F11" firstHeaderRow="0" firstDataRow="1" firstDataCol="1"/>
  <pivotFields count="9">
    <pivotField showAll="0">
      <items count="6">
        <item h="1" x="0"/>
        <item h="1" x="1"/>
        <item x="2"/>
        <item h="1" x="3"/>
        <item h="1" x="4"/>
        <item t="default"/>
      </items>
    </pivotField>
    <pivotField showAll="0"/>
    <pivotField axis="axisRow" showAll="0">
      <items count="7">
        <item x="3"/>
        <item x="2"/>
        <item x="1"/>
        <item x="0"/>
        <item x="5"/>
        <item x="4"/>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0" baseItem="0" numFmtId="10"/>
  </dataFields>
  <formats count="13">
    <format dxfId="520">
      <pivotArea type="all" dataOnly="0" outline="0" fieldPosition="0"/>
    </format>
    <format dxfId="519">
      <pivotArea outline="0" collapsedLevelsAreSubtotals="1" fieldPosition="0"/>
    </format>
    <format dxfId="518">
      <pivotArea field="2" type="button" dataOnly="0" labelOnly="1" outline="0" axis="axisRow" fieldPosition="0"/>
    </format>
    <format dxfId="517">
      <pivotArea dataOnly="0" labelOnly="1" fieldPosition="0">
        <references count="1">
          <reference field="2" count="0"/>
        </references>
      </pivotArea>
    </format>
    <format dxfId="516">
      <pivotArea dataOnly="0" labelOnly="1" grandRow="1" outline="0" fieldPosition="0"/>
    </format>
    <format dxfId="515">
      <pivotArea dataOnly="0" labelOnly="1" outline="0" fieldPosition="0">
        <references count="1">
          <reference field="4294967294" count="1">
            <x v="0"/>
          </reference>
        </references>
      </pivotArea>
    </format>
    <format dxfId="514">
      <pivotArea type="all" dataOnly="0" outline="0" fieldPosition="0"/>
    </format>
    <format dxfId="513">
      <pivotArea outline="0" collapsedLevelsAreSubtotals="1" fieldPosition="0"/>
    </format>
    <format dxfId="512">
      <pivotArea field="2" type="button" dataOnly="0" labelOnly="1" outline="0" axis="axisRow" fieldPosition="0"/>
    </format>
    <format dxfId="511">
      <pivotArea dataOnly="0" labelOnly="1" fieldPosition="0">
        <references count="1">
          <reference field="2" count="0"/>
        </references>
      </pivotArea>
    </format>
    <format dxfId="510">
      <pivotArea dataOnly="0" labelOnly="1" grandRow="1" outline="0" fieldPosition="0"/>
    </format>
    <format dxfId="509">
      <pivotArea dataOnly="0" labelOnly="1" outline="0" fieldPosition="0">
        <references count="1">
          <reference field="4294967294" count="1">
            <x v="0"/>
          </reference>
        </references>
      </pivotArea>
    </format>
    <format dxfId="508">
      <pivotArea outline="0" fieldPosition="0">
        <references count="1">
          <reference field="4294967294" count="1">
            <x v="2"/>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846FC7-E500-43E2-A0D0-BF8C98DB705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U3:AW25"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axis="axisRow" showAll="0">
      <items count="7">
        <item x="3"/>
        <item x="2"/>
        <item x="1"/>
        <item x="0"/>
        <item x="5"/>
        <item x="4"/>
        <item t="default"/>
      </items>
    </pivotField>
    <pivotField axis="axisRow" showAll="0">
      <items count="16">
        <item x="13"/>
        <item x="10"/>
        <item x="2"/>
        <item x="8"/>
        <item n="Floating  License"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dataField name="Sum of Income2" fld="5" showDataAs="percentOfCol" baseField="0" baseItem="0" numFmtId="10"/>
  </dataFields>
  <formats count="22">
    <format dxfId="542">
      <pivotArea type="all" dataOnly="0" outline="0" fieldPosition="0"/>
    </format>
    <format dxfId="541">
      <pivotArea outline="0" collapsedLevelsAreSubtotals="1" fieldPosition="0"/>
    </format>
    <format dxfId="540">
      <pivotArea field="2" type="button" dataOnly="0" labelOnly="1" outline="0" axis="axisRow" fieldPosition="0"/>
    </format>
    <format dxfId="539">
      <pivotArea dataOnly="0" labelOnly="1" grandRow="1" outline="0" fieldPosition="0"/>
    </format>
    <format dxfId="538">
      <pivotArea type="all" dataOnly="0" outline="0" fieldPosition="0"/>
    </format>
    <format dxfId="537">
      <pivotArea outline="0" collapsedLevelsAreSubtotals="1" fieldPosition="0"/>
    </format>
    <format dxfId="536">
      <pivotArea field="2" type="button" dataOnly="0" labelOnly="1" outline="0" axis="axisRow" fieldPosition="0"/>
    </format>
    <format dxfId="535">
      <pivotArea dataOnly="0" labelOnly="1" grandRow="1" outline="0" fieldPosition="0"/>
    </format>
    <format dxfId="534">
      <pivotArea outline="0" collapsedLevelsAreSubtotals="1" fieldPosition="0"/>
    </format>
    <format dxfId="533">
      <pivotArea outline="0" fieldPosition="0">
        <references count="1">
          <reference field="4294967294" count="1">
            <x v="1"/>
          </reference>
        </references>
      </pivotArea>
    </format>
    <format dxfId="532">
      <pivotArea collapsedLevelsAreSubtotals="1" fieldPosition="0">
        <references count="2">
          <reference field="4294967294" count="1" selected="0">
            <x v="1"/>
          </reference>
          <reference field="2" count="1">
            <x v="0"/>
          </reference>
        </references>
      </pivotArea>
    </format>
    <format dxfId="531">
      <pivotArea collapsedLevelsAreSubtotals="1" fieldPosition="0">
        <references count="3">
          <reference field="4294967294" count="1" selected="0">
            <x v="1"/>
          </reference>
          <reference field="2" count="1" selected="0">
            <x v="0"/>
          </reference>
          <reference field="3" count="2">
            <x v="7"/>
            <x v="11"/>
          </reference>
        </references>
      </pivotArea>
    </format>
    <format dxfId="530">
      <pivotArea collapsedLevelsAreSubtotals="1" fieldPosition="0">
        <references count="2">
          <reference field="4294967294" count="1" selected="0">
            <x v="1"/>
          </reference>
          <reference field="2" count="1">
            <x v="1"/>
          </reference>
        </references>
      </pivotArea>
    </format>
    <format dxfId="529">
      <pivotArea collapsedLevelsAreSubtotals="1" fieldPosition="0">
        <references count="3">
          <reference field="4294967294" count="1" selected="0">
            <x v="1"/>
          </reference>
          <reference field="2" count="1" selected="0">
            <x v="1"/>
          </reference>
          <reference field="3" count="2">
            <x v="9"/>
            <x v="10"/>
          </reference>
        </references>
      </pivotArea>
    </format>
    <format dxfId="528">
      <pivotArea collapsedLevelsAreSubtotals="1" fieldPosition="0">
        <references count="2">
          <reference field="4294967294" count="1" selected="0">
            <x v="1"/>
          </reference>
          <reference field="2" count="1">
            <x v="2"/>
          </reference>
        </references>
      </pivotArea>
    </format>
    <format dxfId="527">
      <pivotArea collapsedLevelsAreSubtotals="1" fieldPosition="0">
        <references count="3">
          <reference field="4294967294" count="1" selected="0">
            <x v="1"/>
          </reference>
          <reference field="2" count="1" selected="0">
            <x v="2"/>
          </reference>
          <reference field="3" count="3">
            <x v="2"/>
            <x v="6"/>
            <x v="8"/>
          </reference>
        </references>
      </pivotArea>
    </format>
    <format dxfId="526">
      <pivotArea collapsedLevelsAreSubtotals="1" fieldPosition="0">
        <references count="2">
          <reference field="4294967294" count="1" selected="0">
            <x v="1"/>
          </reference>
          <reference field="2" count="1">
            <x v="3"/>
          </reference>
        </references>
      </pivotArea>
    </format>
    <format dxfId="525">
      <pivotArea collapsedLevelsAreSubtotals="1" fieldPosition="0">
        <references count="3">
          <reference field="4294967294" count="1" selected="0">
            <x v="1"/>
          </reference>
          <reference field="2" count="1" selected="0">
            <x v="3"/>
          </reference>
          <reference field="3" count="2">
            <x v="4"/>
            <x v="12"/>
          </reference>
        </references>
      </pivotArea>
    </format>
    <format dxfId="524">
      <pivotArea collapsedLevelsAreSubtotals="1" fieldPosition="0">
        <references count="2">
          <reference field="4294967294" count="1" selected="0">
            <x v="1"/>
          </reference>
          <reference field="2" count="1">
            <x v="4"/>
          </reference>
        </references>
      </pivotArea>
    </format>
    <format dxfId="523">
      <pivotArea collapsedLevelsAreSubtotals="1" fieldPosition="0">
        <references count="3">
          <reference field="4294967294" count="1" selected="0">
            <x v="1"/>
          </reference>
          <reference field="2" count="1" selected="0">
            <x v="4"/>
          </reference>
          <reference field="3" count="1">
            <x v="0"/>
          </reference>
        </references>
      </pivotArea>
    </format>
    <format dxfId="522">
      <pivotArea collapsedLevelsAreSubtotals="1" fieldPosition="0">
        <references count="2">
          <reference field="4294967294" count="1" selected="0">
            <x v="1"/>
          </reference>
          <reference field="2" count="1">
            <x v="5"/>
          </reference>
        </references>
      </pivotArea>
    </format>
    <format dxfId="521">
      <pivotArea collapsedLevelsAreSubtotals="1" fieldPosition="0">
        <references count="3">
          <reference field="4294967294" count="1" selected="0">
            <x v="1"/>
          </reference>
          <reference field="2" count="1" selected="0">
            <x v="5"/>
          </reference>
          <reference field="3" count="5">
            <x v="1"/>
            <x v="3"/>
            <x v="5"/>
            <x v="13"/>
            <x v="14"/>
          </reference>
        </references>
      </pivotArea>
    </format>
  </formats>
  <chartFormats count="6">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7" series="1">
      <pivotArea type="data" outline="0" fieldPosition="0">
        <references count="1">
          <reference field="4294967294" count="1" selected="0">
            <x v="1"/>
          </reference>
        </references>
      </pivotArea>
    </chartFormat>
    <chartFormat chart="32" format="10" series="1">
      <pivotArea type="data" outline="0" fieldPosition="0">
        <references count="1">
          <reference field="4294967294" count="1" selected="0">
            <x v="0"/>
          </reference>
        </references>
      </pivotArea>
    </chartFormat>
    <chartFormat chart="32" format="13" series="1">
      <pivotArea type="data" outline="0" fieldPosition="0">
        <references count="1">
          <reference field="4294967294"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E77337-5008-42E0-8D52-CE9C4569FAF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M3:AO6"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showAll="0">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0" baseItem="0" numFmtId="10"/>
  </dataFields>
  <formats count="10">
    <format dxfId="552">
      <pivotArea type="all" dataOnly="0" outline="0" fieldPosition="0"/>
    </format>
    <format dxfId="551">
      <pivotArea outline="0" collapsedLevelsAreSubtotals="1" fieldPosition="0"/>
    </format>
    <format dxfId="550">
      <pivotArea field="2" type="button" dataOnly="0" labelOnly="1" outline="0"/>
    </format>
    <format dxfId="549">
      <pivotArea dataOnly="0" labelOnly="1" grandRow="1" outline="0" fieldPosition="0"/>
    </format>
    <format dxfId="548">
      <pivotArea type="all" dataOnly="0" outline="0" fieldPosition="0"/>
    </format>
    <format dxfId="547">
      <pivotArea outline="0" collapsedLevelsAreSubtotals="1" fieldPosition="0"/>
    </format>
    <format dxfId="546">
      <pivotArea field="2" type="button" dataOnly="0" labelOnly="1" outline="0"/>
    </format>
    <format dxfId="545">
      <pivotArea dataOnly="0" labelOnly="1" grandRow="1" outline="0" fieldPosition="0"/>
    </format>
    <format dxfId="544">
      <pivotArea outline="0" collapsedLevelsAreSubtotals="1" fieldPosition="0"/>
    </format>
    <format dxfId="543">
      <pivotArea outline="0" fieldPosition="0">
        <references count="1">
          <reference field="4294967294" count="1">
            <x v="1"/>
          </reference>
        </references>
      </pivotArea>
    </format>
  </formats>
  <chartFormats count="18">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 chart="30" format="2">
      <pivotArea type="data" outline="0" fieldPosition="0">
        <references count="2">
          <reference field="4294967294" count="1" selected="0">
            <x v="0"/>
          </reference>
          <reference field="8" count="1" selected="0">
            <x v="1"/>
          </reference>
        </references>
      </pivotArea>
    </chartFormat>
    <chartFormat chart="30" format="3">
      <pivotArea type="data" outline="0" fieldPosition="0">
        <references count="2">
          <reference field="4294967294" count="1" selected="0">
            <x v="1"/>
          </reference>
          <reference field="8" count="1" selected="0">
            <x v="0"/>
          </reference>
        </references>
      </pivotArea>
    </chartFormat>
    <chartFormat chart="31" format="4" series="1">
      <pivotArea type="data" outline="0" fieldPosition="0">
        <references count="1">
          <reference field="4294967294" count="1" selected="0">
            <x v="0"/>
          </reference>
        </references>
      </pivotArea>
    </chartFormat>
    <chartFormat chart="31" format="5">
      <pivotArea type="data" outline="0" fieldPosition="0">
        <references count="2">
          <reference field="4294967294" count="1" selected="0">
            <x v="0"/>
          </reference>
          <reference field="8" count="1" selected="0">
            <x v="0"/>
          </reference>
        </references>
      </pivotArea>
    </chartFormat>
    <chartFormat chart="31" format="6">
      <pivotArea type="data" outline="0" fieldPosition="0">
        <references count="2">
          <reference field="4294967294" count="1" selected="0">
            <x v="0"/>
          </reference>
          <reference field="8" count="1" selected="0">
            <x v="1"/>
          </reference>
        </references>
      </pivotArea>
    </chartFormat>
    <chartFormat chart="31" format="7" series="1">
      <pivotArea type="data" outline="0" fieldPosition="0">
        <references count="1">
          <reference field="4294967294" count="1" selected="0">
            <x v="1"/>
          </reference>
        </references>
      </pivotArea>
    </chartFormat>
    <chartFormat chart="31" format="8">
      <pivotArea type="data" outline="0" fieldPosition="0">
        <references count="2">
          <reference field="4294967294" count="1" selected="0">
            <x v="1"/>
          </reference>
          <reference field="8" count="1" selected="0">
            <x v="0"/>
          </reference>
        </references>
      </pivotArea>
    </chartFormat>
    <chartFormat chart="31" format="9">
      <pivotArea type="data" outline="0" fieldPosition="0">
        <references count="2">
          <reference field="4294967294" count="1" selected="0">
            <x v="1"/>
          </reference>
          <reference field="8" count="1" selected="0">
            <x v="1"/>
          </reference>
        </references>
      </pivotArea>
    </chartFormat>
    <chartFormat chart="32" format="10" series="1">
      <pivotArea type="data" outline="0" fieldPosition="0">
        <references count="1">
          <reference field="4294967294" count="1" selected="0">
            <x v="0"/>
          </reference>
        </references>
      </pivotArea>
    </chartFormat>
    <chartFormat chart="32" format="11">
      <pivotArea type="data" outline="0" fieldPosition="0">
        <references count="2">
          <reference field="4294967294" count="1" selected="0">
            <x v="0"/>
          </reference>
          <reference field="8" count="1" selected="0">
            <x v="0"/>
          </reference>
        </references>
      </pivotArea>
    </chartFormat>
    <chartFormat chart="32" format="12">
      <pivotArea type="data" outline="0" fieldPosition="0">
        <references count="2">
          <reference field="4294967294" count="1" selected="0">
            <x v="0"/>
          </reference>
          <reference field="8" count="1" selected="0">
            <x v="1"/>
          </reference>
        </references>
      </pivotArea>
    </chartFormat>
    <chartFormat chart="32" format="13" series="1">
      <pivotArea type="data" outline="0" fieldPosition="0">
        <references count="1">
          <reference field="4294967294" count="1" selected="0">
            <x v="1"/>
          </reference>
        </references>
      </pivotArea>
    </chartFormat>
    <chartFormat chart="32" format="14">
      <pivotArea type="data" outline="0" fieldPosition="0">
        <references count="2">
          <reference field="4294967294" count="1" selected="0">
            <x v="1"/>
          </reference>
          <reference field="8" count="1" selected="0">
            <x v="0"/>
          </reference>
        </references>
      </pivotArea>
    </chartFormat>
    <chartFormat chart="32" format="15">
      <pivotArea type="data" outline="0" fieldPosition="0">
        <references count="2">
          <reference field="4294967294" count="1" selected="0">
            <x v="1"/>
          </reference>
          <reference field="8" count="1" selected="0">
            <x v="1"/>
          </reference>
        </references>
      </pivotArea>
    </chartFormat>
    <chartFormat chart="30" format="4">
      <pivotArea type="data" outline="0" fieldPosition="0">
        <references count="2">
          <reference field="4294967294" count="1" selected="0">
            <x v="0"/>
          </reference>
          <reference field="8" count="1" selected="0">
            <x v="0"/>
          </reference>
        </references>
      </pivotArea>
    </chartFormat>
    <chartFormat chart="30" format="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F638409-F16E-48F6-A1AD-A91606634B86}" sourceName="Year">
  <pivotTables>
    <pivotTable tabId="6" name="PivotTable1"/>
    <pivotTable tabId="6" name="PivotTable3"/>
    <pivotTable tabId="6" name="PivotTable4"/>
    <pivotTable tabId="6" name="PivotTable2"/>
    <pivotTable tabId="6" name="PivotTable5"/>
    <pivotTable tabId="6" name="PivotTable6"/>
  </pivotTables>
  <data>
    <tabular pivotCacheId="427492502">
      <items count="5">
        <i x="0"/>
        <i x="1"/>
        <i x="2" s="1"/>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947EEBF-36AA-48E2-880A-80EBA3C51470}" cache="Slicer_Year" caption="Year" columnCount="5" showCaption="0" lockedPosition="1"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D388CE2-1983-4562-BCB9-72F13C244F2B}" cache="Slicer_Year" caption="Year"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565" dataDxfId="563" headerRowBorderDxfId="564" tableBorderDxfId="562">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561"/>
    <tableColumn id="2" xr3:uid="{A68E4C5E-63A7-44F3-94A9-B3DC035142E3}" name="Month" dataDxfId="560"/>
    <tableColumn id="3" xr3:uid="{FCFD0908-B2CD-4A82-AD2C-8F47574C7344}" name="Income sources" dataDxfId="559"/>
    <tableColumn id="4" xr3:uid="{B21922F0-2DEC-409B-A10C-800CA1A1B0C5}" name="Income Breakdowns" dataDxfId="558"/>
    <tableColumn id="5" xr3:uid="{065303FF-72C4-4F8F-BB0C-F9118DF0DFDF}" name="Counts" dataDxfId="557"/>
    <tableColumn id="6" xr3:uid="{DABCF258-4449-4DEA-86B9-64B7C52EA6A0}" name="Income" dataDxfId="556"/>
    <tableColumn id="7" xr3:uid="{21324F5C-E6CA-43C7-8626-2541ACD89257}" name="Target Income" dataDxfId="555"/>
    <tableColumn id="8" xr3:uid="{A4C67C2A-7CF2-4AF9-8525-5806E64C6993}" name="operating profit" dataDxfId="554"/>
    <tableColumn id="9" xr3:uid="{C6352437-E1F6-2340-AE38-441D5A24EB63}" name="Marketing Strategies" dataDxfId="553"/>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AD482E3-BF45-420C-8A57-15AD5D25DB49}">
  <we:reference id="wa200005502" version="1.0.0.11" store="en-US" storeType="OMEX"/>
  <we:alternateReferences>
    <we:reference id="wa200005502" version="1.0.0.11" store="wa200005502" storeType="OMEX"/>
  </we:alternateReferences>
  <we:properties>
    <we:property name="docId" value="&quot;K9I__T1WwvD7Rze4EXMRo&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A1:I901"/>
  <sheetViews>
    <sheetView showGridLines="0" topLeftCell="A889" zoomScaleNormal="85" workbookViewId="0">
      <selection activeCell="B722" sqref="B722"/>
    </sheetView>
  </sheetViews>
  <sheetFormatPr defaultColWidth="8.85546875" defaultRowHeight="18" customHeight="1" x14ac:dyDescent="0.25"/>
  <cols>
    <col min="1" max="1" width="10" style="1" bestFit="1" customWidth="1"/>
    <col min="2" max="2" width="11.85546875" style="1" bestFit="1" customWidth="1"/>
    <col min="3" max="3" width="20.140625" style="1" bestFit="1" customWidth="1"/>
    <col min="4" max="4" width="24.28515625" style="1" bestFit="1" customWidth="1"/>
    <col min="5" max="6" width="12.7109375" style="1" bestFit="1" customWidth="1"/>
    <col min="7" max="7" width="18.85546875" style="1" bestFit="1" customWidth="1"/>
    <col min="8" max="8" width="20" style="1" bestFit="1" customWidth="1"/>
    <col min="9" max="9" width="24.28515625" style="1" bestFit="1" customWidth="1"/>
    <col min="10" max="16384" width="8.85546875" style="1"/>
  </cols>
  <sheetData>
    <row r="1" spans="1:9" ht="29.1" customHeight="1" x14ac:dyDescent="0.25">
      <c r="A1" s="8" t="s">
        <v>16</v>
      </c>
      <c r="B1" s="8" t="s">
        <v>17</v>
      </c>
      <c r="C1" s="8" t="s">
        <v>18</v>
      </c>
      <c r="D1" s="8" t="s">
        <v>19</v>
      </c>
      <c r="E1" s="8" t="s">
        <v>20</v>
      </c>
      <c r="F1" s="8" t="s">
        <v>21</v>
      </c>
      <c r="G1" s="8" t="s">
        <v>22</v>
      </c>
      <c r="H1" s="8" t="s">
        <v>39</v>
      </c>
      <c r="I1" s="8" t="s">
        <v>41</v>
      </c>
    </row>
    <row r="2" spans="1:9" ht="18" customHeight="1" x14ac:dyDescent="0.25">
      <c r="A2" s="1">
        <v>2020</v>
      </c>
      <c r="B2" s="1" t="s">
        <v>0</v>
      </c>
      <c r="C2" s="1" t="s">
        <v>14</v>
      </c>
      <c r="D2" s="2" t="s">
        <v>36</v>
      </c>
      <c r="E2" s="3">
        <v>3566</v>
      </c>
      <c r="F2" s="3">
        <v>5492.76</v>
      </c>
      <c r="G2" s="3">
        <v>5126.576</v>
      </c>
      <c r="H2" s="3">
        <v>1098.5520000000001</v>
      </c>
      <c r="I2" s="4" t="s">
        <v>40</v>
      </c>
    </row>
    <row r="3" spans="1:9" ht="18" customHeight="1" x14ac:dyDescent="0.25">
      <c r="A3" s="1">
        <v>2020</v>
      </c>
      <c r="B3" s="1" t="s">
        <v>0</v>
      </c>
      <c r="C3" s="1" t="s">
        <v>14</v>
      </c>
      <c r="D3" s="2" t="s">
        <v>37</v>
      </c>
      <c r="E3" s="3">
        <v>2498</v>
      </c>
      <c r="F3" s="3">
        <v>9600</v>
      </c>
      <c r="G3" s="3">
        <v>8960</v>
      </c>
      <c r="H3" s="3">
        <v>1920</v>
      </c>
      <c r="I3" s="4" t="s">
        <v>40</v>
      </c>
    </row>
    <row r="4" spans="1:9" ht="18" customHeight="1" x14ac:dyDescent="0.25">
      <c r="A4" s="1">
        <v>2020</v>
      </c>
      <c r="B4" s="1" t="s">
        <v>0</v>
      </c>
      <c r="C4" s="1" t="s">
        <v>13</v>
      </c>
      <c r="D4" s="2" t="s">
        <v>35</v>
      </c>
      <c r="E4" s="3">
        <v>1245</v>
      </c>
      <c r="F4" s="3">
        <v>5492.6399999999994</v>
      </c>
      <c r="G4" s="3">
        <v>5126.4639999999999</v>
      </c>
      <c r="H4" s="3">
        <v>1098.528</v>
      </c>
      <c r="I4" s="4" t="s">
        <v>40</v>
      </c>
    </row>
    <row r="5" spans="1:9" ht="18" customHeight="1" x14ac:dyDescent="0.25">
      <c r="A5" s="1">
        <v>2020</v>
      </c>
      <c r="B5" s="1" t="s">
        <v>0</v>
      </c>
      <c r="C5" s="1" t="s">
        <v>38</v>
      </c>
      <c r="D5" s="5" t="s">
        <v>30</v>
      </c>
      <c r="E5" s="6">
        <v>644</v>
      </c>
      <c r="F5" s="6">
        <v>6892.2</v>
      </c>
      <c r="G5" s="6">
        <v>6432.72</v>
      </c>
      <c r="H5" s="3">
        <v>1378.44</v>
      </c>
      <c r="I5" s="4" t="s">
        <v>40</v>
      </c>
    </row>
    <row r="6" spans="1:9" ht="18" customHeight="1" x14ac:dyDescent="0.25">
      <c r="A6" s="1">
        <v>2020</v>
      </c>
      <c r="B6" s="1" t="s">
        <v>0</v>
      </c>
      <c r="C6" s="1" t="s">
        <v>12</v>
      </c>
      <c r="D6" s="5" t="s">
        <v>29</v>
      </c>
      <c r="E6" s="6">
        <v>643</v>
      </c>
      <c r="F6" s="6">
        <v>7700</v>
      </c>
      <c r="G6" s="6">
        <v>7840</v>
      </c>
      <c r="H6" s="3">
        <v>1540</v>
      </c>
      <c r="I6" s="4" t="s">
        <v>40</v>
      </c>
    </row>
    <row r="7" spans="1:9" ht="18" customHeight="1" x14ac:dyDescent="0.25">
      <c r="A7" s="1">
        <v>2020</v>
      </c>
      <c r="B7" s="1" t="s">
        <v>0</v>
      </c>
      <c r="C7" s="1" t="s">
        <v>38</v>
      </c>
      <c r="D7" s="5" t="s">
        <v>31</v>
      </c>
      <c r="E7" s="6">
        <v>455</v>
      </c>
      <c r="F7" s="6">
        <v>5265.39</v>
      </c>
      <c r="G7" s="6">
        <v>5128.0320000000002</v>
      </c>
      <c r="H7" s="3">
        <v>1053.0780000000002</v>
      </c>
      <c r="I7" s="4" t="s">
        <v>40</v>
      </c>
    </row>
    <row r="8" spans="1:9" ht="18" customHeight="1" x14ac:dyDescent="0.25">
      <c r="A8" s="1">
        <v>2020</v>
      </c>
      <c r="B8" s="1" t="s">
        <v>0</v>
      </c>
      <c r="C8" s="1" t="s">
        <v>12</v>
      </c>
      <c r="D8" s="5" t="s">
        <v>28</v>
      </c>
      <c r="E8" s="7">
        <v>345</v>
      </c>
      <c r="F8" s="7">
        <v>9016</v>
      </c>
      <c r="G8" s="7">
        <v>7840</v>
      </c>
      <c r="H8" s="3">
        <v>1803.2</v>
      </c>
      <c r="I8" s="4" t="s">
        <v>40</v>
      </c>
    </row>
    <row r="9" spans="1:9" ht="18" customHeight="1" x14ac:dyDescent="0.25">
      <c r="A9" s="1">
        <v>2020</v>
      </c>
      <c r="B9" s="1" t="s">
        <v>0</v>
      </c>
      <c r="C9" s="1" t="s">
        <v>13</v>
      </c>
      <c r="D9" s="2" t="s">
        <v>33</v>
      </c>
      <c r="E9" s="3">
        <v>122</v>
      </c>
      <c r="F9" s="3">
        <v>2696.75</v>
      </c>
      <c r="G9" s="3">
        <v>112</v>
      </c>
      <c r="H9" s="3">
        <v>539.35</v>
      </c>
      <c r="I9" s="4" t="s">
        <v>40</v>
      </c>
    </row>
    <row r="10" spans="1:9" ht="18" customHeight="1" x14ac:dyDescent="0.25">
      <c r="A10" s="1">
        <v>2020</v>
      </c>
      <c r="B10" s="1" t="s">
        <v>0</v>
      </c>
      <c r="C10" s="1" t="s">
        <v>15</v>
      </c>
      <c r="D10" s="5" t="s">
        <v>26</v>
      </c>
      <c r="E10" s="6">
        <v>78</v>
      </c>
      <c r="F10" s="6">
        <v>5492.6399999999994</v>
      </c>
      <c r="G10" s="6">
        <v>5126.4639999999999</v>
      </c>
      <c r="H10" s="3">
        <v>1098.528</v>
      </c>
      <c r="I10" s="4" t="s">
        <v>40</v>
      </c>
    </row>
    <row r="11" spans="1:9" ht="18" customHeight="1" x14ac:dyDescent="0.25">
      <c r="A11" s="1">
        <v>2020</v>
      </c>
      <c r="B11" s="1" t="s">
        <v>0</v>
      </c>
      <c r="C11" s="1" t="s">
        <v>15</v>
      </c>
      <c r="D11" s="5" t="s">
        <v>24</v>
      </c>
      <c r="E11" s="6">
        <v>76</v>
      </c>
      <c r="F11" s="6">
        <v>5492.28</v>
      </c>
      <c r="G11" s="6">
        <v>5126.1279999999997</v>
      </c>
      <c r="H11" s="3">
        <v>1098.4559999999999</v>
      </c>
      <c r="I11" s="4" t="s">
        <v>40</v>
      </c>
    </row>
    <row r="12" spans="1:9" ht="18" customHeight="1" x14ac:dyDescent="0.25">
      <c r="A12" s="1">
        <v>2020</v>
      </c>
      <c r="B12" s="1" t="s">
        <v>0</v>
      </c>
      <c r="C12" s="1" t="s">
        <v>15</v>
      </c>
      <c r="D12" s="5" t="s">
        <v>25</v>
      </c>
      <c r="E12" s="6">
        <v>46</v>
      </c>
      <c r="F12" s="6">
        <v>240</v>
      </c>
      <c r="G12" s="6">
        <v>224</v>
      </c>
      <c r="H12" s="3">
        <v>48</v>
      </c>
      <c r="I12" s="4" t="s">
        <v>40</v>
      </c>
    </row>
    <row r="13" spans="1:9" ht="18" customHeight="1" x14ac:dyDescent="0.25">
      <c r="A13" s="1">
        <v>2020</v>
      </c>
      <c r="B13" s="1" t="s">
        <v>0</v>
      </c>
      <c r="C13" s="1" t="s">
        <v>15</v>
      </c>
      <c r="D13" s="5" t="s">
        <v>23</v>
      </c>
      <c r="E13" s="6">
        <v>34</v>
      </c>
      <c r="F13" s="6">
        <v>5492.16</v>
      </c>
      <c r="G13" s="6">
        <v>5126.0160000000005</v>
      </c>
      <c r="H13" s="3">
        <v>1098.432</v>
      </c>
      <c r="I13" s="4" t="s">
        <v>40</v>
      </c>
    </row>
    <row r="14" spans="1:9" ht="18" customHeight="1" x14ac:dyDescent="0.25">
      <c r="A14" s="1">
        <v>2020</v>
      </c>
      <c r="B14" s="1" t="s">
        <v>0</v>
      </c>
      <c r="C14" s="1" t="s">
        <v>13</v>
      </c>
      <c r="D14" s="2" t="s">
        <v>34</v>
      </c>
      <c r="E14" s="3">
        <v>7</v>
      </c>
      <c r="F14" s="3">
        <v>3666.3</v>
      </c>
      <c r="G14" s="3">
        <v>224</v>
      </c>
      <c r="H14" s="3">
        <v>733.2600000000001</v>
      </c>
      <c r="I14" s="4" t="s">
        <v>40</v>
      </c>
    </row>
    <row r="15" spans="1:9" ht="18" customHeight="1" x14ac:dyDescent="0.25">
      <c r="A15" s="1">
        <v>2020</v>
      </c>
      <c r="B15" s="1" t="s">
        <v>0</v>
      </c>
      <c r="C15" s="1" t="s">
        <v>32</v>
      </c>
      <c r="D15" s="5" t="s">
        <v>32</v>
      </c>
      <c r="E15" s="6">
        <v>3</v>
      </c>
      <c r="F15" s="6">
        <v>7260</v>
      </c>
      <c r="G15" s="6">
        <v>7392</v>
      </c>
      <c r="H15" s="3">
        <v>1452</v>
      </c>
      <c r="I15" s="4" t="s">
        <v>40</v>
      </c>
    </row>
    <row r="16" spans="1:9" ht="18" customHeight="1" x14ac:dyDescent="0.25">
      <c r="A16" s="1">
        <v>2020</v>
      </c>
      <c r="B16" s="1" t="s">
        <v>0</v>
      </c>
      <c r="C16" s="1" t="s">
        <v>15</v>
      </c>
      <c r="D16" s="5" t="s">
        <v>27</v>
      </c>
      <c r="E16" s="6">
        <v>3</v>
      </c>
      <c r="F16" s="6">
        <v>5035.0300000000007</v>
      </c>
      <c r="G16" s="6">
        <v>5126.576</v>
      </c>
      <c r="H16" s="3">
        <v>1007.0060000000002</v>
      </c>
      <c r="I16" s="4" t="s">
        <v>40</v>
      </c>
    </row>
    <row r="17" spans="1:9" ht="18" customHeight="1" x14ac:dyDescent="0.25">
      <c r="A17" s="1">
        <v>2020</v>
      </c>
      <c r="B17" s="1" t="s">
        <v>1</v>
      </c>
      <c r="C17" s="1" t="s">
        <v>14</v>
      </c>
      <c r="D17" s="2" t="s">
        <v>36</v>
      </c>
      <c r="E17" s="3">
        <v>3566</v>
      </c>
      <c r="F17" s="3">
        <v>5035.0300000000007</v>
      </c>
      <c r="G17" s="3">
        <v>5126.576</v>
      </c>
      <c r="H17" s="3">
        <v>1007.0060000000002</v>
      </c>
      <c r="I17" s="4" t="s">
        <v>40</v>
      </c>
    </row>
    <row r="18" spans="1:9" ht="18" customHeight="1" x14ac:dyDescent="0.25">
      <c r="A18" s="1">
        <v>2020</v>
      </c>
      <c r="B18" s="1" t="s">
        <v>1</v>
      </c>
      <c r="C18" s="1" t="s">
        <v>14</v>
      </c>
      <c r="D18" s="2" t="s">
        <v>37</v>
      </c>
      <c r="E18" s="3">
        <v>2498</v>
      </c>
      <c r="F18" s="3">
        <v>8800</v>
      </c>
      <c r="G18" s="3">
        <v>8960</v>
      </c>
      <c r="H18" s="3">
        <v>1760</v>
      </c>
      <c r="I18" s="4" t="s">
        <v>40</v>
      </c>
    </row>
    <row r="19" spans="1:9" ht="18" customHeight="1" x14ac:dyDescent="0.25">
      <c r="A19" s="1">
        <v>2020</v>
      </c>
      <c r="B19" s="1" t="s">
        <v>1</v>
      </c>
      <c r="C19" s="1" t="s">
        <v>13</v>
      </c>
      <c r="D19" s="2" t="s">
        <v>35</v>
      </c>
      <c r="E19" s="3">
        <v>1245</v>
      </c>
      <c r="F19" s="3">
        <v>5034.92</v>
      </c>
      <c r="G19" s="3">
        <v>5126.4639999999999</v>
      </c>
      <c r="H19" s="3">
        <v>1006.984</v>
      </c>
      <c r="I19" s="4" t="s">
        <v>40</v>
      </c>
    </row>
    <row r="20" spans="1:9" ht="18" customHeight="1" x14ac:dyDescent="0.25">
      <c r="A20" s="1">
        <v>2020</v>
      </c>
      <c r="B20" s="1" t="s">
        <v>1</v>
      </c>
      <c r="C20" s="1" t="s">
        <v>38</v>
      </c>
      <c r="D20" s="5" t="s">
        <v>30</v>
      </c>
      <c r="E20" s="6">
        <v>644</v>
      </c>
      <c r="F20" s="6">
        <v>6317.85</v>
      </c>
      <c r="G20" s="6">
        <v>6432.72</v>
      </c>
      <c r="H20" s="3">
        <v>1263.5700000000002</v>
      </c>
      <c r="I20" s="4" t="s">
        <v>40</v>
      </c>
    </row>
    <row r="21" spans="1:9" ht="18" customHeight="1" x14ac:dyDescent="0.25">
      <c r="A21" s="1">
        <v>2020</v>
      </c>
      <c r="B21" s="1" t="s">
        <v>1</v>
      </c>
      <c r="C21" s="1" t="s">
        <v>12</v>
      </c>
      <c r="D21" s="5" t="s">
        <v>29</v>
      </c>
      <c r="E21" s="6">
        <v>643</v>
      </c>
      <c r="F21" s="6">
        <v>7000</v>
      </c>
      <c r="G21" s="6">
        <v>7840</v>
      </c>
      <c r="H21" s="3">
        <v>1400</v>
      </c>
      <c r="I21" s="4" t="s">
        <v>40</v>
      </c>
    </row>
    <row r="22" spans="1:9" ht="18" customHeight="1" x14ac:dyDescent="0.25">
      <c r="A22" s="1">
        <v>2020</v>
      </c>
      <c r="B22" s="1" t="s">
        <v>1</v>
      </c>
      <c r="C22" s="1" t="s">
        <v>38</v>
      </c>
      <c r="D22" s="5" t="s">
        <v>31</v>
      </c>
      <c r="E22" s="6">
        <v>455</v>
      </c>
      <c r="F22" s="6">
        <v>4578.6000000000004</v>
      </c>
      <c r="G22" s="6">
        <v>5128.0320000000002</v>
      </c>
      <c r="H22" s="3">
        <v>915.72000000000014</v>
      </c>
      <c r="I22" s="4" t="s">
        <v>40</v>
      </c>
    </row>
    <row r="23" spans="1:9" ht="18" customHeight="1" x14ac:dyDescent="0.25">
      <c r="A23" s="1">
        <v>2020</v>
      </c>
      <c r="B23" s="1" t="s">
        <v>1</v>
      </c>
      <c r="C23" s="1" t="s">
        <v>12</v>
      </c>
      <c r="D23" s="5" t="s">
        <v>28</v>
      </c>
      <c r="E23" s="7">
        <v>345</v>
      </c>
      <c r="F23" s="7">
        <v>7000</v>
      </c>
      <c r="G23" s="7">
        <v>7840</v>
      </c>
      <c r="H23" s="3">
        <v>1400</v>
      </c>
      <c r="I23" s="4" t="s">
        <v>40</v>
      </c>
    </row>
    <row r="24" spans="1:9" ht="18" customHeight="1" x14ac:dyDescent="0.25">
      <c r="A24" s="1">
        <v>2020</v>
      </c>
      <c r="B24" s="1" t="s">
        <v>1</v>
      </c>
      <c r="C24" s="1" t="s">
        <v>13</v>
      </c>
      <c r="D24" s="2" t="s">
        <v>33</v>
      </c>
      <c r="E24" s="3">
        <v>122</v>
      </c>
      <c r="F24" s="3">
        <v>100</v>
      </c>
      <c r="G24" s="3">
        <v>112</v>
      </c>
      <c r="H24" s="3">
        <v>20</v>
      </c>
      <c r="I24" s="4" t="s">
        <v>40</v>
      </c>
    </row>
    <row r="25" spans="1:9" ht="18" customHeight="1" x14ac:dyDescent="0.25">
      <c r="A25" s="1">
        <v>2020</v>
      </c>
      <c r="B25" s="1" t="s">
        <v>1</v>
      </c>
      <c r="C25" s="1" t="s">
        <v>15</v>
      </c>
      <c r="D25" s="5" t="s">
        <v>26</v>
      </c>
      <c r="E25" s="6">
        <v>78</v>
      </c>
      <c r="F25" s="6">
        <v>4577.2</v>
      </c>
      <c r="G25" s="6">
        <v>5126.4639999999999</v>
      </c>
      <c r="H25" s="3">
        <v>915.44</v>
      </c>
      <c r="I25" s="4" t="s">
        <v>40</v>
      </c>
    </row>
    <row r="26" spans="1:9" ht="18" customHeight="1" x14ac:dyDescent="0.25">
      <c r="A26" s="1">
        <v>2020</v>
      </c>
      <c r="B26" s="1" t="s">
        <v>1</v>
      </c>
      <c r="C26" s="1" t="s">
        <v>15</v>
      </c>
      <c r="D26" s="5" t="s">
        <v>24</v>
      </c>
      <c r="E26" s="6">
        <v>76</v>
      </c>
      <c r="F26" s="6">
        <v>4576.8999999999996</v>
      </c>
      <c r="G26" s="6">
        <v>5126.1279999999997</v>
      </c>
      <c r="H26" s="3">
        <v>915.38</v>
      </c>
      <c r="I26" s="4" t="s">
        <v>40</v>
      </c>
    </row>
    <row r="27" spans="1:9" ht="18" customHeight="1" x14ac:dyDescent="0.25">
      <c r="A27" s="1">
        <v>2020</v>
      </c>
      <c r="B27" s="1" t="s">
        <v>1</v>
      </c>
      <c r="C27" s="1" t="s">
        <v>15</v>
      </c>
      <c r="D27" s="5" t="s">
        <v>25</v>
      </c>
      <c r="E27" s="6">
        <v>46</v>
      </c>
      <c r="F27" s="6">
        <v>200</v>
      </c>
      <c r="G27" s="6">
        <v>224</v>
      </c>
      <c r="H27" s="3">
        <v>40</v>
      </c>
      <c r="I27" s="4" t="s">
        <v>40</v>
      </c>
    </row>
    <row r="28" spans="1:9" ht="18" customHeight="1" x14ac:dyDescent="0.25">
      <c r="A28" s="1">
        <v>2020</v>
      </c>
      <c r="B28" s="1" t="s">
        <v>1</v>
      </c>
      <c r="C28" s="1" t="s">
        <v>15</v>
      </c>
      <c r="D28" s="5" t="s">
        <v>23</v>
      </c>
      <c r="E28" s="6">
        <v>34</v>
      </c>
      <c r="F28" s="6">
        <v>4576.8</v>
      </c>
      <c r="G28" s="6">
        <v>5126.0160000000005</v>
      </c>
      <c r="H28" s="3">
        <v>915.36000000000013</v>
      </c>
      <c r="I28" s="4" t="s">
        <v>40</v>
      </c>
    </row>
    <row r="29" spans="1:9" ht="18" customHeight="1" x14ac:dyDescent="0.25">
      <c r="A29" s="1">
        <v>2020</v>
      </c>
      <c r="B29" s="1" t="s">
        <v>1</v>
      </c>
      <c r="C29" s="1" t="s">
        <v>13</v>
      </c>
      <c r="D29" s="2" t="s">
        <v>34</v>
      </c>
      <c r="E29" s="3">
        <v>7</v>
      </c>
      <c r="F29" s="3">
        <v>200</v>
      </c>
      <c r="G29" s="3">
        <v>224</v>
      </c>
      <c r="H29" s="3">
        <v>40</v>
      </c>
      <c r="I29" s="4" t="s">
        <v>40</v>
      </c>
    </row>
    <row r="30" spans="1:9" ht="18" customHeight="1" x14ac:dyDescent="0.25">
      <c r="A30" s="1">
        <v>2020</v>
      </c>
      <c r="B30" s="1" t="s">
        <v>1</v>
      </c>
      <c r="C30" s="1" t="s">
        <v>15</v>
      </c>
      <c r="D30" s="5" t="s">
        <v>27</v>
      </c>
      <c r="E30" s="6">
        <v>3</v>
      </c>
      <c r="F30" s="6">
        <v>4577.3</v>
      </c>
      <c r="G30" s="6">
        <v>5126.576</v>
      </c>
      <c r="H30" s="3">
        <v>915.46</v>
      </c>
      <c r="I30" s="4" t="s">
        <v>40</v>
      </c>
    </row>
    <row r="31" spans="1:9" ht="18" customHeight="1" x14ac:dyDescent="0.25">
      <c r="A31" s="1">
        <v>2020</v>
      </c>
      <c r="B31" s="1" t="s">
        <v>1</v>
      </c>
      <c r="C31" s="1" t="s">
        <v>32</v>
      </c>
      <c r="D31" s="5" t="s">
        <v>32</v>
      </c>
      <c r="E31" s="6">
        <v>2</v>
      </c>
      <c r="F31" s="6">
        <v>6600</v>
      </c>
      <c r="G31" s="6">
        <v>7392</v>
      </c>
      <c r="H31" s="3">
        <v>1320</v>
      </c>
      <c r="I31" s="4" t="s">
        <v>40</v>
      </c>
    </row>
    <row r="32" spans="1:9" ht="18" customHeight="1" x14ac:dyDescent="0.25">
      <c r="A32" s="1">
        <v>2020</v>
      </c>
      <c r="B32" s="1" t="s">
        <v>2</v>
      </c>
      <c r="C32" s="1" t="s">
        <v>14</v>
      </c>
      <c r="D32" s="2" t="s">
        <v>36</v>
      </c>
      <c r="E32" s="3">
        <v>3566</v>
      </c>
      <c r="F32" s="3">
        <v>4577.3</v>
      </c>
      <c r="G32" s="3">
        <v>5126.576</v>
      </c>
      <c r="H32" s="3">
        <v>915.46</v>
      </c>
      <c r="I32" s="4" t="s">
        <v>40</v>
      </c>
    </row>
    <row r="33" spans="1:9" ht="18" customHeight="1" x14ac:dyDescent="0.25">
      <c r="A33" s="1">
        <v>2020</v>
      </c>
      <c r="B33" s="1" t="s">
        <v>2</v>
      </c>
      <c r="C33" s="1" t="s">
        <v>14</v>
      </c>
      <c r="D33" s="2" t="s">
        <v>37</v>
      </c>
      <c r="E33" s="3">
        <v>2498</v>
      </c>
      <c r="F33" s="3">
        <v>8000</v>
      </c>
      <c r="G33" s="3">
        <v>8960</v>
      </c>
      <c r="H33" s="3">
        <v>1600</v>
      </c>
      <c r="I33" s="4" t="s">
        <v>40</v>
      </c>
    </row>
    <row r="34" spans="1:9" ht="18" customHeight="1" x14ac:dyDescent="0.25">
      <c r="A34" s="1">
        <v>2020</v>
      </c>
      <c r="B34" s="1" t="s">
        <v>2</v>
      </c>
      <c r="C34" s="1" t="s">
        <v>13</v>
      </c>
      <c r="D34" s="2" t="s">
        <v>35</v>
      </c>
      <c r="E34" s="3">
        <v>1245</v>
      </c>
      <c r="F34" s="3">
        <v>4577.2</v>
      </c>
      <c r="G34" s="3">
        <v>5126.4639999999999</v>
      </c>
      <c r="H34" s="3">
        <v>915.44</v>
      </c>
      <c r="I34" s="4" t="s">
        <v>40</v>
      </c>
    </row>
    <row r="35" spans="1:9" ht="18" customHeight="1" x14ac:dyDescent="0.25">
      <c r="A35" s="1">
        <v>2020</v>
      </c>
      <c r="B35" s="1" t="s">
        <v>2</v>
      </c>
      <c r="C35" s="1" t="s">
        <v>38</v>
      </c>
      <c r="D35" s="5" t="s">
        <v>30</v>
      </c>
      <c r="E35" s="6">
        <v>644</v>
      </c>
      <c r="F35" s="6">
        <v>5743.5</v>
      </c>
      <c r="G35" s="6">
        <v>6432.72</v>
      </c>
      <c r="H35" s="3">
        <v>1148.7</v>
      </c>
      <c r="I35" s="4" t="s">
        <v>40</v>
      </c>
    </row>
    <row r="36" spans="1:9" ht="18" customHeight="1" x14ac:dyDescent="0.25">
      <c r="A36" s="1">
        <v>2020</v>
      </c>
      <c r="B36" s="1" t="s">
        <v>2</v>
      </c>
      <c r="C36" s="1" t="s">
        <v>12</v>
      </c>
      <c r="D36" s="5" t="s">
        <v>29</v>
      </c>
      <c r="E36" s="6">
        <v>643</v>
      </c>
      <c r="F36" s="6">
        <v>7000</v>
      </c>
      <c r="G36" s="6">
        <v>7840</v>
      </c>
      <c r="H36" s="3">
        <v>1400</v>
      </c>
      <c r="I36" s="4" t="s">
        <v>40</v>
      </c>
    </row>
    <row r="37" spans="1:9" ht="18" customHeight="1" x14ac:dyDescent="0.25">
      <c r="A37" s="1">
        <v>2020</v>
      </c>
      <c r="B37" s="1" t="s">
        <v>2</v>
      </c>
      <c r="C37" s="1" t="s">
        <v>38</v>
      </c>
      <c r="D37" s="5" t="s">
        <v>31</v>
      </c>
      <c r="E37" s="6">
        <v>455</v>
      </c>
      <c r="F37" s="6">
        <v>4578.6000000000004</v>
      </c>
      <c r="G37" s="6">
        <v>5128.0320000000002</v>
      </c>
      <c r="H37" s="3">
        <v>915.72000000000014</v>
      </c>
      <c r="I37" s="4" t="s">
        <v>40</v>
      </c>
    </row>
    <row r="38" spans="1:9" ht="18" customHeight="1" x14ac:dyDescent="0.25">
      <c r="A38" s="1">
        <v>2020</v>
      </c>
      <c r="B38" s="1" t="s">
        <v>2</v>
      </c>
      <c r="C38" s="1" t="s">
        <v>12</v>
      </c>
      <c r="D38" s="5" t="s">
        <v>28</v>
      </c>
      <c r="E38" s="7">
        <v>345</v>
      </c>
      <c r="F38" s="7">
        <v>7000</v>
      </c>
      <c r="G38" s="7">
        <v>7840</v>
      </c>
      <c r="H38" s="3">
        <v>1400</v>
      </c>
      <c r="I38" s="4" t="s">
        <v>40</v>
      </c>
    </row>
    <row r="39" spans="1:9" ht="18" customHeight="1" x14ac:dyDescent="0.25">
      <c r="A39" s="1">
        <v>2020</v>
      </c>
      <c r="B39" s="1" t="s">
        <v>2</v>
      </c>
      <c r="C39" s="1" t="s">
        <v>13</v>
      </c>
      <c r="D39" s="2" t="s">
        <v>33</v>
      </c>
      <c r="E39" s="3">
        <v>122</v>
      </c>
      <c r="F39" s="3">
        <v>100</v>
      </c>
      <c r="G39" s="3">
        <v>112</v>
      </c>
      <c r="H39" s="3">
        <v>20</v>
      </c>
      <c r="I39" s="4" t="s">
        <v>40</v>
      </c>
    </row>
    <row r="40" spans="1:9" ht="18" customHeight="1" x14ac:dyDescent="0.25">
      <c r="A40" s="1">
        <v>2020</v>
      </c>
      <c r="B40" s="1" t="s">
        <v>2</v>
      </c>
      <c r="C40" s="1" t="s">
        <v>15</v>
      </c>
      <c r="D40" s="5" t="s">
        <v>26</v>
      </c>
      <c r="E40" s="6">
        <v>78</v>
      </c>
      <c r="F40" s="6">
        <v>4577.2</v>
      </c>
      <c r="G40" s="6">
        <v>5126.4639999999999</v>
      </c>
      <c r="H40" s="3">
        <v>915.44</v>
      </c>
      <c r="I40" s="4" t="s">
        <v>40</v>
      </c>
    </row>
    <row r="41" spans="1:9" ht="18" customHeight="1" x14ac:dyDescent="0.25">
      <c r="A41" s="1">
        <v>2020</v>
      </c>
      <c r="B41" s="1" t="s">
        <v>2</v>
      </c>
      <c r="C41" s="1" t="s">
        <v>15</v>
      </c>
      <c r="D41" s="5" t="s">
        <v>24</v>
      </c>
      <c r="E41" s="6">
        <v>76</v>
      </c>
      <c r="F41" s="6">
        <v>4576.8999999999996</v>
      </c>
      <c r="G41" s="6">
        <v>5126.1279999999997</v>
      </c>
      <c r="H41" s="3">
        <v>915.38</v>
      </c>
      <c r="I41" s="4" t="s">
        <v>40</v>
      </c>
    </row>
    <row r="42" spans="1:9" ht="18" customHeight="1" x14ac:dyDescent="0.25">
      <c r="A42" s="1">
        <v>2020</v>
      </c>
      <c r="B42" s="1" t="s">
        <v>2</v>
      </c>
      <c r="C42" s="1" t="s">
        <v>15</v>
      </c>
      <c r="D42" s="5" t="s">
        <v>25</v>
      </c>
      <c r="E42" s="6">
        <v>46</v>
      </c>
      <c r="F42" s="6">
        <v>200</v>
      </c>
      <c r="G42" s="6">
        <v>224</v>
      </c>
      <c r="H42" s="3">
        <v>40</v>
      </c>
      <c r="I42" s="4" t="s">
        <v>40</v>
      </c>
    </row>
    <row r="43" spans="1:9" ht="18" customHeight="1" x14ac:dyDescent="0.25">
      <c r="A43" s="1">
        <v>2020</v>
      </c>
      <c r="B43" s="1" t="s">
        <v>2</v>
      </c>
      <c r="C43" s="1" t="s">
        <v>15</v>
      </c>
      <c r="D43" s="5" t="s">
        <v>23</v>
      </c>
      <c r="E43" s="6">
        <v>34</v>
      </c>
      <c r="F43" s="6">
        <v>4576.8</v>
      </c>
      <c r="G43" s="6">
        <v>5126.0160000000005</v>
      </c>
      <c r="H43" s="3">
        <v>915.36000000000013</v>
      </c>
      <c r="I43" s="4" t="s">
        <v>42</v>
      </c>
    </row>
    <row r="44" spans="1:9" ht="18" customHeight="1" x14ac:dyDescent="0.25">
      <c r="A44" s="1">
        <v>2020</v>
      </c>
      <c r="B44" s="1" t="s">
        <v>2</v>
      </c>
      <c r="C44" s="1" t="s">
        <v>13</v>
      </c>
      <c r="D44" s="2" t="s">
        <v>34</v>
      </c>
      <c r="E44" s="3">
        <v>7</v>
      </c>
      <c r="F44" s="3">
        <v>200</v>
      </c>
      <c r="G44" s="3">
        <v>224</v>
      </c>
      <c r="H44" s="3">
        <v>40</v>
      </c>
      <c r="I44" s="4" t="s">
        <v>42</v>
      </c>
    </row>
    <row r="45" spans="1:9" ht="18" customHeight="1" x14ac:dyDescent="0.25">
      <c r="A45" s="1">
        <v>2020</v>
      </c>
      <c r="B45" s="1" t="s">
        <v>2</v>
      </c>
      <c r="C45" s="1" t="s">
        <v>15</v>
      </c>
      <c r="D45" s="5" t="s">
        <v>27</v>
      </c>
      <c r="E45" s="6">
        <v>3</v>
      </c>
      <c r="F45" s="6">
        <v>3333</v>
      </c>
      <c r="G45" s="6">
        <v>5126.576</v>
      </c>
      <c r="H45" s="3">
        <v>666.6</v>
      </c>
      <c r="I45" s="4" t="s">
        <v>42</v>
      </c>
    </row>
    <row r="46" spans="1:9" ht="18" customHeight="1" x14ac:dyDescent="0.25">
      <c r="A46" s="1">
        <v>2020</v>
      </c>
      <c r="B46" s="1" t="s">
        <v>2</v>
      </c>
      <c r="C46" s="1" t="s">
        <v>32</v>
      </c>
      <c r="D46" s="5" t="s">
        <v>32</v>
      </c>
      <c r="E46" s="6">
        <v>2</v>
      </c>
      <c r="F46" s="6">
        <v>6600</v>
      </c>
      <c r="G46" s="6">
        <v>7392</v>
      </c>
      <c r="H46" s="3">
        <v>1320</v>
      </c>
      <c r="I46" s="4" t="s">
        <v>42</v>
      </c>
    </row>
    <row r="47" spans="1:9" ht="18" customHeight="1" x14ac:dyDescent="0.25">
      <c r="A47" s="1">
        <v>2020</v>
      </c>
      <c r="B47" s="1" t="s">
        <v>3</v>
      </c>
      <c r="C47" s="1" t="s">
        <v>14</v>
      </c>
      <c r="D47" s="2" t="s">
        <v>36</v>
      </c>
      <c r="E47" s="3">
        <v>3566</v>
      </c>
      <c r="F47" s="3">
        <v>4577.3</v>
      </c>
      <c r="G47" s="3">
        <v>5126.576</v>
      </c>
      <c r="H47" s="3">
        <v>915.46</v>
      </c>
      <c r="I47" s="4" t="s">
        <v>42</v>
      </c>
    </row>
    <row r="48" spans="1:9" ht="18" customHeight="1" x14ac:dyDescent="0.25">
      <c r="A48" s="1">
        <v>2020</v>
      </c>
      <c r="B48" s="1" t="s">
        <v>3</v>
      </c>
      <c r="C48" s="1" t="s">
        <v>14</v>
      </c>
      <c r="D48" s="2" t="s">
        <v>37</v>
      </c>
      <c r="E48" s="3">
        <v>2498</v>
      </c>
      <c r="F48" s="3">
        <v>8000</v>
      </c>
      <c r="G48" s="3">
        <v>8960</v>
      </c>
      <c r="H48" s="3">
        <v>1600</v>
      </c>
      <c r="I48" s="4" t="s">
        <v>42</v>
      </c>
    </row>
    <row r="49" spans="1:9" ht="18" customHeight="1" x14ac:dyDescent="0.25">
      <c r="A49" s="1">
        <v>2020</v>
      </c>
      <c r="B49" s="1" t="s">
        <v>3</v>
      </c>
      <c r="C49" s="1" t="s">
        <v>13</v>
      </c>
      <c r="D49" s="2" t="s">
        <v>35</v>
      </c>
      <c r="E49" s="3">
        <v>1245</v>
      </c>
      <c r="F49" s="3">
        <v>4577.2</v>
      </c>
      <c r="G49" s="3">
        <v>5126.4639999999999</v>
      </c>
      <c r="H49" s="3">
        <v>915.44</v>
      </c>
      <c r="I49" s="4" t="s">
        <v>42</v>
      </c>
    </row>
    <row r="50" spans="1:9" ht="18" customHeight="1" x14ac:dyDescent="0.25">
      <c r="A50" s="1">
        <v>2020</v>
      </c>
      <c r="B50" s="1" t="s">
        <v>3</v>
      </c>
      <c r="C50" s="1" t="s">
        <v>38</v>
      </c>
      <c r="D50" s="5" t="s">
        <v>30</v>
      </c>
      <c r="E50" s="6">
        <v>644</v>
      </c>
      <c r="F50" s="6">
        <v>5743.5</v>
      </c>
      <c r="G50" s="6">
        <v>6432.72</v>
      </c>
      <c r="H50" s="3">
        <v>1148.7</v>
      </c>
      <c r="I50" s="4" t="s">
        <v>42</v>
      </c>
    </row>
    <row r="51" spans="1:9" ht="18" customHeight="1" x14ac:dyDescent="0.25">
      <c r="A51" s="1">
        <v>2020</v>
      </c>
      <c r="B51" s="1" t="s">
        <v>3</v>
      </c>
      <c r="C51" s="1" t="s">
        <v>12</v>
      </c>
      <c r="D51" s="5" t="s">
        <v>29</v>
      </c>
      <c r="E51" s="6">
        <v>643</v>
      </c>
      <c r="F51" s="6">
        <v>7000</v>
      </c>
      <c r="G51" s="6">
        <v>7840</v>
      </c>
      <c r="H51" s="3">
        <v>1400</v>
      </c>
      <c r="I51" s="4" t="s">
        <v>42</v>
      </c>
    </row>
    <row r="52" spans="1:9" ht="18" customHeight="1" x14ac:dyDescent="0.25">
      <c r="A52" s="1">
        <v>2020</v>
      </c>
      <c r="B52" s="1" t="s">
        <v>3</v>
      </c>
      <c r="C52" s="1" t="s">
        <v>38</v>
      </c>
      <c r="D52" s="5" t="s">
        <v>31</v>
      </c>
      <c r="E52" s="6">
        <v>455</v>
      </c>
      <c r="F52" s="6">
        <v>4578.6000000000004</v>
      </c>
      <c r="G52" s="6">
        <v>5128.0320000000002</v>
      </c>
      <c r="H52" s="3">
        <v>915.72000000000014</v>
      </c>
      <c r="I52" s="4" t="s">
        <v>42</v>
      </c>
    </row>
    <row r="53" spans="1:9" ht="18" customHeight="1" x14ac:dyDescent="0.25">
      <c r="A53" s="1">
        <v>2020</v>
      </c>
      <c r="B53" s="1" t="s">
        <v>3</v>
      </c>
      <c r="C53" s="1" t="s">
        <v>12</v>
      </c>
      <c r="D53" s="5" t="s">
        <v>28</v>
      </c>
      <c r="E53" s="7">
        <v>345</v>
      </c>
      <c r="F53" s="7">
        <v>7000</v>
      </c>
      <c r="G53" s="7">
        <v>7840</v>
      </c>
      <c r="H53" s="3">
        <v>1400</v>
      </c>
      <c r="I53" s="4" t="s">
        <v>42</v>
      </c>
    </row>
    <row r="54" spans="1:9" ht="18" customHeight="1" x14ac:dyDescent="0.25">
      <c r="A54" s="1">
        <v>2020</v>
      </c>
      <c r="B54" s="1" t="s">
        <v>3</v>
      </c>
      <c r="C54" s="1" t="s">
        <v>13</v>
      </c>
      <c r="D54" s="2" t="s">
        <v>33</v>
      </c>
      <c r="E54" s="3">
        <v>122</v>
      </c>
      <c r="F54" s="3">
        <v>100</v>
      </c>
      <c r="G54" s="3">
        <v>112</v>
      </c>
      <c r="H54" s="3">
        <v>20</v>
      </c>
      <c r="I54" s="4" t="s">
        <v>42</v>
      </c>
    </row>
    <row r="55" spans="1:9" ht="18" customHeight="1" x14ac:dyDescent="0.25">
      <c r="A55" s="1">
        <v>2020</v>
      </c>
      <c r="B55" s="1" t="s">
        <v>3</v>
      </c>
      <c r="C55" s="1" t="s">
        <v>15</v>
      </c>
      <c r="D55" s="5" t="s">
        <v>26</v>
      </c>
      <c r="E55" s="6">
        <v>78</v>
      </c>
      <c r="F55" s="6">
        <v>4577.2</v>
      </c>
      <c r="G55" s="6">
        <v>5126.4639999999999</v>
      </c>
      <c r="H55" s="3">
        <v>915.44</v>
      </c>
      <c r="I55" s="4" t="s">
        <v>42</v>
      </c>
    </row>
    <row r="56" spans="1:9" ht="18" customHeight="1" x14ac:dyDescent="0.25">
      <c r="A56" s="1">
        <v>2020</v>
      </c>
      <c r="B56" s="1" t="s">
        <v>3</v>
      </c>
      <c r="C56" s="1" t="s">
        <v>15</v>
      </c>
      <c r="D56" s="5" t="s">
        <v>24</v>
      </c>
      <c r="E56" s="6">
        <v>76</v>
      </c>
      <c r="F56" s="6">
        <v>4576.8999999999996</v>
      </c>
      <c r="G56" s="6">
        <v>5126.1279999999997</v>
      </c>
      <c r="H56" s="3">
        <v>915.38</v>
      </c>
      <c r="I56" s="4" t="s">
        <v>42</v>
      </c>
    </row>
    <row r="57" spans="1:9" ht="18" customHeight="1" x14ac:dyDescent="0.25">
      <c r="A57" s="1">
        <v>2020</v>
      </c>
      <c r="B57" s="1" t="s">
        <v>3</v>
      </c>
      <c r="C57" s="1" t="s">
        <v>15</v>
      </c>
      <c r="D57" s="5" t="s">
        <v>25</v>
      </c>
      <c r="E57" s="6">
        <v>46</v>
      </c>
      <c r="F57" s="6">
        <v>200</v>
      </c>
      <c r="G57" s="6">
        <v>224</v>
      </c>
      <c r="H57" s="3">
        <v>40</v>
      </c>
      <c r="I57" s="4" t="s">
        <v>42</v>
      </c>
    </row>
    <row r="58" spans="1:9" ht="18" customHeight="1" x14ac:dyDescent="0.25">
      <c r="A58" s="1">
        <v>2020</v>
      </c>
      <c r="B58" s="1" t="s">
        <v>3</v>
      </c>
      <c r="C58" s="1" t="s">
        <v>15</v>
      </c>
      <c r="D58" s="5" t="s">
        <v>23</v>
      </c>
      <c r="E58" s="6">
        <v>34</v>
      </c>
      <c r="F58" s="6">
        <v>4576.8</v>
      </c>
      <c r="G58" s="6">
        <v>5126.0160000000005</v>
      </c>
      <c r="H58" s="3">
        <v>915.36000000000013</v>
      </c>
      <c r="I58" s="4" t="s">
        <v>42</v>
      </c>
    </row>
    <row r="59" spans="1:9" ht="18" customHeight="1" x14ac:dyDescent="0.25">
      <c r="A59" s="1">
        <v>2020</v>
      </c>
      <c r="B59" s="1" t="s">
        <v>3</v>
      </c>
      <c r="C59" s="1" t="s">
        <v>13</v>
      </c>
      <c r="D59" s="2" t="s">
        <v>34</v>
      </c>
      <c r="E59" s="3">
        <v>7</v>
      </c>
      <c r="F59" s="3">
        <v>200</v>
      </c>
      <c r="G59" s="3">
        <v>224</v>
      </c>
      <c r="H59" s="3">
        <v>40</v>
      </c>
      <c r="I59" s="4" t="s">
        <v>42</v>
      </c>
    </row>
    <row r="60" spans="1:9" ht="18" customHeight="1" x14ac:dyDescent="0.25">
      <c r="A60" s="1">
        <v>2020</v>
      </c>
      <c r="B60" s="1" t="s">
        <v>3</v>
      </c>
      <c r="C60" s="1" t="s">
        <v>15</v>
      </c>
      <c r="D60" s="5" t="s">
        <v>27</v>
      </c>
      <c r="E60" s="6">
        <v>3</v>
      </c>
      <c r="F60" s="6">
        <v>4577.3</v>
      </c>
      <c r="G60" s="6">
        <v>5126.576</v>
      </c>
      <c r="H60" s="3">
        <v>915.46</v>
      </c>
      <c r="I60" s="4" t="s">
        <v>42</v>
      </c>
    </row>
    <row r="61" spans="1:9" ht="18" customHeight="1" x14ac:dyDescent="0.25">
      <c r="A61" s="1">
        <v>2020</v>
      </c>
      <c r="B61" s="1" t="s">
        <v>3</v>
      </c>
      <c r="C61" s="1" t="s">
        <v>32</v>
      </c>
      <c r="D61" s="5" t="s">
        <v>32</v>
      </c>
      <c r="E61" s="6">
        <v>2</v>
      </c>
      <c r="F61" s="6">
        <v>6600</v>
      </c>
      <c r="G61" s="6">
        <v>7392</v>
      </c>
      <c r="H61" s="3">
        <v>1320</v>
      </c>
      <c r="I61" s="4" t="s">
        <v>42</v>
      </c>
    </row>
    <row r="62" spans="1:9" ht="18" customHeight="1" x14ac:dyDescent="0.25">
      <c r="A62" s="1">
        <v>2020</v>
      </c>
      <c r="B62" s="1" t="s">
        <v>4</v>
      </c>
      <c r="C62" s="1" t="s">
        <v>14</v>
      </c>
      <c r="D62" s="2" t="s">
        <v>36</v>
      </c>
      <c r="E62" s="3">
        <v>3566</v>
      </c>
      <c r="F62" s="3">
        <v>4577.3</v>
      </c>
      <c r="G62" s="3">
        <v>5126.576</v>
      </c>
      <c r="H62" s="3">
        <v>915.46</v>
      </c>
      <c r="I62" s="4" t="s">
        <v>42</v>
      </c>
    </row>
    <row r="63" spans="1:9" ht="18" customHeight="1" x14ac:dyDescent="0.25">
      <c r="A63" s="1">
        <v>2020</v>
      </c>
      <c r="B63" s="1" t="s">
        <v>4</v>
      </c>
      <c r="C63" s="1" t="s">
        <v>14</v>
      </c>
      <c r="D63" s="2" t="s">
        <v>37</v>
      </c>
      <c r="E63" s="3">
        <v>2498</v>
      </c>
      <c r="F63" s="3">
        <v>8000</v>
      </c>
      <c r="G63" s="3">
        <v>8960</v>
      </c>
      <c r="H63" s="3">
        <v>1600</v>
      </c>
      <c r="I63" s="4" t="s">
        <v>42</v>
      </c>
    </row>
    <row r="64" spans="1:9" ht="18" customHeight="1" x14ac:dyDescent="0.25">
      <c r="A64" s="1">
        <v>2020</v>
      </c>
      <c r="B64" s="1" t="s">
        <v>4</v>
      </c>
      <c r="C64" s="1" t="s">
        <v>13</v>
      </c>
      <c r="D64" s="2" t="s">
        <v>35</v>
      </c>
      <c r="E64" s="3">
        <v>1245</v>
      </c>
      <c r="F64" s="3">
        <v>4577.2</v>
      </c>
      <c r="G64" s="3">
        <v>5126.4639999999999</v>
      </c>
      <c r="H64" s="3">
        <v>915.44</v>
      </c>
      <c r="I64" s="4" t="s">
        <v>42</v>
      </c>
    </row>
    <row r="65" spans="1:9" ht="18" customHeight="1" x14ac:dyDescent="0.25">
      <c r="A65" s="1">
        <v>2020</v>
      </c>
      <c r="B65" s="1" t="s">
        <v>4</v>
      </c>
      <c r="C65" s="1" t="s">
        <v>38</v>
      </c>
      <c r="D65" s="5" t="s">
        <v>30</v>
      </c>
      <c r="E65" s="6">
        <v>644</v>
      </c>
      <c r="F65" s="6">
        <v>5743.5</v>
      </c>
      <c r="G65" s="6">
        <v>6432.72</v>
      </c>
      <c r="H65" s="3">
        <v>1148.7</v>
      </c>
      <c r="I65" s="4" t="s">
        <v>42</v>
      </c>
    </row>
    <row r="66" spans="1:9" ht="18" customHeight="1" x14ac:dyDescent="0.25">
      <c r="A66" s="1">
        <v>2020</v>
      </c>
      <c r="B66" s="1" t="s">
        <v>4</v>
      </c>
      <c r="C66" s="1" t="s">
        <v>12</v>
      </c>
      <c r="D66" s="5" t="s">
        <v>29</v>
      </c>
      <c r="E66" s="6">
        <v>643</v>
      </c>
      <c r="F66" s="6">
        <v>7000</v>
      </c>
      <c r="G66" s="6">
        <v>7840</v>
      </c>
      <c r="H66" s="3">
        <v>1400</v>
      </c>
      <c r="I66" s="4" t="s">
        <v>40</v>
      </c>
    </row>
    <row r="67" spans="1:9" ht="18" customHeight="1" x14ac:dyDescent="0.25">
      <c r="A67" s="1">
        <v>2020</v>
      </c>
      <c r="B67" s="1" t="s">
        <v>4</v>
      </c>
      <c r="C67" s="1" t="s">
        <v>38</v>
      </c>
      <c r="D67" s="5" t="s">
        <v>31</v>
      </c>
      <c r="E67" s="6">
        <v>455</v>
      </c>
      <c r="F67" s="6">
        <v>4578.6000000000004</v>
      </c>
      <c r="G67" s="6">
        <v>5128.0320000000002</v>
      </c>
      <c r="H67" s="3">
        <v>915.72000000000014</v>
      </c>
      <c r="I67" s="4" t="s">
        <v>40</v>
      </c>
    </row>
    <row r="68" spans="1:9" ht="18" customHeight="1" x14ac:dyDescent="0.25">
      <c r="A68" s="1">
        <v>2020</v>
      </c>
      <c r="B68" s="1" t="s">
        <v>4</v>
      </c>
      <c r="C68" s="1" t="s">
        <v>12</v>
      </c>
      <c r="D68" s="5" t="s">
        <v>28</v>
      </c>
      <c r="E68" s="7">
        <v>345</v>
      </c>
      <c r="F68" s="7">
        <v>7000</v>
      </c>
      <c r="G68" s="7">
        <v>7840</v>
      </c>
      <c r="H68" s="3">
        <v>1400</v>
      </c>
      <c r="I68" s="4" t="s">
        <v>40</v>
      </c>
    </row>
    <row r="69" spans="1:9" ht="18" customHeight="1" x14ac:dyDescent="0.25">
      <c r="A69" s="1">
        <v>2020</v>
      </c>
      <c r="B69" s="1" t="s">
        <v>4</v>
      </c>
      <c r="C69" s="1" t="s">
        <v>13</v>
      </c>
      <c r="D69" s="2" t="s">
        <v>33</v>
      </c>
      <c r="E69" s="3">
        <v>122</v>
      </c>
      <c r="F69" s="3">
        <v>100</v>
      </c>
      <c r="G69" s="3">
        <v>112</v>
      </c>
      <c r="H69" s="3">
        <v>20</v>
      </c>
      <c r="I69" s="4" t="s">
        <v>40</v>
      </c>
    </row>
    <row r="70" spans="1:9" ht="18" customHeight="1" x14ac:dyDescent="0.25">
      <c r="A70" s="1">
        <v>2020</v>
      </c>
      <c r="B70" s="1" t="s">
        <v>4</v>
      </c>
      <c r="C70" s="1" t="s">
        <v>15</v>
      </c>
      <c r="D70" s="5" t="s">
        <v>26</v>
      </c>
      <c r="E70" s="6">
        <v>78</v>
      </c>
      <c r="F70" s="6">
        <v>4577.2</v>
      </c>
      <c r="G70" s="6">
        <v>5126.4639999999999</v>
      </c>
      <c r="H70" s="3">
        <v>915.44</v>
      </c>
      <c r="I70" s="4" t="s">
        <v>40</v>
      </c>
    </row>
    <row r="71" spans="1:9" ht="18" customHeight="1" x14ac:dyDescent="0.25">
      <c r="A71" s="1">
        <v>2020</v>
      </c>
      <c r="B71" s="1" t="s">
        <v>4</v>
      </c>
      <c r="C71" s="1" t="s">
        <v>15</v>
      </c>
      <c r="D71" s="5" t="s">
        <v>24</v>
      </c>
      <c r="E71" s="6">
        <v>76</v>
      </c>
      <c r="F71" s="6">
        <v>4576.8999999999996</v>
      </c>
      <c r="G71" s="6">
        <v>5126.1279999999997</v>
      </c>
      <c r="H71" s="3">
        <v>915.38</v>
      </c>
      <c r="I71" s="4" t="s">
        <v>40</v>
      </c>
    </row>
    <row r="72" spans="1:9" ht="18" customHeight="1" x14ac:dyDescent="0.25">
      <c r="A72" s="1">
        <v>2020</v>
      </c>
      <c r="B72" s="1" t="s">
        <v>4</v>
      </c>
      <c r="C72" s="1" t="s">
        <v>15</v>
      </c>
      <c r="D72" s="5" t="s">
        <v>25</v>
      </c>
      <c r="E72" s="6">
        <v>46</v>
      </c>
      <c r="F72" s="6">
        <v>200</v>
      </c>
      <c r="G72" s="6">
        <v>224</v>
      </c>
      <c r="H72" s="3">
        <v>40</v>
      </c>
      <c r="I72" s="4" t="s">
        <v>40</v>
      </c>
    </row>
    <row r="73" spans="1:9" ht="18" customHeight="1" x14ac:dyDescent="0.25">
      <c r="A73" s="1">
        <v>2020</v>
      </c>
      <c r="B73" s="1" t="s">
        <v>4</v>
      </c>
      <c r="C73" s="1" t="s">
        <v>15</v>
      </c>
      <c r="D73" s="5" t="s">
        <v>23</v>
      </c>
      <c r="E73" s="6">
        <v>34</v>
      </c>
      <c r="F73" s="6">
        <v>4576.8</v>
      </c>
      <c r="G73" s="6">
        <v>5126.0160000000005</v>
      </c>
      <c r="H73" s="3">
        <v>915.36000000000013</v>
      </c>
      <c r="I73" s="4" t="s">
        <v>40</v>
      </c>
    </row>
    <row r="74" spans="1:9" ht="18" customHeight="1" x14ac:dyDescent="0.25">
      <c r="A74" s="1">
        <v>2020</v>
      </c>
      <c r="B74" s="1" t="s">
        <v>4</v>
      </c>
      <c r="C74" s="1" t="s">
        <v>13</v>
      </c>
      <c r="D74" s="2" t="s">
        <v>34</v>
      </c>
      <c r="E74" s="3">
        <v>7</v>
      </c>
      <c r="F74" s="3">
        <v>200</v>
      </c>
      <c r="G74" s="3">
        <v>224</v>
      </c>
      <c r="H74" s="3">
        <v>40</v>
      </c>
      <c r="I74" s="4" t="s">
        <v>40</v>
      </c>
    </row>
    <row r="75" spans="1:9" ht="18" customHeight="1" x14ac:dyDescent="0.25">
      <c r="A75" s="1">
        <v>2020</v>
      </c>
      <c r="B75" s="1" t="s">
        <v>4</v>
      </c>
      <c r="C75" s="1" t="s">
        <v>15</v>
      </c>
      <c r="D75" s="5" t="s">
        <v>27</v>
      </c>
      <c r="E75" s="6">
        <v>3</v>
      </c>
      <c r="F75" s="6">
        <v>4577.3</v>
      </c>
      <c r="G75" s="6">
        <v>5126.576</v>
      </c>
      <c r="H75" s="3">
        <v>915.46</v>
      </c>
      <c r="I75" s="4" t="s">
        <v>40</v>
      </c>
    </row>
    <row r="76" spans="1:9" ht="18" customHeight="1" x14ac:dyDescent="0.25">
      <c r="A76" s="1">
        <v>2020</v>
      </c>
      <c r="B76" s="1" t="s">
        <v>4</v>
      </c>
      <c r="C76" s="1" t="s">
        <v>32</v>
      </c>
      <c r="D76" s="5" t="s">
        <v>32</v>
      </c>
      <c r="E76" s="6">
        <v>2</v>
      </c>
      <c r="F76" s="6">
        <v>6600</v>
      </c>
      <c r="G76" s="6">
        <v>7392</v>
      </c>
      <c r="H76" s="3">
        <v>1320</v>
      </c>
      <c r="I76" s="4" t="s">
        <v>40</v>
      </c>
    </row>
    <row r="77" spans="1:9" ht="18" customHeight="1" x14ac:dyDescent="0.25">
      <c r="A77" s="1">
        <v>2020</v>
      </c>
      <c r="B77" s="1" t="s">
        <v>5</v>
      </c>
      <c r="C77" s="1" t="s">
        <v>14</v>
      </c>
      <c r="D77" s="2" t="s">
        <v>36</v>
      </c>
      <c r="E77" s="3">
        <v>3566</v>
      </c>
      <c r="F77" s="3">
        <v>4577.3</v>
      </c>
      <c r="G77" s="3">
        <v>5126.576</v>
      </c>
      <c r="H77" s="3">
        <v>915.46</v>
      </c>
      <c r="I77" s="4" t="s">
        <v>40</v>
      </c>
    </row>
    <row r="78" spans="1:9" ht="18" customHeight="1" x14ac:dyDescent="0.25">
      <c r="A78" s="1">
        <v>2020</v>
      </c>
      <c r="B78" s="1" t="s">
        <v>5</v>
      </c>
      <c r="C78" s="1" t="s">
        <v>14</v>
      </c>
      <c r="D78" s="2" t="s">
        <v>37</v>
      </c>
      <c r="E78" s="3">
        <v>2498</v>
      </c>
      <c r="F78" s="3">
        <v>8000</v>
      </c>
      <c r="G78" s="3">
        <v>8960</v>
      </c>
      <c r="H78" s="3">
        <v>1600</v>
      </c>
      <c r="I78" s="4" t="s">
        <v>40</v>
      </c>
    </row>
    <row r="79" spans="1:9" ht="18" customHeight="1" x14ac:dyDescent="0.25">
      <c r="A79" s="1">
        <v>2020</v>
      </c>
      <c r="B79" s="1" t="s">
        <v>5</v>
      </c>
      <c r="C79" s="1" t="s">
        <v>13</v>
      </c>
      <c r="D79" s="2" t="s">
        <v>35</v>
      </c>
      <c r="E79" s="3">
        <v>1245</v>
      </c>
      <c r="F79" s="3">
        <v>4577.2</v>
      </c>
      <c r="G79" s="3">
        <v>5126.4639999999999</v>
      </c>
      <c r="H79" s="3">
        <v>915.44</v>
      </c>
      <c r="I79" s="4" t="s">
        <v>40</v>
      </c>
    </row>
    <row r="80" spans="1:9" ht="18" customHeight="1" x14ac:dyDescent="0.25">
      <c r="A80" s="1">
        <v>2020</v>
      </c>
      <c r="B80" s="1" t="s">
        <v>5</v>
      </c>
      <c r="C80" s="1" t="s">
        <v>38</v>
      </c>
      <c r="D80" s="5" t="s">
        <v>30</v>
      </c>
      <c r="E80" s="6">
        <v>644</v>
      </c>
      <c r="F80" s="6">
        <v>5743.5</v>
      </c>
      <c r="G80" s="6">
        <v>6432.72</v>
      </c>
      <c r="H80" s="3">
        <v>1148.7</v>
      </c>
      <c r="I80" s="4" t="s">
        <v>40</v>
      </c>
    </row>
    <row r="81" spans="1:9" ht="18" customHeight="1" x14ac:dyDescent="0.25">
      <c r="A81" s="1">
        <v>2020</v>
      </c>
      <c r="B81" s="1" t="s">
        <v>5</v>
      </c>
      <c r="C81" s="1" t="s">
        <v>12</v>
      </c>
      <c r="D81" s="5" t="s">
        <v>29</v>
      </c>
      <c r="E81" s="6">
        <v>643</v>
      </c>
      <c r="F81" s="6">
        <v>7000</v>
      </c>
      <c r="G81" s="6">
        <v>7840</v>
      </c>
      <c r="H81" s="3">
        <v>1400</v>
      </c>
      <c r="I81" s="4" t="s">
        <v>40</v>
      </c>
    </row>
    <row r="82" spans="1:9" ht="18" customHeight="1" x14ac:dyDescent="0.25">
      <c r="A82" s="1">
        <v>2020</v>
      </c>
      <c r="B82" s="1" t="s">
        <v>5</v>
      </c>
      <c r="C82" s="1" t="s">
        <v>38</v>
      </c>
      <c r="D82" s="5" t="s">
        <v>31</v>
      </c>
      <c r="E82" s="6">
        <v>455</v>
      </c>
      <c r="F82" s="6">
        <v>4578.6000000000004</v>
      </c>
      <c r="G82" s="6">
        <v>5128.0320000000002</v>
      </c>
      <c r="H82" s="3">
        <v>915.72000000000014</v>
      </c>
      <c r="I82" s="4" t="s">
        <v>40</v>
      </c>
    </row>
    <row r="83" spans="1:9" ht="18" customHeight="1" x14ac:dyDescent="0.25">
      <c r="A83" s="1">
        <v>2020</v>
      </c>
      <c r="B83" s="1" t="s">
        <v>5</v>
      </c>
      <c r="C83" s="1" t="s">
        <v>12</v>
      </c>
      <c r="D83" s="5" t="s">
        <v>28</v>
      </c>
      <c r="E83" s="7">
        <v>345</v>
      </c>
      <c r="F83" s="7">
        <v>7000</v>
      </c>
      <c r="G83" s="7">
        <v>7840</v>
      </c>
      <c r="H83" s="3">
        <v>1400</v>
      </c>
      <c r="I83" s="4" t="s">
        <v>40</v>
      </c>
    </row>
    <row r="84" spans="1:9" ht="18" customHeight="1" x14ac:dyDescent="0.25">
      <c r="A84" s="1">
        <v>2020</v>
      </c>
      <c r="B84" s="1" t="s">
        <v>5</v>
      </c>
      <c r="C84" s="1" t="s">
        <v>13</v>
      </c>
      <c r="D84" s="2" t="s">
        <v>33</v>
      </c>
      <c r="E84" s="3">
        <v>122</v>
      </c>
      <c r="F84" s="3">
        <v>100</v>
      </c>
      <c r="G84" s="3">
        <v>112</v>
      </c>
      <c r="H84" s="3">
        <v>20</v>
      </c>
      <c r="I84" s="4" t="s">
        <v>40</v>
      </c>
    </row>
    <row r="85" spans="1:9" ht="18" customHeight="1" x14ac:dyDescent="0.25">
      <c r="A85" s="1">
        <v>2020</v>
      </c>
      <c r="B85" s="1" t="s">
        <v>5</v>
      </c>
      <c r="C85" s="1" t="s">
        <v>15</v>
      </c>
      <c r="D85" s="5" t="s">
        <v>26</v>
      </c>
      <c r="E85" s="6">
        <v>78</v>
      </c>
      <c r="F85" s="6">
        <v>4577.2</v>
      </c>
      <c r="G85" s="6">
        <v>5126.4639999999999</v>
      </c>
      <c r="H85" s="3">
        <v>915.44</v>
      </c>
      <c r="I85" s="4" t="s">
        <v>40</v>
      </c>
    </row>
    <row r="86" spans="1:9" ht="18" customHeight="1" x14ac:dyDescent="0.25">
      <c r="A86" s="1">
        <v>2020</v>
      </c>
      <c r="B86" s="1" t="s">
        <v>5</v>
      </c>
      <c r="C86" s="1" t="s">
        <v>15</v>
      </c>
      <c r="D86" s="5" t="s">
        <v>24</v>
      </c>
      <c r="E86" s="6">
        <v>76</v>
      </c>
      <c r="F86" s="6">
        <v>4576.8999999999996</v>
      </c>
      <c r="G86" s="6">
        <v>5126.1279999999997</v>
      </c>
      <c r="H86" s="3">
        <v>915.38</v>
      </c>
      <c r="I86" s="4" t="s">
        <v>40</v>
      </c>
    </row>
    <row r="87" spans="1:9" ht="18" customHeight="1" x14ac:dyDescent="0.25">
      <c r="A87" s="1">
        <v>2020</v>
      </c>
      <c r="B87" s="1" t="s">
        <v>5</v>
      </c>
      <c r="C87" s="1" t="s">
        <v>15</v>
      </c>
      <c r="D87" s="5" t="s">
        <v>25</v>
      </c>
      <c r="E87" s="6">
        <v>46</v>
      </c>
      <c r="F87" s="6">
        <v>200</v>
      </c>
      <c r="G87" s="6">
        <v>224</v>
      </c>
      <c r="H87" s="3">
        <v>40</v>
      </c>
      <c r="I87" s="4" t="s">
        <v>40</v>
      </c>
    </row>
    <row r="88" spans="1:9" ht="18" customHeight="1" x14ac:dyDescent="0.25">
      <c r="A88" s="1">
        <v>2020</v>
      </c>
      <c r="B88" s="1" t="s">
        <v>5</v>
      </c>
      <c r="C88" s="1" t="s">
        <v>15</v>
      </c>
      <c r="D88" s="5" t="s">
        <v>23</v>
      </c>
      <c r="E88" s="6">
        <v>34</v>
      </c>
      <c r="F88" s="6">
        <v>4576.8</v>
      </c>
      <c r="G88" s="6">
        <v>5126.0160000000005</v>
      </c>
      <c r="H88" s="3">
        <v>915.36000000000013</v>
      </c>
      <c r="I88" s="4" t="s">
        <v>40</v>
      </c>
    </row>
    <row r="89" spans="1:9" ht="18" customHeight="1" x14ac:dyDescent="0.25">
      <c r="A89" s="1">
        <v>2020</v>
      </c>
      <c r="B89" s="1" t="s">
        <v>5</v>
      </c>
      <c r="C89" s="1" t="s">
        <v>13</v>
      </c>
      <c r="D89" s="2" t="s">
        <v>34</v>
      </c>
      <c r="E89" s="3">
        <v>7</v>
      </c>
      <c r="F89" s="3">
        <v>200</v>
      </c>
      <c r="G89" s="3">
        <v>224</v>
      </c>
      <c r="H89" s="3">
        <v>40</v>
      </c>
      <c r="I89" s="4" t="s">
        <v>40</v>
      </c>
    </row>
    <row r="90" spans="1:9" ht="18" customHeight="1" x14ac:dyDescent="0.25">
      <c r="A90" s="1">
        <v>2020</v>
      </c>
      <c r="B90" s="1" t="s">
        <v>5</v>
      </c>
      <c r="C90" s="1" t="s">
        <v>32</v>
      </c>
      <c r="D90" s="5" t="s">
        <v>32</v>
      </c>
      <c r="E90" s="6">
        <v>3</v>
      </c>
      <c r="F90" s="6">
        <v>6600</v>
      </c>
      <c r="G90" s="6">
        <v>7392</v>
      </c>
      <c r="H90" s="3">
        <v>1320</v>
      </c>
      <c r="I90" s="4" t="s">
        <v>40</v>
      </c>
    </row>
    <row r="91" spans="1:9" ht="18" customHeight="1" x14ac:dyDescent="0.25">
      <c r="A91" s="1">
        <v>2020</v>
      </c>
      <c r="B91" s="1" t="s">
        <v>5</v>
      </c>
      <c r="C91" s="1" t="s">
        <v>15</v>
      </c>
      <c r="D91" s="5" t="s">
        <v>27</v>
      </c>
      <c r="E91" s="6">
        <v>3</v>
      </c>
      <c r="F91" s="6">
        <v>4577.3</v>
      </c>
      <c r="G91" s="6">
        <v>5126.576</v>
      </c>
      <c r="H91" s="3">
        <v>915.46</v>
      </c>
      <c r="I91" s="4" t="s">
        <v>40</v>
      </c>
    </row>
    <row r="92" spans="1:9" ht="18" customHeight="1" x14ac:dyDescent="0.25">
      <c r="A92" s="1">
        <v>2020</v>
      </c>
      <c r="B92" s="1" t="s">
        <v>6</v>
      </c>
      <c r="C92" s="1" t="s">
        <v>14</v>
      </c>
      <c r="D92" s="2" t="s">
        <v>36</v>
      </c>
      <c r="E92" s="3">
        <v>3566</v>
      </c>
      <c r="F92" s="3">
        <v>4577.3</v>
      </c>
      <c r="G92" s="3">
        <v>5126.576</v>
      </c>
      <c r="H92" s="3">
        <v>915.46</v>
      </c>
      <c r="I92" s="4" t="s">
        <v>40</v>
      </c>
    </row>
    <row r="93" spans="1:9" ht="18" customHeight="1" x14ac:dyDescent="0.25">
      <c r="A93" s="1">
        <v>2020</v>
      </c>
      <c r="B93" s="1" t="s">
        <v>6</v>
      </c>
      <c r="C93" s="1" t="s">
        <v>14</v>
      </c>
      <c r="D93" s="2" t="s">
        <v>37</v>
      </c>
      <c r="E93" s="3">
        <v>2498</v>
      </c>
      <c r="F93" s="3">
        <v>8000</v>
      </c>
      <c r="G93" s="3">
        <v>8960</v>
      </c>
      <c r="H93" s="3">
        <v>1600</v>
      </c>
      <c r="I93" s="4" t="s">
        <v>40</v>
      </c>
    </row>
    <row r="94" spans="1:9" ht="18" customHeight="1" x14ac:dyDescent="0.25">
      <c r="A94" s="1">
        <v>2020</v>
      </c>
      <c r="B94" s="1" t="s">
        <v>6</v>
      </c>
      <c r="C94" s="1" t="s">
        <v>13</v>
      </c>
      <c r="D94" s="2" t="s">
        <v>35</v>
      </c>
      <c r="E94" s="3">
        <v>1245</v>
      </c>
      <c r="F94" s="3">
        <v>4577.2</v>
      </c>
      <c r="G94" s="3">
        <v>5126.4639999999999</v>
      </c>
      <c r="H94" s="3">
        <v>915.44</v>
      </c>
      <c r="I94" s="4" t="s">
        <v>40</v>
      </c>
    </row>
    <row r="95" spans="1:9" ht="18" customHeight="1" x14ac:dyDescent="0.25">
      <c r="A95" s="1">
        <v>2020</v>
      </c>
      <c r="B95" s="1" t="s">
        <v>6</v>
      </c>
      <c r="C95" s="1" t="s">
        <v>38</v>
      </c>
      <c r="D95" s="5" t="s">
        <v>30</v>
      </c>
      <c r="E95" s="6">
        <v>644</v>
      </c>
      <c r="F95" s="6">
        <v>5743.5</v>
      </c>
      <c r="G95" s="6">
        <v>6432.72</v>
      </c>
      <c r="H95" s="3">
        <v>1148.7</v>
      </c>
      <c r="I95" s="4" t="s">
        <v>40</v>
      </c>
    </row>
    <row r="96" spans="1:9" ht="18" customHeight="1" x14ac:dyDescent="0.25">
      <c r="A96" s="1">
        <v>2020</v>
      </c>
      <c r="B96" s="1" t="s">
        <v>6</v>
      </c>
      <c r="C96" s="1" t="s">
        <v>12</v>
      </c>
      <c r="D96" s="5" t="s">
        <v>29</v>
      </c>
      <c r="E96" s="6">
        <v>643</v>
      </c>
      <c r="F96" s="6">
        <v>7000</v>
      </c>
      <c r="G96" s="6">
        <v>7840</v>
      </c>
      <c r="H96" s="3">
        <v>1400</v>
      </c>
      <c r="I96" s="4" t="s">
        <v>40</v>
      </c>
    </row>
    <row r="97" spans="1:9" ht="18" customHeight="1" x14ac:dyDescent="0.25">
      <c r="A97" s="1">
        <v>2020</v>
      </c>
      <c r="B97" s="1" t="s">
        <v>6</v>
      </c>
      <c r="C97" s="1" t="s">
        <v>38</v>
      </c>
      <c r="D97" s="5" t="s">
        <v>31</v>
      </c>
      <c r="E97" s="6">
        <v>455</v>
      </c>
      <c r="F97" s="6">
        <v>4578.6000000000004</v>
      </c>
      <c r="G97" s="6">
        <v>5128.0320000000002</v>
      </c>
      <c r="H97" s="3">
        <v>915.72000000000014</v>
      </c>
      <c r="I97" s="4" t="s">
        <v>40</v>
      </c>
    </row>
    <row r="98" spans="1:9" ht="18" customHeight="1" x14ac:dyDescent="0.25">
      <c r="A98" s="1">
        <v>2020</v>
      </c>
      <c r="B98" s="1" t="s">
        <v>6</v>
      </c>
      <c r="C98" s="1" t="s">
        <v>12</v>
      </c>
      <c r="D98" s="5" t="s">
        <v>28</v>
      </c>
      <c r="E98" s="7">
        <v>345</v>
      </c>
      <c r="F98" s="7">
        <v>7000</v>
      </c>
      <c r="G98" s="7">
        <v>7840</v>
      </c>
      <c r="H98" s="3">
        <v>1400</v>
      </c>
      <c r="I98" s="4" t="s">
        <v>40</v>
      </c>
    </row>
    <row r="99" spans="1:9" ht="18" customHeight="1" x14ac:dyDescent="0.25">
      <c r="A99" s="1">
        <v>2020</v>
      </c>
      <c r="B99" s="1" t="s">
        <v>6</v>
      </c>
      <c r="C99" s="1" t="s">
        <v>13</v>
      </c>
      <c r="D99" s="2" t="s">
        <v>33</v>
      </c>
      <c r="E99" s="3">
        <v>122</v>
      </c>
      <c r="F99" s="3">
        <v>100</v>
      </c>
      <c r="G99" s="3">
        <v>112</v>
      </c>
      <c r="H99" s="3">
        <v>20</v>
      </c>
      <c r="I99" s="4" t="s">
        <v>40</v>
      </c>
    </row>
    <row r="100" spans="1:9" ht="18" customHeight="1" x14ac:dyDescent="0.25">
      <c r="A100" s="1">
        <v>2020</v>
      </c>
      <c r="B100" s="1" t="s">
        <v>6</v>
      </c>
      <c r="C100" s="1" t="s">
        <v>15</v>
      </c>
      <c r="D100" s="5" t="s">
        <v>26</v>
      </c>
      <c r="E100" s="6">
        <v>78</v>
      </c>
      <c r="F100" s="6">
        <v>4577.2</v>
      </c>
      <c r="G100" s="6">
        <v>5126.4639999999999</v>
      </c>
      <c r="H100" s="3">
        <v>915.44</v>
      </c>
      <c r="I100" s="4" t="s">
        <v>40</v>
      </c>
    </row>
    <row r="101" spans="1:9" ht="18" customHeight="1" x14ac:dyDescent="0.25">
      <c r="A101" s="1">
        <v>2020</v>
      </c>
      <c r="B101" s="1" t="s">
        <v>6</v>
      </c>
      <c r="C101" s="1" t="s">
        <v>15</v>
      </c>
      <c r="D101" s="5" t="s">
        <v>24</v>
      </c>
      <c r="E101" s="6">
        <v>76</v>
      </c>
      <c r="F101" s="6">
        <v>4576.8999999999996</v>
      </c>
      <c r="G101" s="6">
        <v>5126.1279999999997</v>
      </c>
      <c r="H101" s="3">
        <v>915.38</v>
      </c>
      <c r="I101" s="4" t="s">
        <v>40</v>
      </c>
    </row>
    <row r="102" spans="1:9" ht="18" customHeight="1" x14ac:dyDescent="0.25">
      <c r="A102" s="1">
        <v>2020</v>
      </c>
      <c r="B102" s="1" t="s">
        <v>6</v>
      </c>
      <c r="C102" s="1" t="s">
        <v>15</v>
      </c>
      <c r="D102" s="5" t="s">
        <v>25</v>
      </c>
      <c r="E102" s="6">
        <v>46</v>
      </c>
      <c r="F102" s="6">
        <v>200</v>
      </c>
      <c r="G102" s="6">
        <v>224</v>
      </c>
      <c r="H102" s="3">
        <v>40</v>
      </c>
      <c r="I102" s="4" t="s">
        <v>40</v>
      </c>
    </row>
    <row r="103" spans="1:9" ht="18" customHeight="1" x14ac:dyDescent="0.25">
      <c r="A103" s="1">
        <v>2020</v>
      </c>
      <c r="B103" s="1" t="s">
        <v>6</v>
      </c>
      <c r="C103" s="1" t="s">
        <v>15</v>
      </c>
      <c r="D103" s="5" t="s">
        <v>23</v>
      </c>
      <c r="E103" s="6">
        <v>34</v>
      </c>
      <c r="F103" s="6">
        <v>4576.8</v>
      </c>
      <c r="G103" s="6">
        <v>5126.0160000000005</v>
      </c>
      <c r="H103" s="3">
        <v>915.36000000000013</v>
      </c>
      <c r="I103" s="4" t="s">
        <v>40</v>
      </c>
    </row>
    <row r="104" spans="1:9" ht="18" customHeight="1" x14ac:dyDescent="0.25">
      <c r="A104" s="1">
        <v>2020</v>
      </c>
      <c r="B104" s="1" t="s">
        <v>6</v>
      </c>
      <c r="C104" s="1" t="s">
        <v>13</v>
      </c>
      <c r="D104" s="2" t="s">
        <v>34</v>
      </c>
      <c r="E104" s="3">
        <v>7</v>
      </c>
      <c r="F104" s="3">
        <v>200</v>
      </c>
      <c r="G104" s="3">
        <v>224</v>
      </c>
      <c r="H104" s="3">
        <v>40</v>
      </c>
      <c r="I104" s="4" t="s">
        <v>40</v>
      </c>
    </row>
    <row r="105" spans="1:9" ht="18" customHeight="1" x14ac:dyDescent="0.25">
      <c r="A105" s="1">
        <v>2020</v>
      </c>
      <c r="B105" s="1" t="s">
        <v>6</v>
      </c>
      <c r="C105" s="1" t="s">
        <v>15</v>
      </c>
      <c r="D105" s="5" t="s">
        <v>27</v>
      </c>
      <c r="E105" s="6">
        <v>3</v>
      </c>
      <c r="F105" s="6">
        <v>4577.3</v>
      </c>
      <c r="G105" s="6">
        <v>5126.576</v>
      </c>
      <c r="H105" s="3">
        <v>915.46</v>
      </c>
      <c r="I105" s="4" t="s">
        <v>40</v>
      </c>
    </row>
    <row r="106" spans="1:9" ht="18" customHeight="1" x14ac:dyDescent="0.25">
      <c r="A106" s="1">
        <v>2020</v>
      </c>
      <c r="B106" s="1" t="s">
        <v>6</v>
      </c>
      <c r="C106" s="1" t="s">
        <v>32</v>
      </c>
      <c r="D106" s="5" t="s">
        <v>32</v>
      </c>
      <c r="E106" s="6">
        <v>2</v>
      </c>
      <c r="F106" s="6">
        <v>6600</v>
      </c>
      <c r="G106" s="6">
        <v>7392</v>
      </c>
      <c r="H106" s="3">
        <v>1320</v>
      </c>
      <c r="I106" s="4" t="s">
        <v>40</v>
      </c>
    </row>
    <row r="107" spans="1:9" ht="18" customHeight="1" x14ac:dyDescent="0.25">
      <c r="A107" s="1">
        <v>2020</v>
      </c>
      <c r="B107" s="1" t="s">
        <v>7</v>
      </c>
      <c r="C107" s="1" t="s">
        <v>14</v>
      </c>
      <c r="D107" s="2" t="s">
        <v>36</v>
      </c>
      <c r="E107" s="3">
        <v>3566</v>
      </c>
      <c r="F107" s="3">
        <v>4577.3</v>
      </c>
      <c r="G107" s="3">
        <v>5126.576</v>
      </c>
      <c r="H107" s="3">
        <v>915.46</v>
      </c>
      <c r="I107" s="4" t="s">
        <v>40</v>
      </c>
    </row>
    <row r="108" spans="1:9" ht="18" customHeight="1" x14ac:dyDescent="0.25">
      <c r="A108" s="1">
        <v>2020</v>
      </c>
      <c r="B108" s="1" t="s">
        <v>7</v>
      </c>
      <c r="C108" s="1" t="s">
        <v>14</v>
      </c>
      <c r="D108" s="2" t="s">
        <v>37</v>
      </c>
      <c r="E108" s="3">
        <v>2498</v>
      </c>
      <c r="F108" s="3">
        <v>8000</v>
      </c>
      <c r="G108" s="3">
        <v>8960</v>
      </c>
      <c r="H108" s="3">
        <v>1600</v>
      </c>
      <c r="I108" s="4" t="s">
        <v>42</v>
      </c>
    </row>
    <row r="109" spans="1:9" ht="18" customHeight="1" x14ac:dyDescent="0.25">
      <c r="A109" s="1">
        <v>2020</v>
      </c>
      <c r="B109" s="1" t="s">
        <v>7</v>
      </c>
      <c r="C109" s="1" t="s">
        <v>13</v>
      </c>
      <c r="D109" s="2" t="s">
        <v>35</v>
      </c>
      <c r="E109" s="3">
        <v>1245</v>
      </c>
      <c r="F109" s="3">
        <v>4577.2</v>
      </c>
      <c r="G109" s="3">
        <v>5126.4639999999999</v>
      </c>
      <c r="H109" s="3">
        <v>915.44</v>
      </c>
      <c r="I109" s="4" t="s">
        <v>42</v>
      </c>
    </row>
    <row r="110" spans="1:9" ht="18" customHeight="1" x14ac:dyDescent="0.25">
      <c r="A110" s="1">
        <v>2020</v>
      </c>
      <c r="B110" s="1" t="s">
        <v>7</v>
      </c>
      <c r="C110" s="1" t="s">
        <v>38</v>
      </c>
      <c r="D110" s="5" t="s">
        <v>30</v>
      </c>
      <c r="E110" s="6">
        <v>644</v>
      </c>
      <c r="F110" s="6">
        <v>5743.5</v>
      </c>
      <c r="G110" s="6">
        <v>6432.72</v>
      </c>
      <c r="H110" s="3">
        <v>1148.7</v>
      </c>
      <c r="I110" s="4" t="s">
        <v>42</v>
      </c>
    </row>
    <row r="111" spans="1:9" ht="18" customHeight="1" x14ac:dyDescent="0.25">
      <c r="A111" s="1">
        <v>2020</v>
      </c>
      <c r="B111" s="1" t="s">
        <v>7</v>
      </c>
      <c r="C111" s="1" t="s">
        <v>12</v>
      </c>
      <c r="D111" s="5" t="s">
        <v>29</v>
      </c>
      <c r="E111" s="6">
        <v>643</v>
      </c>
      <c r="F111" s="6">
        <v>7000</v>
      </c>
      <c r="G111" s="6">
        <v>7840</v>
      </c>
      <c r="H111" s="3">
        <v>1400</v>
      </c>
      <c r="I111" s="4" t="s">
        <v>42</v>
      </c>
    </row>
    <row r="112" spans="1:9" ht="18" customHeight="1" x14ac:dyDescent="0.25">
      <c r="A112" s="1">
        <v>2020</v>
      </c>
      <c r="B112" s="1" t="s">
        <v>7</v>
      </c>
      <c r="C112" s="1" t="s">
        <v>38</v>
      </c>
      <c r="D112" s="5" t="s">
        <v>31</v>
      </c>
      <c r="E112" s="6">
        <v>455</v>
      </c>
      <c r="F112" s="6">
        <v>4578.6000000000004</v>
      </c>
      <c r="G112" s="6">
        <v>5128.0320000000002</v>
      </c>
      <c r="H112" s="3">
        <v>915.72000000000014</v>
      </c>
      <c r="I112" s="4" t="s">
        <v>42</v>
      </c>
    </row>
    <row r="113" spans="1:9" ht="18" customHeight="1" x14ac:dyDescent="0.25">
      <c r="A113" s="1">
        <v>2020</v>
      </c>
      <c r="B113" s="1" t="s">
        <v>7</v>
      </c>
      <c r="C113" s="1" t="s">
        <v>12</v>
      </c>
      <c r="D113" s="5" t="s">
        <v>28</v>
      </c>
      <c r="E113" s="7">
        <v>345</v>
      </c>
      <c r="F113" s="7">
        <v>7000</v>
      </c>
      <c r="G113" s="7">
        <v>7840</v>
      </c>
      <c r="H113" s="3">
        <v>1400</v>
      </c>
      <c r="I113" s="4" t="s">
        <v>42</v>
      </c>
    </row>
    <row r="114" spans="1:9" ht="18" customHeight="1" x14ac:dyDescent="0.25">
      <c r="A114" s="1">
        <v>2020</v>
      </c>
      <c r="B114" s="1" t="s">
        <v>7</v>
      </c>
      <c r="C114" s="1" t="s">
        <v>13</v>
      </c>
      <c r="D114" s="2" t="s">
        <v>33</v>
      </c>
      <c r="E114" s="3">
        <v>122</v>
      </c>
      <c r="F114" s="3">
        <v>100</v>
      </c>
      <c r="G114" s="3">
        <v>112</v>
      </c>
      <c r="H114" s="3">
        <v>20</v>
      </c>
      <c r="I114" s="4" t="s">
        <v>42</v>
      </c>
    </row>
    <row r="115" spans="1:9" ht="18" customHeight="1" x14ac:dyDescent="0.25">
      <c r="A115" s="1">
        <v>2020</v>
      </c>
      <c r="B115" s="1" t="s">
        <v>7</v>
      </c>
      <c r="C115" s="1" t="s">
        <v>15</v>
      </c>
      <c r="D115" s="5" t="s">
        <v>26</v>
      </c>
      <c r="E115" s="6">
        <v>78</v>
      </c>
      <c r="F115" s="6">
        <v>4577.2</v>
      </c>
      <c r="G115" s="6">
        <v>5126.4639999999999</v>
      </c>
      <c r="H115" s="3">
        <v>915.44</v>
      </c>
      <c r="I115" s="4" t="s">
        <v>42</v>
      </c>
    </row>
    <row r="116" spans="1:9" ht="18" customHeight="1" x14ac:dyDescent="0.25">
      <c r="A116" s="1">
        <v>2020</v>
      </c>
      <c r="B116" s="1" t="s">
        <v>7</v>
      </c>
      <c r="C116" s="1" t="s">
        <v>15</v>
      </c>
      <c r="D116" s="5" t="s">
        <v>24</v>
      </c>
      <c r="E116" s="6">
        <v>76</v>
      </c>
      <c r="F116" s="6">
        <v>4576.8999999999996</v>
      </c>
      <c r="G116" s="6">
        <v>5126.1279999999997</v>
      </c>
      <c r="H116" s="3">
        <v>915.38</v>
      </c>
      <c r="I116" s="4" t="s">
        <v>42</v>
      </c>
    </row>
    <row r="117" spans="1:9" ht="18" customHeight="1" x14ac:dyDescent="0.25">
      <c r="A117" s="1">
        <v>2020</v>
      </c>
      <c r="B117" s="1" t="s">
        <v>7</v>
      </c>
      <c r="C117" s="1" t="s">
        <v>15</v>
      </c>
      <c r="D117" s="5" t="s">
        <v>25</v>
      </c>
      <c r="E117" s="6">
        <v>46</v>
      </c>
      <c r="F117" s="6">
        <v>200</v>
      </c>
      <c r="G117" s="6">
        <v>224</v>
      </c>
      <c r="H117" s="3">
        <v>40</v>
      </c>
      <c r="I117" s="4" t="s">
        <v>42</v>
      </c>
    </row>
    <row r="118" spans="1:9" ht="18" customHeight="1" x14ac:dyDescent="0.25">
      <c r="A118" s="1">
        <v>2020</v>
      </c>
      <c r="B118" s="1" t="s">
        <v>7</v>
      </c>
      <c r="C118" s="1" t="s">
        <v>15</v>
      </c>
      <c r="D118" s="5" t="s">
        <v>23</v>
      </c>
      <c r="E118" s="6">
        <v>34</v>
      </c>
      <c r="F118" s="6">
        <v>4576.8</v>
      </c>
      <c r="G118" s="6">
        <v>5126.0160000000005</v>
      </c>
      <c r="H118" s="3">
        <v>915.36000000000013</v>
      </c>
      <c r="I118" s="4" t="s">
        <v>42</v>
      </c>
    </row>
    <row r="119" spans="1:9" ht="18" customHeight="1" x14ac:dyDescent="0.25">
      <c r="A119" s="1">
        <v>2020</v>
      </c>
      <c r="B119" s="1" t="s">
        <v>7</v>
      </c>
      <c r="C119" s="1" t="s">
        <v>13</v>
      </c>
      <c r="D119" s="2" t="s">
        <v>34</v>
      </c>
      <c r="E119" s="3">
        <v>7</v>
      </c>
      <c r="F119" s="3">
        <v>200</v>
      </c>
      <c r="G119" s="3">
        <v>224</v>
      </c>
      <c r="H119" s="3">
        <v>40</v>
      </c>
      <c r="I119" s="4" t="s">
        <v>42</v>
      </c>
    </row>
    <row r="120" spans="1:9" ht="18" customHeight="1" x14ac:dyDescent="0.25">
      <c r="A120" s="1">
        <v>2020</v>
      </c>
      <c r="B120" s="1" t="s">
        <v>7</v>
      </c>
      <c r="C120" s="1" t="s">
        <v>15</v>
      </c>
      <c r="D120" s="5" t="s">
        <v>27</v>
      </c>
      <c r="E120" s="6">
        <v>3</v>
      </c>
      <c r="F120" s="6">
        <v>4577.3</v>
      </c>
      <c r="G120" s="6">
        <v>5126.576</v>
      </c>
      <c r="H120" s="3">
        <v>915.46</v>
      </c>
      <c r="I120" s="4" t="s">
        <v>42</v>
      </c>
    </row>
    <row r="121" spans="1:9" ht="18" customHeight="1" x14ac:dyDescent="0.25">
      <c r="A121" s="1">
        <v>2020</v>
      </c>
      <c r="B121" s="1" t="s">
        <v>7</v>
      </c>
      <c r="C121" s="1" t="s">
        <v>32</v>
      </c>
      <c r="D121" s="5" t="s">
        <v>32</v>
      </c>
      <c r="E121" s="6">
        <v>2</v>
      </c>
      <c r="F121" s="6">
        <v>6600</v>
      </c>
      <c r="G121" s="6">
        <v>7392</v>
      </c>
      <c r="H121" s="3">
        <v>1320</v>
      </c>
      <c r="I121" s="4" t="s">
        <v>42</v>
      </c>
    </row>
    <row r="122" spans="1:9" ht="18" customHeight="1" x14ac:dyDescent="0.25">
      <c r="A122" s="1">
        <v>2020</v>
      </c>
      <c r="B122" s="1" t="s">
        <v>8</v>
      </c>
      <c r="C122" s="1" t="s">
        <v>14</v>
      </c>
      <c r="D122" s="2" t="s">
        <v>36</v>
      </c>
      <c r="E122" s="3">
        <v>3566</v>
      </c>
      <c r="F122" s="3">
        <v>4577.3</v>
      </c>
      <c r="G122" s="3">
        <v>5126.576</v>
      </c>
      <c r="H122" s="3">
        <v>915.46</v>
      </c>
      <c r="I122" s="4" t="s">
        <v>42</v>
      </c>
    </row>
    <row r="123" spans="1:9" ht="18" customHeight="1" x14ac:dyDescent="0.25">
      <c r="A123" s="1">
        <v>2020</v>
      </c>
      <c r="B123" s="1" t="s">
        <v>8</v>
      </c>
      <c r="C123" s="1" t="s">
        <v>14</v>
      </c>
      <c r="D123" s="2" t="s">
        <v>37</v>
      </c>
      <c r="E123" s="3">
        <v>2498</v>
      </c>
      <c r="F123" s="3">
        <v>8000</v>
      </c>
      <c r="G123" s="3">
        <v>8960</v>
      </c>
      <c r="H123" s="3">
        <v>1600</v>
      </c>
      <c r="I123" s="4" t="s">
        <v>42</v>
      </c>
    </row>
    <row r="124" spans="1:9" ht="18" customHeight="1" x14ac:dyDescent="0.25">
      <c r="A124" s="1">
        <v>2020</v>
      </c>
      <c r="B124" s="1" t="s">
        <v>8</v>
      </c>
      <c r="C124" s="1" t="s">
        <v>13</v>
      </c>
      <c r="D124" s="2" t="s">
        <v>35</v>
      </c>
      <c r="E124" s="3">
        <v>1245</v>
      </c>
      <c r="F124" s="3">
        <v>4577.2</v>
      </c>
      <c r="G124" s="3">
        <v>5126.4639999999999</v>
      </c>
      <c r="H124" s="3">
        <v>915.44</v>
      </c>
      <c r="I124" s="4" t="s">
        <v>42</v>
      </c>
    </row>
    <row r="125" spans="1:9" ht="18" customHeight="1" x14ac:dyDescent="0.25">
      <c r="A125" s="1">
        <v>2020</v>
      </c>
      <c r="B125" s="1" t="s">
        <v>8</v>
      </c>
      <c r="C125" s="1" t="s">
        <v>38</v>
      </c>
      <c r="D125" s="5" t="s">
        <v>30</v>
      </c>
      <c r="E125" s="6">
        <v>644</v>
      </c>
      <c r="F125" s="6">
        <v>5743.5</v>
      </c>
      <c r="G125" s="6">
        <v>6432.72</v>
      </c>
      <c r="H125" s="3">
        <v>1148.7</v>
      </c>
      <c r="I125" s="4" t="s">
        <v>42</v>
      </c>
    </row>
    <row r="126" spans="1:9" ht="18" customHeight="1" x14ac:dyDescent="0.25">
      <c r="A126" s="1">
        <v>2020</v>
      </c>
      <c r="B126" s="1" t="s">
        <v>8</v>
      </c>
      <c r="C126" s="1" t="s">
        <v>12</v>
      </c>
      <c r="D126" s="5" t="s">
        <v>29</v>
      </c>
      <c r="E126" s="6">
        <v>643</v>
      </c>
      <c r="F126" s="6">
        <v>7000</v>
      </c>
      <c r="G126" s="6">
        <v>7840</v>
      </c>
      <c r="H126" s="3">
        <v>1400</v>
      </c>
      <c r="I126" s="4" t="s">
        <v>42</v>
      </c>
    </row>
    <row r="127" spans="1:9" ht="18" customHeight="1" x14ac:dyDescent="0.25">
      <c r="A127" s="1">
        <v>2020</v>
      </c>
      <c r="B127" s="1" t="s">
        <v>8</v>
      </c>
      <c r="C127" s="1" t="s">
        <v>38</v>
      </c>
      <c r="D127" s="5" t="s">
        <v>31</v>
      </c>
      <c r="E127" s="6">
        <v>455</v>
      </c>
      <c r="F127" s="6">
        <v>4578.6000000000004</v>
      </c>
      <c r="G127" s="6">
        <v>5128.0320000000002</v>
      </c>
      <c r="H127" s="3">
        <v>915.72000000000014</v>
      </c>
      <c r="I127" s="4" t="s">
        <v>42</v>
      </c>
    </row>
    <row r="128" spans="1:9" ht="18" customHeight="1" x14ac:dyDescent="0.25">
      <c r="A128" s="1">
        <v>2020</v>
      </c>
      <c r="B128" s="1" t="s">
        <v>8</v>
      </c>
      <c r="C128" s="1" t="s">
        <v>12</v>
      </c>
      <c r="D128" s="5" t="s">
        <v>28</v>
      </c>
      <c r="E128" s="7">
        <v>345</v>
      </c>
      <c r="F128" s="7">
        <v>7000</v>
      </c>
      <c r="G128" s="7">
        <v>7840</v>
      </c>
      <c r="H128" s="3">
        <v>1400</v>
      </c>
      <c r="I128" s="4" t="s">
        <v>42</v>
      </c>
    </row>
    <row r="129" spans="1:9" ht="18" customHeight="1" x14ac:dyDescent="0.25">
      <c r="A129" s="1">
        <v>2020</v>
      </c>
      <c r="B129" s="1" t="s">
        <v>8</v>
      </c>
      <c r="C129" s="1" t="s">
        <v>13</v>
      </c>
      <c r="D129" s="2" t="s">
        <v>33</v>
      </c>
      <c r="E129" s="3">
        <v>122</v>
      </c>
      <c r="F129" s="3">
        <v>100</v>
      </c>
      <c r="G129" s="3">
        <v>112</v>
      </c>
      <c r="H129" s="3">
        <v>20</v>
      </c>
      <c r="I129" s="4" t="s">
        <v>42</v>
      </c>
    </row>
    <row r="130" spans="1:9" ht="18" customHeight="1" x14ac:dyDescent="0.25">
      <c r="A130" s="1">
        <v>2020</v>
      </c>
      <c r="B130" s="1" t="s">
        <v>8</v>
      </c>
      <c r="C130" s="1" t="s">
        <v>15</v>
      </c>
      <c r="D130" s="5" t="s">
        <v>26</v>
      </c>
      <c r="E130" s="6">
        <v>78</v>
      </c>
      <c r="F130" s="6">
        <v>4577.2</v>
      </c>
      <c r="G130" s="6">
        <v>5126.4639999999999</v>
      </c>
      <c r="H130" s="3">
        <v>915.44</v>
      </c>
      <c r="I130" s="4" t="s">
        <v>42</v>
      </c>
    </row>
    <row r="131" spans="1:9" ht="18" customHeight="1" x14ac:dyDescent="0.25">
      <c r="A131" s="1">
        <v>2020</v>
      </c>
      <c r="B131" s="1" t="s">
        <v>8</v>
      </c>
      <c r="C131" s="1" t="s">
        <v>15</v>
      </c>
      <c r="D131" s="5" t="s">
        <v>24</v>
      </c>
      <c r="E131" s="6">
        <v>76</v>
      </c>
      <c r="F131" s="6">
        <v>4576.8999999999996</v>
      </c>
      <c r="G131" s="6">
        <v>5126.1279999999997</v>
      </c>
      <c r="H131" s="3">
        <v>915.38</v>
      </c>
      <c r="I131" s="4" t="s">
        <v>42</v>
      </c>
    </row>
    <row r="132" spans="1:9" ht="18" customHeight="1" x14ac:dyDescent="0.25">
      <c r="A132" s="1">
        <v>2020</v>
      </c>
      <c r="B132" s="1" t="s">
        <v>8</v>
      </c>
      <c r="C132" s="1" t="s">
        <v>15</v>
      </c>
      <c r="D132" s="5" t="s">
        <v>25</v>
      </c>
      <c r="E132" s="6">
        <v>46</v>
      </c>
      <c r="F132" s="6">
        <v>200</v>
      </c>
      <c r="G132" s="6">
        <v>224</v>
      </c>
      <c r="H132" s="3">
        <v>40</v>
      </c>
      <c r="I132" s="4" t="s">
        <v>42</v>
      </c>
    </row>
    <row r="133" spans="1:9" ht="18" customHeight="1" x14ac:dyDescent="0.25">
      <c r="A133" s="1">
        <v>2020</v>
      </c>
      <c r="B133" s="1" t="s">
        <v>8</v>
      </c>
      <c r="C133" s="1" t="s">
        <v>15</v>
      </c>
      <c r="D133" s="5" t="s">
        <v>23</v>
      </c>
      <c r="E133" s="6">
        <v>34</v>
      </c>
      <c r="F133" s="6">
        <v>4576.8</v>
      </c>
      <c r="G133" s="6">
        <v>5126.0160000000005</v>
      </c>
      <c r="H133" s="3">
        <v>915.36000000000013</v>
      </c>
      <c r="I133" s="4" t="s">
        <v>40</v>
      </c>
    </row>
    <row r="134" spans="1:9" ht="18" customHeight="1" x14ac:dyDescent="0.25">
      <c r="A134" s="1">
        <v>2020</v>
      </c>
      <c r="B134" s="1" t="s">
        <v>8</v>
      </c>
      <c r="C134" s="1" t="s">
        <v>13</v>
      </c>
      <c r="D134" s="2" t="s">
        <v>34</v>
      </c>
      <c r="E134" s="3">
        <v>7</v>
      </c>
      <c r="F134" s="3">
        <v>200</v>
      </c>
      <c r="G134" s="3">
        <v>224</v>
      </c>
      <c r="H134" s="3">
        <v>40</v>
      </c>
      <c r="I134" s="4" t="s">
        <v>40</v>
      </c>
    </row>
    <row r="135" spans="1:9" ht="18" customHeight="1" x14ac:dyDescent="0.25">
      <c r="A135" s="1">
        <v>2020</v>
      </c>
      <c r="B135" s="1" t="s">
        <v>8</v>
      </c>
      <c r="C135" s="1" t="s">
        <v>15</v>
      </c>
      <c r="D135" s="5" t="s">
        <v>27</v>
      </c>
      <c r="E135" s="6">
        <v>3</v>
      </c>
      <c r="F135" s="6">
        <v>4577.3</v>
      </c>
      <c r="G135" s="6">
        <v>5126.576</v>
      </c>
      <c r="H135" s="3">
        <v>915.46</v>
      </c>
      <c r="I135" s="4" t="s">
        <v>40</v>
      </c>
    </row>
    <row r="136" spans="1:9" ht="18" customHeight="1" x14ac:dyDescent="0.25">
      <c r="A136" s="1">
        <v>2020</v>
      </c>
      <c r="B136" s="1" t="s">
        <v>8</v>
      </c>
      <c r="C136" s="1" t="s">
        <v>32</v>
      </c>
      <c r="D136" s="5" t="s">
        <v>32</v>
      </c>
      <c r="E136" s="6">
        <v>2</v>
      </c>
      <c r="F136" s="6">
        <v>6600</v>
      </c>
      <c r="G136" s="6">
        <v>7392</v>
      </c>
      <c r="H136" s="3">
        <v>1320</v>
      </c>
      <c r="I136" s="4" t="s">
        <v>40</v>
      </c>
    </row>
    <row r="137" spans="1:9" ht="18" customHeight="1" x14ac:dyDescent="0.25">
      <c r="A137" s="1">
        <v>2020</v>
      </c>
      <c r="B137" s="1" t="s">
        <v>9</v>
      </c>
      <c r="C137" s="1" t="s">
        <v>14</v>
      </c>
      <c r="D137" s="2" t="s">
        <v>36</v>
      </c>
      <c r="E137" s="3">
        <v>3566</v>
      </c>
      <c r="F137" s="3">
        <v>4577.3</v>
      </c>
      <c r="G137" s="3">
        <v>5126.576</v>
      </c>
      <c r="H137" s="3">
        <v>915.46</v>
      </c>
      <c r="I137" s="4" t="s">
        <v>40</v>
      </c>
    </row>
    <row r="138" spans="1:9" ht="18" customHeight="1" x14ac:dyDescent="0.25">
      <c r="A138" s="1">
        <v>2020</v>
      </c>
      <c r="B138" s="1" t="s">
        <v>9</v>
      </c>
      <c r="C138" s="1" t="s">
        <v>14</v>
      </c>
      <c r="D138" s="2" t="s">
        <v>37</v>
      </c>
      <c r="E138" s="3">
        <v>2498</v>
      </c>
      <c r="F138" s="3">
        <v>8000</v>
      </c>
      <c r="G138" s="3">
        <v>8960</v>
      </c>
      <c r="H138" s="3">
        <v>1600</v>
      </c>
      <c r="I138" s="4" t="s">
        <v>40</v>
      </c>
    </row>
    <row r="139" spans="1:9" ht="18" customHeight="1" x14ac:dyDescent="0.25">
      <c r="A139" s="1">
        <v>2020</v>
      </c>
      <c r="B139" s="1" t="s">
        <v>9</v>
      </c>
      <c r="C139" s="1" t="s">
        <v>13</v>
      </c>
      <c r="D139" s="2" t="s">
        <v>35</v>
      </c>
      <c r="E139" s="3">
        <v>1245</v>
      </c>
      <c r="F139" s="3">
        <v>4577.2</v>
      </c>
      <c r="G139" s="3">
        <v>5126.4639999999999</v>
      </c>
      <c r="H139" s="3">
        <v>915.44</v>
      </c>
      <c r="I139" s="4" t="s">
        <v>40</v>
      </c>
    </row>
    <row r="140" spans="1:9" ht="18" customHeight="1" x14ac:dyDescent="0.25">
      <c r="A140" s="1">
        <v>2020</v>
      </c>
      <c r="B140" s="1" t="s">
        <v>9</v>
      </c>
      <c r="C140" s="1" t="s">
        <v>38</v>
      </c>
      <c r="D140" s="5" t="s">
        <v>30</v>
      </c>
      <c r="E140" s="6">
        <v>644</v>
      </c>
      <c r="F140" s="6">
        <v>5743.5</v>
      </c>
      <c r="G140" s="6">
        <v>6432.72</v>
      </c>
      <c r="H140" s="3">
        <v>1148.7</v>
      </c>
      <c r="I140" s="4" t="s">
        <v>40</v>
      </c>
    </row>
    <row r="141" spans="1:9" ht="18" customHeight="1" x14ac:dyDescent="0.25">
      <c r="A141" s="1">
        <v>2020</v>
      </c>
      <c r="B141" s="1" t="s">
        <v>9</v>
      </c>
      <c r="C141" s="1" t="s">
        <v>12</v>
      </c>
      <c r="D141" s="5" t="s">
        <v>29</v>
      </c>
      <c r="E141" s="6">
        <v>643</v>
      </c>
      <c r="F141" s="6">
        <v>7000</v>
      </c>
      <c r="G141" s="6">
        <v>7840</v>
      </c>
      <c r="H141" s="3">
        <v>1400</v>
      </c>
      <c r="I141" s="4" t="s">
        <v>40</v>
      </c>
    </row>
    <row r="142" spans="1:9" ht="18" customHeight="1" x14ac:dyDescent="0.25">
      <c r="A142" s="1">
        <v>2020</v>
      </c>
      <c r="B142" s="1" t="s">
        <v>9</v>
      </c>
      <c r="C142" s="1" t="s">
        <v>38</v>
      </c>
      <c r="D142" s="5" t="s">
        <v>31</v>
      </c>
      <c r="E142" s="6">
        <v>455</v>
      </c>
      <c r="F142" s="6">
        <v>4578.6000000000004</v>
      </c>
      <c r="G142" s="6">
        <v>5128.0320000000002</v>
      </c>
      <c r="H142" s="3">
        <v>915.72000000000014</v>
      </c>
      <c r="I142" s="4" t="s">
        <v>40</v>
      </c>
    </row>
    <row r="143" spans="1:9" ht="18" customHeight="1" x14ac:dyDescent="0.25">
      <c r="A143" s="1">
        <v>2020</v>
      </c>
      <c r="B143" s="1" t="s">
        <v>9</v>
      </c>
      <c r="C143" s="1" t="s">
        <v>12</v>
      </c>
      <c r="D143" s="5" t="s">
        <v>28</v>
      </c>
      <c r="E143" s="7">
        <v>345</v>
      </c>
      <c r="F143" s="7">
        <v>7000</v>
      </c>
      <c r="G143" s="7">
        <v>7840</v>
      </c>
      <c r="H143" s="3">
        <v>1400</v>
      </c>
      <c r="I143" s="4" t="s">
        <v>40</v>
      </c>
    </row>
    <row r="144" spans="1:9" ht="18" customHeight="1" x14ac:dyDescent="0.25">
      <c r="A144" s="1">
        <v>2020</v>
      </c>
      <c r="B144" s="1" t="s">
        <v>9</v>
      </c>
      <c r="C144" s="1" t="s">
        <v>13</v>
      </c>
      <c r="D144" s="2" t="s">
        <v>33</v>
      </c>
      <c r="E144" s="3">
        <v>122</v>
      </c>
      <c r="F144" s="3">
        <v>100</v>
      </c>
      <c r="G144" s="3">
        <v>112</v>
      </c>
      <c r="H144" s="3">
        <v>20</v>
      </c>
      <c r="I144" s="4" t="s">
        <v>40</v>
      </c>
    </row>
    <row r="145" spans="1:9" ht="18" customHeight="1" x14ac:dyDescent="0.25">
      <c r="A145" s="1">
        <v>2020</v>
      </c>
      <c r="B145" s="1" t="s">
        <v>9</v>
      </c>
      <c r="C145" s="1" t="s">
        <v>15</v>
      </c>
      <c r="D145" s="5" t="s">
        <v>26</v>
      </c>
      <c r="E145" s="6">
        <v>78</v>
      </c>
      <c r="F145" s="6">
        <v>4577.2</v>
      </c>
      <c r="G145" s="6">
        <v>5126.4639999999999</v>
      </c>
      <c r="H145" s="3">
        <v>915.44</v>
      </c>
      <c r="I145" s="4" t="s">
        <v>40</v>
      </c>
    </row>
    <row r="146" spans="1:9" ht="18" customHeight="1" x14ac:dyDescent="0.25">
      <c r="A146" s="1">
        <v>2020</v>
      </c>
      <c r="B146" s="1" t="s">
        <v>9</v>
      </c>
      <c r="C146" s="1" t="s">
        <v>15</v>
      </c>
      <c r="D146" s="5" t="s">
        <v>24</v>
      </c>
      <c r="E146" s="6">
        <v>76</v>
      </c>
      <c r="F146" s="6">
        <v>4576.8999999999996</v>
      </c>
      <c r="G146" s="6">
        <v>5126.1279999999997</v>
      </c>
      <c r="H146" s="3">
        <v>915.38</v>
      </c>
      <c r="I146" s="4" t="s">
        <v>40</v>
      </c>
    </row>
    <row r="147" spans="1:9" ht="18" customHeight="1" x14ac:dyDescent="0.25">
      <c r="A147" s="1">
        <v>2020</v>
      </c>
      <c r="B147" s="1" t="s">
        <v>9</v>
      </c>
      <c r="C147" s="1" t="s">
        <v>15</v>
      </c>
      <c r="D147" s="5" t="s">
        <v>25</v>
      </c>
      <c r="E147" s="6">
        <v>46</v>
      </c>
      <c r="F147" s="6">
        <v>200</v>
      </c>
      <c r="G147" s="6">
        <v>224</v>
      </c>
      <c r="H147" s="3">
        <v>40</v>
      </c>
      <c r="I147" s="4" t="s">
        <v>40</v>
      </c>
    </row>
    <row r="148" spans="1:9" ht="18" customHeight="1" x14ac:dyDescent="0.25">
      <c r="A148" s="1">
        <v>2020</v>
      </c>
      <c r="B148" s="1" t="s">
        <v>9</v>
      </c>
      <c r="C148" s="1" t="s">
        <v>15</v>
      </c>
      <c r="D148" s="5" t="s">
        <v>23</v>
      </c>
      <c r="E148" s="6">
        <v>34</v>
      </c>
      <c r="F148" s="6">
        <v>4576.8</v>
      </c>
      <c r="G148" s="6">
        <v>5126.0160000000005</v>
      </c>
      <c r="H148" s="3">
        <v>915.36000000000013</v>
      </c>
      <c r="I148" s="4" t="s">
        <v>40</v>
      </c>
    </row>
    <row r="149" spans="1:9" ht="18" customHeight="1" x14ac:dyDescent="0.25">
      <c r="A149" s="1">
        <v>2020</v>
      </c>
      <c r="B149" s="1" t="s">
        <v>9</v>
      </c>
      <c r="C149" s="1" t="s">
        <v>13</v>
      </c>
      <c r="D149" s="2" t="s">
        <v>34</v>
      </c>
      <c r="E149" s="3">
        <v>7</v>
      </c>
      <c r="F149" s="3">
        <v>200</v>
      </c>
      <c r="G149" s="3">
        <v>224</v>
      </c>
      <c r="H149" s="3">
        <v>40</v>
      </c>
      <c r="I149" s="4" t="s">
        <v>40</v>
      </c>
    </row>
    <row r="150" spans="1:9" ht="18" customHeight="1" x14ac:dyDescent="0.25">
      <c r="A150" s="1">
        <v>2020</v>
      </c>
      <c r="B150" s="1" t="s">
        <v>9</v>
      </c>
      <c r="C150" s="1" t="s">
        <v>15</v>
      </c>
      <c r="D150" s="5" t="s">
        <v>27</v>
      </c>
      <c r="E150" s="6">
        <v>3</v>
      </c>
      <c r="F150" s="6">
        <v>4577.3</v>
      </c>
      <c r="G150" s="6">
        <v>5126.576</v>
      </c>
      <c r="H150" s="3">
        <v>915.46</v>
      </c>
      <c r="I150" s="4" t="s">
        <v>42</v>
      </c>
    </row>
    <row r="151" spans="1:9" ht="18" customHeight="1" x14ac:dyDescent="0.25">
      <c r="A151" s="1">
        <v>2020</v>
      </c>
      <c r="B151" s="1" t="s">
        <v>9</v>
      </c>
      <c r="C151" s="1" t="s">
        <v>32</v>
      </c>
      <c r="D151" s="5" t="s">
        <v>32</v>
      </c>
      <c r="E151" s="6">
        <v>2</v>
      </c>
      <c r="F151" s="6">
        <v>6600</v>
      </c>
      <c r="G151" s="6">
        <v>7392</v>
      </c>
      <c r="H151" s="3">
        <v>1320</v>
      </c>
      <c r="I151" s="4" t="s">
        <v>42</v>
      </c>
    </row>
    <row r="152" spans="1:9" ht="18" customHeight="1" x14ac:dyDescent="0.25">
      <c r="A152" s="1">
        <v>2020</v>
      </c>
      <c r="B152" s="1" t="s">
        <v>10</v>
      </c>
      <c r="C152" s="1" t="s">
        <v>14</v>
      </c>
      <c r="D152" s="2" t="s">
        <v>36</v>
      </c>
      <c r="E152" s="3">
        <v>3566</v>
      </c>
      <c r="F152" s="3">
        <v>4577.3</v>
      </c>
      <c r="G152" s="3">
        <v>5126.576</v>
      </c>
      <c r="H152" s="3">
        <v>915.46</v>
      </c>
      <c r="I152" s="4" t="s">
        <v>42</v>
      </c>
    </row>
    <row r="153" spans="1:9" ht="18" customHeight="1" x14ac:dyDescent="0.25">
      <c r="A153" s="1">
        <v>2020</v>
      </c>
      <c r="B153" s="1" t="s">
        <v>10</v>
      </c>
      <c r="C153" s="1" t="s">
        <v>14</v>
      </c>
      <c r="D153" s="2" t="s">
        <v>37</v>
      </c>
      <c r="E153" s="3">
        <v>2498</v>
      </c>
      <c r="F153" s="3">
        <v>8000</v>
      </c>
      <c r="G153" s="3">
        <v>8960</v>
      </c>
      <c r="H153" s="3">
        <v>1600</v>
      </c>
      <c r="I153" s="4" t="s">
        <v>42</v>
      </c>
    </row>
    <row r="154" spans="1:9" ht="18" customHeight="1" x14ac:dyDescent="0.25">
      <c r="A154" s="1">
        <v>2020</v>
      </c>
      <c r="B154" s="1" t="s">
        <v>10</v>
      </c>
      <c r="C154" s="1" t="s">
        <v>13</v>
      </c>
      <c r="D154" s="2" t="s">
        <v>35</v>
      </c>
      <c r="E154" s="3">
        <v>1245</v>
      </c>
      <c r="F154" s="3">
        <v>4577.2</v>
      </c>
      <c r="G154" s="3">
        <v>5126.4639999999999</v>
      </c>
      <c r="H154" s="3">
        <v>915.44</v>
      </c>
      <c r="I154" s="4" t="s">
        <v>42</v>
      </c>
    </row>
    <row r="155" spans="1:9" ht="18" customHeight="1" x14ac:dyDescent="0.25">
      <c r="A155" s="1">
        <v>2020</v>
      </c>
      <c r="B155" s="1" t="s">
        <v>10</v>
      </c>
      <c r="C155" s="1" t="s">
        <v>38</v>
      </c>
      <c r="D155" s="5" t="s">
        <v>30</v>
      </c>
      <c r="E155" s="6">
        <v>644</v>
      </c>
      <c r="F155" s="6">
        <v>5743.5</v>
      </c>
      <c r="G155" s="6">
        <v>6432.72</v>
      </c>
      <c r="H155" s="3">
        <v>1148.7</v>
      </c>
      <c r="I155" s="4" t="s">
        <v>42</v>
      </c>
    </row>
    <row r="156" spans="1:9" ht="18" customHeight="1" x14ac:dyDescent="0.25">
      <c r="A156" s="1">
        <v>2020</v>
      </c>
      <c r="B156" s="1" t="s">
        <v>10</v>
      </c>
      <c r="C156" s="1" t="s">
        <v>12</v>
      </c>
      <c r="D156" s="5" t="s">
        <v>29</v>
      </c>
      <c r="E156" s="6">
        <v>643</v>
      </c>
      <c r="F156" s="6">
        <v>7000</v>
      </c>
      <c r="G156" s="6">
        <v>7840</v>
      </c>
      <c r="H156" s="3">
        <v>1400</v>
      </c>
      <c r="I156" s="4" t="s">
        <v>42</v>
      </c>
    </row>
    <row r="157" spans="1:9" ht="18" customHeight="1" x14ac:dyDescent="0.25">
      <c r="A157" s="1">
        <v>2020</v>
      </c>
      <c r="B157" s="1" t="s">
        <v>10</v>
      </c>
      <c r="C157" s="1" t="s">
        <v>38</v>
      </c>
      <c r="D157" s="5" t="s">
        <v>31</v>
      </c>
      <c r="E157" s="6">
        <v>455</v>
      </c>
      <c r="F157" s="6">
        <v>4578.6000000000004</v>
      </c>
      <c r="G157" s="6">
        <v>5128.0320000000002</v>
      </c>
      <c r="H157" s="3">
        <v>915.72000000000014</v>
      </c>
      <c r="I157" s="4" t="s">
        <v>42</v>
      </c>
    </row>
    <row r="158" spans="1:9" ht="18" customHeight="1" x14ac:dyDescent="0.25">
      <c r="A158" s="1">
        <v>2020</v>
      </c>
      <c r="B158" s="1" t="s">
        <v>10</v>
      </c>
      <c r="C158" s="1" t="s">
        <v>12</v>
      </c>
      <c r="D158" s="5" t="s">
        <v>28</v>
      </c>
      <c r="E158" s="7">
        <v>345</v>
      </c>
      <c r="F158" s="7">
        <v>7000</v>
      </c>
      <c r="G158" s="7">
        <v>7840</v>
      </c>
      <c r="H158" s="3">
        <v>1400</v>
      </c>
      <c r="I158" s="4" t="s">
        <v>42</v>
      </c>
    </row>
    <row r="159" spans="1:9" ht="18" customHeight="1" x14ac:dyDescent="0.25">
      <c r="A159" s="1">
        <v>2020</v>
      </c>
      <c r="B159" s="1" t="s">
        <v>10</v>
      </c>
      <c r="C159" s="1" t="s">
        <v>13</v>
      </c>
      <c r="D159" s="2" t="s">
        <v>33</v>
      </c>
      <c r="E159" s="3">
        <v>122</v>
      </c>
      <c r="F159" s="3">
        <v>100</v>
      </c>
      <c r="G159" s="3">
        <v>112</v>
      </c>
      <c r="H159" s="3">
        <v>20</v>
      </c>
      <c r="I159" s="4" t="s">
        <v>42</v>
      </c>
    </row>
    <row r="160" spans="1:9" ht="18" customHeight="1" x14ac:dyDescent="0.25">
      <c r="A160" s="1">
        <v>2020</v>
      </c>
      <c r="B160" s="1" t="s">
        <v>10</v>
      </c>
      <c r="C160" s="1" t="s">
        <v>15</v>
      </c>
      <c r="D160" s="5" t="s">
        <v>26</v>
      </c>
      <c r="E160" s="6">
        <v>78</v>
      </c>
      <c r="F160" s="6">
        <v>4577.2</v>
      </c>
      <c r="G160" s="6">
        <v>5126.4639999999999</v>
      </c>
      <c r="H160" s="3">
        <v>915.44</v>
      </c>
      <c r="I160" s="4" t="s">
        <v>42</v>
      </c>
    </row>
    <row r="161" spans="1:9" ht="18" customHeight="1" x14ac:dyDescent="0.25">
      <c r="A161" s="1">
        <v>2020</v>
      </c>
      <c r="B161" s="1" t="s">
        <v>10</v>
      </c>
      <c r="C161" s="1" t="s">
        <v>15</v>
      </c>
      <c r="D161" s="5" t="s">
        <v>24</v>
      </c>
      <c r="E161" s="6">
        <v>76</v>
      </c>
      <c r="F161" s="6">
        <v>4576.8999999999996</v>
      </c>
      <c r="G161" s="6">
        <v>5126.1279999999997</v>
      </c>
      <c r="H161" s="3">
        <v>915.38</v>
      </c>
      <c r="I161" s="4" t="s">
        <v>42</v>
      </c>
    </row>
    <row r="162" spans="1:9" ht="18" customHeight="1" x14ac:dyDescent="0.25">
      <c r="A162" s="1">
        <v>2020</v>
      </c>
      <c r="B162" s="1" t="s">
        <v>10</v>
      </c>
      <c r="C162" s="1" t="s">
        <v>15</v>
      </c>
      <c r="D162" s="5" t="s">
        <v>25</v>
      </c>
      <c r="E162" s="6">
        <v>46</v>
      </c>
      <c r="F162" s="6">
        <v>200</v>
      </c>
      <c r="G162" s="6">
        <v>224</v>
      </c>
      <c r="H162" s="3">
        <v>40</v>
      </c>
      <c r="I162" s="4" t="s">
        <v>42</v>
      </c>
    </row>
    <row r="163" spans="1:9" ht="18" customHeight="1" x14ac:dyDescent="0.25">
      <c r="A163" s="1">
        <v>2020</v>
      </c>
      <c r="B163" s="1" t="s">
        <v>10</v>
      </c>
      <c r="C163" s="1" t="s">
        <v>15</v>
      </c>
      <c r="D163" s="5" t="s">
        <v>23</v>
      </c>
      <c r="E163" s="6">
        <v>34</v>
      </c>
      <c r="F163" s="6">
        <v>4576.8</v>
      </c>
      <c r="G163" s="6">
        <v>5126.0160000000005</v>
      </c>
      <c r="H163" s="3">
        <v>915.36000000000013</v>
      </c>
      <c r="I163" s="4" t="s">
        <v>42</v>
      </c>
    </row>
    <row r="164" spans="1:9" ht="18" customHeight="1" x14ac:dyDescent="0.25">
      <c r="A164" s="1">
        <v>2020</v>
      </c>
      <c r="B164" s="1" t="s">
        <v>10</v>
      </c>
      <c r="C164" s="1" t="s">
        <v>13</v>
      </c>
      <c r="D164" s="2" t="s">
        <v>34</v>
      </c>
      <c r="E164" s="3">
        <v>7</v>
      </c>
      <c r="F164" s="3">
        <v>200</v>
      </c>
      <c r="G164" s="3">
        <v>224</v>
      </c>
      <c r="H164" s="3">
        <v>40</v>
      </c>
      <c r="I164" s="4" t="s">
        <v>42</v>
      </c>
    </row>
    <row r="165" spans="1:9" ht="18" customHeight="1" x14ac:dyDescent="0.25">
      <c r="A165" s="1">
        <v>2020</v>
      </c>
      <c r="B165" s="1" t="s">
        <v>10</v>
      </c>
      <c r="C165" s="1" t="s">
        <v>15</v>
      </c>
      <c r="D165" s="5" t="s">
        <v>27</v>
      </c>
      <c r="E165" s="6">
        <v>3</v>
      </c>
      <c r="F165" s="6">
        <v>4577.3</v>
      </c>
      <c r="G165" s="6">
        <v>5126.576</v>
      </c>
      <c r="H165" s="3">
        <v>915.46</v>
      </c>
      <c r="I165" s="4" t="s">
        <v>42</v>
      </c>
    </row>
    <row r="166" spans="1:9" ht="18" customHeight="1" x14ac:dyDescent="0.25">
      <c r="A166" s="1">
        <v>2020</v>
      </c>
      <c r="B166" s="1" t="s">
        <v>10</v>
      </c>
      <c r="C166" s="1" t="s">
        <v>32</v>
      </c>
      <c r="D166" s="5" t="s">
        <v>32</v>
      </c>
      <c r="E166" s="6">
        <v>2</v>
      </c>
      <c r="F166" s="6">
        <v>6600</v>
      </c>
      <c r="G166" s="6">
        <v>7392</v>
      </c>
      <c r="H166" s="3">
        <v>1320</v>
      </c>
      <c r="I166" s="4" t="s">
        <v>40</v>
      </c>
    </row>
    <row r="167" spans="1:9" ht="18" customHeight="1" x14ac:dyDescent="0.25">
      <c r="A167" s="1">
        <v>2020</v>
      </c>
      <c r="B167" s="1" t="s">
        <v>11</v>
      </c>
      <c r="C167" s="1" t="s">
        <v>14</v>
      </c>
      <c r="D167" s="2" t="s">
        <v>36</v>
      </c>
      <c r="E167" s="3">
        <v>3566</v>
      </c>
      <c r="F167" s="3">
        <v>4577.3</v>
      </c>
      <c r="G167" s="3">
        <v>5126.576</v>
      </c>
      <c r="H167" s="3">
        <v>915.46</v>
      </c>
      <c r="I167" s="4" t="s">
        <v>40</v>
      </c>
    </row>
    <row r="168" spans="1:9" ht="18" customHeight="1" x14ac:dyDescent="0.25">
      <c r="A168" s="1">
        <v>2020</v>
      </c>
      <c r="B168" s="1" t="s">
        <v>11</v>
      </c>
      <c r="C168" s="1" t="s">
        <v>14</v>
      </c>
      <c r="D168" s="2" t="s">
        <v>37</v>
      </c>
      <c r="E168" s="3">
        <v>2498</v>
      </c>
      <c r="F168" s="3">
        <v>8000</v>
      </c>
      <c r="G168" s="3">
        <v>8960</v>
      </c>
      <c r="H168" s="3">
        <v>1600</v>
      </c>
      <c r="I168" s="4" t="s">
        <v>40</v>
      </c>
    </row>
    <row r="169" spans="1:9" ht="18" customHeight="1" x14ac:dyDescent="0.25">
      <c r="A169" s="1">
        <v>2020</v>
      </c>
      <c r="B169" s="1" t="s">
        <v>11</v>
      </c>
      <c r="C169" s="1" t="s">
        <v>13</v>
      </c>
      <c r="D169" s="2" t="s">
        <v>35</v>
      </c>
      <c r="E169" s="3">
        <v>1245</v>
      </c>
      <c r="F169" s="3">
        <v>4577.2</v>
      </c>
      <c r="G169" s="3">
        <v>5126.4639999999999</v>
      </c>
      <c r="H169" s="3">
        <v>915.44</v>
      </c>
      <c r="I169" s="4" t="s">
        <v>40</v>
      </c>
    </row>
    <row r="170" spans="1:9" ht="18" customHeight="1" x14ac:dyDescent="0.25">
      <c r="A170" s="1">
        <v>2020</v>
      </c>
      <c r="B170" s="1" t="s">
        <v>11</v>
      </c>
      <c r="C170" s="1" t="s">
        <v>38</v>
      </c>
      <c r="D170" s="5" t="s">
        <v>30</v>
      </c>
      <c r="E170" s="6">
        <v>644</v>
      </c>
      <c r="F170" s="6">
        <v>5743.5</v>
      </c>
      <c r="G170" s="6">
        <v>6432.72</v>
      </c>
      <c r="H170" s="3">
        <v>1148.7</v>
      </c>
      <c r="I170" s="4" t="s">
        <v>40</v>
      </c>
    </row>
    <row r="171" spans="1:9" ht="18" customHeight="1" x14ac:dyDescent="0.25">
      <c r="A171" s="1">
        <v>2020</v>
      </c>
      <c r="B171" s="1" t="s">
        <v>11</v>
      </c>
      <c r="C171" s="1" t="s">
        <v>12</v>
      </c>
      <c r="D171" s="5" t="s">
        <v>29</v>
      </c>
      <c r="E171" s="6">
        <v>643</v>
      </c>
      <c r="F171" s="6">
        <v>7000</v>
      </c>
      <c r="G171" s="6">
        <v>7840</v>
      </c>
      <c r="H171" s="3">
        <v>1400</v>
      </c>
      <c r="I171" s="4" t="s">
        <v>42</v>
      </c>
    </row>
    <row r="172" spans="1:9" ht="18" customHeight="1" x14ac:dyDescent="0.25">
      <c r="A172" s="1">
        <v>2020</v>
      </c>
      <c r="B172" s="1" t="s">
        <v>11</v>
      </c>
      <c r="C172" s="1" t="s">
        <v>38</v>
      </c>
      <c r="D172" s="5" t="s">
        <v>31</v>
      </c>
      <c r="E172" s="6">
        <v>455</v>
      </c>
      <c r="F172" s="6">
        <v>4578.6000000000004</v>
      </c>
      <c r="G172" s="6">
        <v>5128.0320000000002</v>
      </c>
      <c r="H172" s="3">
        <v>915.72000000000014</v>
      </c>
      <c r="I172" s="4" t="s">
        <v>42</v>
      </c>
    </row>
    <row r="173" spans="1:9" ht="18" customHeight="1" x14ac:dyDescent="0.25">
      <c r="A173" s="1">
        <v>2020</v>
      </c>
      <c r="B173" s="1" t="s">
        <v>11</v>
      </c>
      <c r="C173" s="1" t="s">
        <v>12</v>
      </c>
      <c r="D173" s="5" t="s">
        <v>28</v>
      </c>
      <c r="E173" s="7">
        <v>345</v>
      </c>
      <c r="F173" s="7">
        <v>7000</v>
      </c>
      <c r="G173" s="7">
        <v>7840</v>
      </c>
      <c r="H173" s="3">
        <v>1400</v>
      </c>
      <c r="I173" s="4" t="s">
        <v>42</v>
      </c>
    </row>
    <row r="174" spans="1:9" ht="18" customHeight="1" x14ac:dyDescent="0.25">
      <c r="A174" s="1">
        <v>2020</v>
      </c>
      <c r="B174" s="1" t="s">
        <v>11</v>
      </c>
      <c r="C174" s="1" t="s">
        <v>13</v>
      </c>
      <c r="D174" s="2" t="s">
        <v>33</v>
      </c>
      <c r="E174" s="3">
        <v>122</v>
      </c>
      <c r="F174" s="3">
        <v>100</v>
      </c>
      <c r="G174" s="3">
        <v>112</v>
      </c>
      <c r="H174" s="3">
        <v>20</v>
      </c>
      <c r="I174" s="4" t="s">
        <v>42</v>
      </c>
    </row>
    <row r="175" spans="1:9" ht="18" customHeight="1" x14ac:dyDescent="0.25">
      <c r="A175" s="1">
        <v>2020</v>
      </c>
      <c r="B175" s="1" t="s">
        <v>11</v>
      </c>
      <c r="C175" s="1" t="s">
        <v>15</v>
      </c>
      <c r="D175" s="5" t="s">
        <v>26</v>
      </c>
      <c r="E175" s="6">
        <v>78</v>
      </c>
      <c r="F175" s="6">
        <v>4577.2</v>
      </c>
      <c r="G175" s="6">
        <v>5126.4639999999999</v>
      </c>
      <c r="H175" s="3">
        <v>915.44</v>
      </c>
      <c r="I175" s="4" t="s">
        <v>42</v>
      </c>
    </row>
    <row r="176" spans="1:9" ht="18" customHeight="1" x14ac:dyDescent="0.25">
      <c r="A176" s="1">
        <v>2020</v>
      </c>
      <c r="B176" s="1" t="s">
        <v>11</v>
      </c>
      <c r="C176" s="1" t="s">
        <v>15</v>
      </c>
      <c r="D176" s="5" t="s">
        <v>24</v>
      </c>
      <c r="E176" s="6">
        <v>76</v>
      </c>
      <c r="F176" s="6">
        <v>4576.8999999999996</v>
      </c>
      <c r="G176" s="6">
        <v>5126.1279999999997</v>
      </c>
      <c r="H176" s="3">
        <v>915.38</v>
      </c>
      <c r="I176" s="4" t="s">
        <v>42</v>
      </c>
    </row>
    <row r="177" spans="1:9" ht="18" customHeight="1" x14ac:dyDescent="0.25">
      <c r="A177" s="1">
        <v>2020</v>
      </c>
      <c r="B177" s="1" t="s">
        <v>11</v>
      </c>
      <c r="C177" s="1" t="s">
        <v>15</v>
      </c>
      <c r="D177" s="5" t="s">
        <v>25</v>
      </c>
      <c r="E177" s="6">
        <v>46</v>
      </c>
      <c r="F177" s="6">
        <v>200</v>
      </c>
      <c r="G177" s="6">
        <v>224</v>
      </c>
      <c r="H177" s="3">
        <v>40</v>
      </c>
      <c r="I177" s="4" t="s">
        <v>42</v>
      </c>
    </row>
    <row r="178" spans="1:9" ht="18" customHeight="1" x14ac:dyDescent="0.25">
      <c r="A178" s="1">
        <v>2020</v>
      </c>
      <c r="B178" s="1" t="s">
        <v>11</v>
      </c>
      <c r="C178" s="1" t="s">
        <v>15</v>
      </c>
      <c r="D178" s="5" t="s">
        <v>23</v>
      </c>
      <c r="E178" s="6">
        <v>34</v>
      </c>
      <c r="F178" s="6">
        <v>4576.8</v>
      </c>
      <c r="G178" s="6">
        <v>5126.0160000000005</v>
      </c>
      <c r="H178" s="3">
        <v>915.36000000000013</v>
      </c>
      <c r="I178" s="4" t="s">
        <v>42</v>
      </c>
    </row>
    <row r="179" spans="1:9" ht="18" customHeight="1" x14ac:dyDescent="0.25">
      <c r="A179" s="1">
        <v>2020</v>
      </c>
      <c r="B179" s="1" t="s">
        <v>11</v>
      </c>
      <c r="C179" s="1" t="s">
        <v>13</v>
      </c>
      <c r="D179" s="2" t="s">
        <v>34</v>
      </c>
      <c r="E179" s="3">
        <v>7</v>
      </c>
      <c r="F179" s="3">
        <v>200</v>
      </c>
      <c r="G179" s="3">
        <v>224</v>
      </c>
      <c r="H179" s="3">
        <v>40</v>
      </c>
      <c r="I179" s="4" t="s">
        <v>42</v>
      </c>
    </row>
    <row r="180" spans="1:9" ht="18" customHeight="1" x14ac:dyDescent="0.25">
      <c r="A180" s="1">
        <v>2020</v>
      </c>
      <c r="B180" s="1" t="s">
        <v>11</v>
      </c>
      <c r="C180" s="1" t="s">
        <v>15</v>
      </c>
      <c r="D180" s="5" t="s">
        <v>27</v>
      </c>
      <c r="E180" s="6">
        <v>3</v>
      </c>
      <c r="F180" s="6">
        <v>4577.3</v>
      </c>
      <c r="G180" s="6">
        <v>5126.576</v>
      </c>
      <c r="H180" s="3">
        <v>915.46</v>
      </c>
      <c r="I180" s="4" t="s">
        <v>40</v>
      </c>
    </row>
    <row r="181" spans="1:9" ht="18" customHeight="1" x14ac:dyDescent="0.25">
      <c r="A181" s="1">
        <v>2020</v>
      </c>
      <c r="B181" s="1" t="s">
        <v>11</v>
      </c>
      <c r="C181" s="1" t="s">
        <v>32</v>
      </c>
      <c r="D181" s="5" t="s">
        <v>32</v>
      </c>
      <c r="E181" s="6">
        <v>2</v>
      </c>
      <c r="F181" s="6">
        <v>6600</v>
      </c>
      <c r="G181" s="6">
        <v>7392</v>
      </c>
      <c r="H181" s="3">
        <v>1320</v>
      </c>
      <c r="I181" s="4" t="s">
        <v>42</v>
      </c>
    </row>
    <row r="182" spans="1:9" ht="18" customHeight="1" x14ac:dyDescent="0.25">
      <c r="A182" s="1">
        <v>2021</v>
      </c>
      <c r="B182" s="1" t="s">
        <v>0</v>
      </c>
      <c r="C182" s="1" t="s">
        <v>14</v>
      </c>
      <c r="D182" s="2" t="s">
        <v>36</v>
      </c>
      <c r="E182" s="3">
        <v>6591.1679999999997</v>
      </c>
      <c r="F182" s="3">
        <v>4577.3</v>
      </c>
      <c r="G182" s="3">
        <v>5126.576</v>
      </c>
      <c r="H182" s="3">
        <v>915.46</v>
      </c>
      <c r="I182" s="4" t="s">
        <v>40</v>
      </c>
    </row>
    <row r="183" spans="1:9" ht="18" customHeight="1" x14ac:dyDescent="0.25">
      <c r="A183" s="1">
        <v>2021</v>
      </c>
      <c r="B183" s="1" t="s">
        <v>0</v>
      </c>
      <c r="C183" s="1" t="s">
        <v>14</v>
      </c>
      <c r="D183" s="2" t="s">
        <v>37</v>
      </c>
      <c r="E183" s="3">
        <v>8270.64</v>
      </c>
      <c r="F183" s="3">
        <v>8800</v>
      </c>
      <c r="G183" s="3">
        <v>8960</v>
      </c>
      <c r="H183" s="3">
        <v>1760</v>
      </c>
      <c r="I183" s="4" t="s">
        <v>40</v>
      </c>
    </row>
    <row r="184" spans="1:9" ht="18" customHeight="1" x14ac:dyDescent="0.25">
      <c r="A184" s="1">
        <v>2021</v>
      </c>
      <c r="B184" s="1" t="s">
        <v>0</v>
      </c>
      <c r="C184" s="1" t="s">
        <v>13</v>
      </c>
      <c r="D184" s="2" t="s">
        <v>35</v>
      </c>
      <c r="E184" s="3">
        <v>8470</v>
      </c>
      <c r="F184" s="3">
        <v>5034.92</v>
      </c>
      <c r="G184" s="3">
        <v>5126.4639999999999</v>
      </c>
      <c r="H184" s="3">
        <v>1006.984</v>
      </c>
      <c r="I184" s="4" t="s">
        <v>40</v>
      </c>
    </row>
    <row r="185" spans="1:9" ht="18" customHeight="1" x14ac:dyDescent="0.25">
      <c r="A185" s="1">
        <v>2021</v>
      </c>
      <c r="B185" s="1" t="s">
        <v>0</v>
      </c>
      <c r="C185" s="1" t="s">
        <v>38</v>
      </c>
      <c r="D185" s="5" t="s">
        <v>30</v>
      </c>
      <c r="E185" s="6">
        <v>6055.1985000000004</v>
      </c>
      <c r="F185" s="6">
        <v>6317.85</v>
      </c>
      <c r="G185" s="6">
        <v>6432.72</v>
      </c>
      <c r="H185" s="3">
        <v>1263.5700000000002</v>
      </c>
      <c r="I185" s="4" t="s">
        <v>40</v>
      </c>
    </row>
    <row r="186" spans="1:9" ht="18" customHeight="1" x14ac:dyDescent="0.25">
      <c r="A186" s="1">
        <v>2021</v>
      </c>
      <c r="B186" s="1" t="s">
        <v>0</v>
      </c>
      <c r="C186" s="1" t="s">
        <v>12</v>
      </c>
      <c r="D186" s="5" t="s">
        <v>29</v>
      </c>
      <c r="E186" s="6">
        <v>10368.4</v>
      </c>
      <c r="F186" s="6">
        <v>7700</v>
      </c>
      <c r="G186" s="6">
        <v>7840</v>
      </c>
      <c r="H186" s="3">
        <v>1540</v>
      </c>
      <c r="I186" s="4" t="s">
        <v>40</v>
      </c>
    </row>
    <row r="187" spans="1:9" ht="18" customHeight="1" x14ac:dyDescent="0.25">
      <c r="A187" s="1">
        <v>2021</v>
      </c>
      <c r="B187" s="1" t="s">
        <v>0</v>
      </c>
      <c r="C187" s="1" t="s">
        <v>38</v>
      </c>
      <c r="D187" s="5" t="s">
        <v>31</v>
      </c>
      <c r="E187" s="6">
        <v>3101.2624999999998</v>
      </c>
      <c r="F187" s="6">
        <v>5036.46</v>
      </c>
      <c r="G187" s="6">
        <v>5128.0320000000002</v>
      </c>
      <c r="H187" s="3">
        <v>1007.292</v>
      </c>
      <c r="I187" s="4" t="s">
        <v>40</v>
      </c>
    </row>
    <row r="188" spans="1:9" ht="18" customHeight="1" x14ac:dyDescent="0.25">
      <c r="A188" s="1">
        <v>2021</v>
      </c>
      <c r="B188" s="1" t="s">
        <v>0</v>
      </c>
      <c r="C188" s="1" t="s">
        <v>12</v>
      </c>
      <c r="D188" s="5" t="s">
        <v>28</v>
      </c>
      <c r="E188" s="7">
        <v>6591.1679999999997</v>
      </c>
      <c r="F188" s="7">
        <v>7700</v>
      </c>
      <c r="G188" s="7">
        <v>7840</v>
      </c>
      <c r="H188" s="3">
        <v>1540</v>
      </c>
      <c r="I188" s="4" t="s">
        <v>40</v>
      </c>
    </row>
    <row r="189" spans="1:9" ht="18" customHeight="1" x14ac:dyDescent="0.25">
      <c r="A189" s="1">
        <v>2021</v>
      </c>
      <c r="B189" s="1" t="s">
        <v>0</v>
      </c>
      <c r="C189" s="1" t="s">
        <v>13</v>
      </c>
      <c r="D189" s="2" t="s">
        <v>33</v>
      </c>
      <c r="E189" s="3">
        <v>6590.7359999999999</v>
      </c>
      <c r="F189" s="3">
        <v>110</v>
      </c>
      <c r="G189" s="3">
        <v>112</v>
      </c>
      <c r="H189" s="3">
        <v>22</v>
      </c>
      <c r="I189" s="4" t="s">
        <v>40</v>
      </c>
    </row>
    <row r="190" spans="1:9" ht="18" customHeight="1" x14ac:dyDescent="0.25">
      <c r="A190" s="1">
        <v>2021</v>
      </c>
      <c r="B190" s="1" t="s">
        <v>0</v>
      </c>
      <c r="C190" s="1" t="s">
        <v>15</v>
      </c>
      <c r="D190" s="5" t="s">
        <v>26</v>
      </c>
      <c r="E190" s="6">
        <v>288</v>
      </c>
      <c r="F190" s="6">
        <v>5034.92</v>
      </c>
      <c r="G190" s="6">
        <v>5126.4639999999999</v>
      </c>
      <c r="H190" s="3">
        <v>1006.984</v>
      </c>
      <c r="I190" s="4" t="s">
        <v>40</v>
      </c>
    </row>
    <row r="191" spans="1:9" ht="18" customHeight="1" x14ac:dyDescent="0.25">
      <c r="A191" s="1">
        <v>2021</v>
      </c>
      <c r="B191" s="1" t="s">
        <v>0</v>
      </c>
      <c r="C191" s="1" t="s">
        <v>15</v>
      </c>
      <c r="D191" s="5" t="s">
        <v>24</v>
      </c>
      <c r="E191" s="6">
        <v>6590.5919999999996</v>
      </c>
      <c r="F191" s="6">
        <v>4576.8999999999996</v>
      </c>
      <c r="G191" s="6">
        <v>5126.1279999999997</v>
      </c>
      <c r="H191" s="3">
        <v>915.38</v>
      </c>
      <c r="I191" s="4" t="s">
        <v>40</v>
      </c>
    </row>
    <row r="192" spans="1:9" ht="18" customHeight="1" x14ac:dyDescent="0.25">
      <c r="A192" s="1">
        <v>2021</v>
      </c>
      <c r="B192" s="1" t="s">
        <v>0</v>
      </c>
      <c r="C192" s="1" t="s">
        <v>15</v>
      </c>
      <c r="D192" s="5" t="s">
        <v>25</v>
      </c>
      <c r="E192" s="6">
        <v>4032.9300000000003</v>
      </c>
      <c r="F192" s="6">
        <v>200</v>
      </c>
      <c r="G192" s="6">
        <v>224</v>
      </c>
      <c r="H192" s="3">
        <v>40</v>
      </c>
      <c r="I192" s="4" t="s">
        <v>40</v>
      </c>
    </row>
    <row r="193" spans="1:9" ht="18" customHeight="1" x14ac:dyDescent="0.25">
      <c r="A193" s="1">
        <v>2021</v>
      </c>
      <c r="B193" s="1" t="s">
        <v>0</v>
      </c>
      <c r="C193" s="1" t="s">
        <v>15</v>
      </c>
      <c r="D193" s="5" t="s">
        <v>23</v>
      </c>
      <c r="E193" s="6">
        <v>7986</v>
      </c>
      <c r="F193" s="6">
        <v>4576.8</v>
      </c>
      <c r="G193" s="6">
        <v>5126.0160000000005</v>
      </c>
      <c r="H193" s="3">
        <v>915.36000000000013</v>
      </c>
      <c r="I193" s="4" t="s">
        <v>40</v>
      </c>
    </row>
    <row r="194" spans="1:9" ht="18" customHeight="1" x14ac:dyDescent="0.25">
      <c r="A194" s="1">
        <v>2021</v>
      </c>
      <c r="B194" s="1" t="s">
        <v>0</v>
      </c>
      <c r="C194" s="1" t="s">
        <v>13</v>
      </c>
      <c r="D194" s="2" t="s">
        <v>34</v>
      </c>
      <c r="E194" s="3">
        <v>5538.5330000000004</v>
      </c>
      <c r="F194" s="3">
        <v>200</v>
      </c>
      <c r="G194" s="3">
        <v>224</v>
      </c>
      <c r="H194" s="3">
        <v>40</v>
      </c>
      <c r="I194" s="4" t="s">
        <v>40</v>
      </c>
    </row>
    <row r="195" spans="1:9" ht="18" customHeight="1" x14ac:dyDescent="0.25">
      <c r="A195" s="1">
        <v>2021</v>
      </c>
      <c r="B195" s="1" t="s">
        <v>0</v>
      </c>
      <c r="C195" s="1" t="s">
        <v>32</v>
      </c>
      <c r="D195" s="5" t="s">
        <v>32</v>
      </c>
      <c r="E195" s="6">
        <v>3</v>
      </c>
      <c r="F195" s="6">
        <v>6600</v>
      </c>
      <c r="G195" s="6">
        <v>7392</v>
      </c>
      <c r="H195" s="3">
        <v>1320</v>
      </c>
      <c r="I195" s="4" t="s">
        <v>40</v>
      </c>
    </row>
    <row r="196" spans="1:9" ht="18" customHeight="1" x14ac:dyDescent="0.25">
      <c r="A196" s="1">
        <v>2021</v>
      </c>
      <c r="B196" s="1" t="s">
        <v>0</v>
      </c>
      <c r="C196" s="1" t="s">
        <v>15</v>
      </c>
      <c r="D196" s="5" t="s">
        <v>27</v>
      </c>
      <c r="E196" s="6">
        <v>3</v>
      </c>
      <c r="F196" s="6">
        <v>4577.3</v>
      </c>
      <c r="G196" s="6">
        <v>5126.576</v>
      </c>
      <c r="H196" s="3">
        <v>915.46</v>
      </c>
      <c r="I196" s="4" t="s">
        <v>40</v>
      </c>
    </row>
    <row r="197" spans="1:9" ht="18" customHeight="1" x14ac:dyDescent="0.25">
      <c r="A197" s="1">
        <v>2021</v>
      </c>
      <c r="B197" s="1" t="s">
        <v>1</v>
      </c>
      <c r="C197" s="1" t="s">
        <v>14</v>
      </c>
      <c r="D197" s="2" t="s">
        <v>36</v>
      </c>
      <c r="E197" s="3">
        <v>3566</v>
      </c>
      <c r="F197" s="3">
        <v>4577.3</v>
      </c>
      <c r="G197" s="3">
        <v>5126.576</v>
      </c>
      <c r="H197" s="3">
        <v>915.46</v>
      </c>
      <c r="I197" s="4" t="s">
        <v>40</v>
      </c>
    </row>
    <row r="198" spans="1:9" ht="18" customHeight="1" x14ac:dyDescent="0.25">
      <c r="A198" s="1">
        <v>2021</v>
      </c>
      <c r="B198" s="1" t="s">
        <v>1</v>
      </c>
      <c r="C198" s="1" t="s">
        <v>14</v>
      </c>
      <c r="D198" s="2" t="s">
        <v>37</v>
      </c>
      <c r="E198" s="3">
        <v>2498</v>
      </c>
      <c r="F198" s="3">
        <v>8000</v>
      </c>
      <c r="G198" s="3">
        <v>8960</v>
      </c>
      <c r="H198" s="3">
        <v>1600</v>
      </c>
      <c r="I198" s="4" t="s">
        <v>40</v>
      </c>
    </row>
    <row r="199" spans="1:9" ht="18" customHeight="1" x14ac:dyDescent="0.25">
      <c r="A199" s="1">
        <v>2021</v>
      </c>
      <c r="B199" s="1" t="s">
        <v>1</v>
      </c>
      <c r="C199" s="1" t="s">
        <v>13</v>
      </c>
      <c r="D199" s="2" t="s">
        <v>35</v>
      </c>
      <c r="E199" s="3">
        <v>1245</v>
      </c>
      <c r="F199" s="3">
        <v>4577.2</v>
      </c>
      <c r="G199" s="3">
        <v>5126.4639999999999</v>
      </c>
      <c r="H199" s="3">
        <v>915.44</v>
      </c>
      <c r="I199" s="4" t="s">
        <v>40</v>
      </c>
    </row>
    <row r="200" spans="1:9" ht="18" customHeight="1" x14ac:dyDescent="0.25">
      <c r="A200" s="1">
        <v>2021</v>
      </c>
      <c r="B200" s="1" t="s">
        <v>1</v>
      </c>
      <c r="C200" s="1" t="s">
        <v>38</v>
      </c>
      <c r="D200" s="5" t="s">
        <v>30</v>
      </c>
      <c r="E200" s="6">
        <v>644</v>
      </c>
      <c r="F200" s="6">
        <v>5743.5</v>
      </c>
      <c r="G200" s="6">
        <v>6432.72</v>
      </c>
      <c r="H200" s="3">
        <v>1148.7</v>
      </c>
      <c r="I200" s="4" t="s">
        <v>40</v>
      </c>
    </row>
    <row r="201" spans="1:9" ht="18" customHeight="1" x14ac:dyDescent="0.25">
      <c r="A201" s="1">
        <v>2021</v>
      </c>
      <c r="B201" s="1" t="s">
        <v>1</v>
      </c>
      <c r="C201" s="1" t="s">
        <v>12</v>
      </c>
      <c r="D201" s="5" t="s">
        <v>29</v>
      </c>
      <c r="E201" s="6">
        <v>643</v>
      </c>
      <c r="F201" s="6">
        <v>7000</v>
      </c>
      <c r="G201" s="6">
        <v>7840</v>
      </c>
      <c r="H201" s="3">
        <v>1400</v>
      </c>
      <c r="I201" s="4" t="s">
        <v>40</v>
      </c>
    </row>
    <row r="202" spans="1:9" ht="18" customHeight="1" x14ac:dyDescent="0.25">
      <c r="A202" s="1">
        <v>2021</v>
      </c>
      <c r="B202" s="1" t="s">
        <v>1</v>
      </c>
      <c r="C202" s="1" t="s">
        <v>38</v>
      </c>
      <c r="D202" s="5" t="s">
        <v>31</v>
      </c>
      <c r="E202" s="6">
        <v>455</v>
      </c>
      <c r="F202" s="6">
        <v>4578.6000000000004</v>
      </c>
      <c r="G202" s="6">
        <v>5128.0320000000002</v>
      </c>
      <c r="H202" s="3">
        <v>915.72000000000014</v>
      </c>
      <c r="I202" s="4" t="s">
        <v>40</v>
      </c>
    </row>
    <row r="203" spans="1:9" ht="18" customHeight="1" x14ac:dyDescent="0.25">
      <c r="A203" s="1">
        <v>2021</v>
      </c>
      <c r="B203" s="1" t="s">
        <v>1</v>
      </c>
      <c r="C203" s="1" t="s">
        <v>12</v>
      </c>
      <c r="D203" s="5" t="s">
        <v>28</v>
      </c>
      <c r="E203" s="7">
        <v>345</v>
      </c>
      <c r="F203" s="7">
        <v>7000</v>
      </c>
      <c r="G203" s="7">
        <v>7840</v>
      </c>
      <c r="H203" s="3">
        <v>1400</v>
      </c>
      <c r="I203" s="4" t="s">
        <v>40</v>
      </c>
    </row>
    <row r="204" spans="1:9" ht="18" customHeight="1" x14ac:dyDescent="0.25">
      <c r="A204" s="1">
        <v>2021</v>
      </c>
      <c r="B204" s="1" t="s">
        <v>1</v>
      </c>
      <c r="C204" s="1" t="s">
        <v>13</v>
      </c>
      <c r="D204" s="2" t="s">
        <v>33</v>
      </c>
      <c r="E204" s="3">
        <v>122</v>
      </c>
      <c r="F204" s="3">
        <v>100</v>
      </c>
      <c r="G204" s="3">
        <v>112</v>
      </c>
      <c r="H204" s="3">
        <v>20</v>
      </c>
      <c r="I204" s="4" t="s">
        <v>40</v>
      </c>
    </row>
    <row r="205" spans="1:9" ht="18" customHeight="1" x14ac:dyDescent="0.25">
      <c r="A205" s="1">
        <v>2021</v>
      </c>
      <c r="B205" s="1" t="s">
        <v>1</v>
      </c>
      <c r="C205" s="1" t="s">
        <v>15</v>
      </c>
      <c r="D205" s="5" t="s">
        <v>26</v>
      </c>
      <c r="E205" s="6">
        <v>78</v>
      </c>
      <c r="F205" s="6">
        <v>4577.2</v>
      </c>
      <c r="G205" s="6">
        <v>5126.4639999999999</v>
      </c>
      <c r="H205" s="3">
        <v>915.44</v>
      </c>
      <c r="I205" s="4" t="s">
        <v>40</v>
      </c>
    </row>
    <row r="206" spans="1:9" ht="18" customHeight="1" x14ac:dyDescent="0.25">
      <c r="A206" s="1">
        <v>2021</v>
      </c>
      <c r="B206" s="1" t="s">
        <v>1</v>
      </c>
      <c r="C206" s="1" t="s">
        <v>15</v>
      </c>
      <c r="D206" s="5" t="s">
        <v>24</v>
      </c>
      <c r="E206" s="6">
        <v>240</v>
      </c>
      <c r="F206" s="6">
        <v>4576.8999999999996</v>
      </c>
      <c r="G206" s="6">
        <v>5126.1279999999997</v>
      </c>
      <c r="H206" s="3">
        <v>915.38</v>
      </c>
      <c r="I206" s="4" t="s">
        <v>40</v>
      </c>
    </row>
    <row r="207" spans="1:9" ht="18" customHeight="1" x14ac:dyDescent="0.25">
      <c r="A207" s="1">
        <v>2021</v>
      </c>
      <c r="B207" s="1" t="s">
        <v>1</v>
      </c>
      <c r="C207" s="1" t="s">
        <v>15</v>
      </c>
      <c r="D207" s="5" t="s">
        <v>25</v>
      </c>
      <c r="E207" s="6">
        <v>5492.16</v>
      </c>
      <c r="F207" s="6">
        <v>200</v>
      </c>
      <c r="G207" s="6">
        <v>224</v>
      </c>
      <c r="H207" s="3">
        <v>40</v>
      </c>
      <c r="I207" s="4" t="s">
        <v>40</v>
      </c>
    </row>
    <row r="208" spans="1:9" ht="18" customHeight="1" x14ac:dyDescent="0.25">
      <c r="A208" s="1">
        <v>2021</v>
      </c>
      <c r="B208" s="1" t="s">
        <v>1</v>
      </c>
      <c r="C208" s="1" t="s">
        <v>15</v>
      </c>
      <c r="D208" s="5" t="s">
        <v>23</v>
      </c>
      <c r="E208" s="6">
        <v>240</v>
      </c>
      <c r="F208" s="6">
        <v>4576.8</v>
      </c>
      <c r="G208" s="6">
        <v>5126.0160000000005</v>
      </c>
      <c r="H208" s="3">
        <v>915.36000000000013</v>
      </c>
      <c r="I208" s="4" t="s">
        <v>40</v>
      </c>
    </row>
    <row r="209" spans="1:9" ht="18" customHeight="1" x14ac:dyDescent="0.25">
      <c r="A209" s="1">
        <v>2021</v>
      </c>
      <c r="B209" s="1" t="s">
        <v>1</v>
      </c>
      <c r="C209" s="1" t="s">
        <v>13</v>
      </c>
      <c r="D209" s="2" t="s">
        <v>34</v>
      </c>
      <c r="E209" s="3">
        <v>5492.76</v>
      </c>
      <c r="F209" s="3">
        <v>200</v>
      </c>
      <c r="G209" s="3">
        <v>224</v>
      </c>
      <c r="H209" s="3">
        <v>40</v>
      </c>
      <c r="I209" s="4" t="s">
        <v>40</v>
      </c>
    </row>
    <row r="210" spans="1:9" ht="18" customHeight="1" x14ac:dyDescent="0.25">
      <c r="A210" s="1">
        <v>2021</v>
      </c>
      <c r="B210" s="1" t="s">
        <v>1</v>
      </c>
      <c r="C210" s="1" t="s">
        <v>15</v>
      </c>
      <c r="D210" s="5" t="s">
        <v>27</v>
      </c>
      <c r="E210" s="6">
        <v>7920</v>
      </c>
      <c r="F210" s="6">
        <v>4577.3</v>
      </c>
      <c r="G210" s="6">
        <v>5126.576</v>
      </c>
      <c r="H210" s="3">
        <v>915.46</v>
      </c>
      <c r="I210" s="4" t="s">
        <v>40</v>
      </c>
    </row>
    <row r="211" spans="1:9" ht="18" customHeight="1" x14ac:dyDescent="0.25">
      <c r="A211" s="1">
        <v>2021</v>
      </c>
      <c r="B211" s="1" t="s">
        <v>1</v>
      </c>
      <c r="C211" s="1" t="s">
        <v>32</v>
      </c>
      <c r="D211" s="5" t="s">
        <v>32</v>
      </c>
      <c r="E211" s="6">
        <v>5492.76</v>
      </c>
      <c r="F211" s="6">
        <v>6600</v>
      </c>
      <c r="G211" s="6">
        <v>7392</v>
      </c>
      <c r="H211" s="3">
        <v>1320</v>
      </c>
      <c r="I211" s="4" t="s">
        <v>40</v>
      </c>
    </row>
    <row r="212" spans="1:9" ht="18" customHeight="1" x14ac:dyDescent="0.25">
      <c r="A212" s="1">
        <v>2021</v>
      </c>
      <c r="B212" s="1" t="s">
        <v>2</v>
      </c>
      <c r="C212" s="1" t="s">
        <v>14</v>
      </c>
      <c r="D212" s="2" t="s">
        <v>36</v>
      </c>
      <c r="E212" s="3">
        <v>9600</v>
      </c>
      <c r="F212" s="3">
        <v>4577.3</v>
      </c>
      <c r="G212" s="3">
        <v>5126.576</v>
      </c>
      <c r="H212" s="3">
        <v>915.46</v>
      </c>
      <c r="I212" s="4" t="s">
        <v>40</v>
      </c>
    </row>
    <row r="213" spans="1:9" ht="18" customHeight="1" x14ac:dyDescent="0.25">
      <c r="A213" s="1">
        <v>2021</v>
      </c>
      <c r="B213" s="1" t="s">
        <v>2</v>
      </c>
      <c r="C213" s="1" t="s">
        <v>14</v>
      </c>
      <c r="D213" s="2" t="s">
        <v>37</v>
      </c>
      <c r="E213" s="3">
        <v>5492.6399999999994</v>
      </c>
      <c r="F213" s="3">
        <v>8000</v>
      </c>
      <c r="G213" s="3">
        <v>8960</v>
      </c>
      <c r="H213" s="3">
        <v>1600</v>
      </c>
      <c r="I213" s="4" t="s">
        <v>40</v>
      </c>
    </row>
    <row r="214" spans="1:9" ht="18" customHeight="1" x14ac:dyDescent="0.25">
      <c r="A214" s="1">
        <v>2021</v>
      </c>
      <c r="B214" s="1" t="s">
        <v>2</v>
      </c>
      <c r="C214" s="1" t="s">
        <v>13</v>
      </c>
      <c r="D214" s="2" t="s">
        <v>35</v>
      </c>
      <c r="E214" s="3">
        <v>6892.2</v>
      </c>
      <c r="F214" s="3">
        <v>4577.2</v>
      </c>
      <c r="G214" s="3">
        <v>5126.4639999999999</v>
      </c>
      <c r="H214" s="3">
        <v>915.44</v>
      </c>
      <c r="I214" s="4" t="s">
        <v>40</v>
      </c>
    </row>
    <row r="215" spans="1:9" ht="18" customHeight="1" x14ac:dyDescent="0.25">
      <c r="A215" s="1">
        <v>2021</v>
      </c>
      <c r="B215" s="1" t="s">
        <v>2</v>
      </c>
      <c r="C215" s="1" t="s">
        <v>38</v>
      </c>
      <c r="D215" s="5" t="s">
        <v>30</v>
      </c>
      <c r="E215" s="6">
        <v>644</v>
      </c>
      <c r="F215" s="6">
        <v>5743.5</v>
      </c>
      <c r="G215" s="6">
        <v>6432.72</v>
      </c>
      <c r="H215" s="3">
        <v>1148.7</v>
      </c>
      <c r="I215" s="4" t="s">
        <v>40</v>
      </c>
    </row>
    <row r="216" spans="1:9" ht="18" customHeight="1" x14ac:dyDescent="0.25">
      <c r="A216" s="1">
        <v>2021</v>
      </c>
      <c r="B216" s="1" t="s">
        <v>2</v>
      </c>
      <c r="C216" s="1" t="s">
        <v>12</v>
      </c>
      <c r="D216" s="5" t="s">
        <v>29</v>
      </c>
      <c r="E216" s="6">
        <v>643</v>
      </c>
      <c r="F216" s="6">
        <v>7000</v>
      </c>
      <c r="G216" s="6">
        <v>7840</v>
      </c>
      <c r="H216" s="3">
        <v>1400</v>
      </c>
      <c r="I216" s="4" t="s">
        <v>40</v>
      </c>
    </row>
    <row r="217" spans="1:9" ht="18" customHeight="1" x14ac:dyDescent="0.25">
      <c r="A217" s="1">
        <v>2021</v>
      </c>
      <c r="B217" s="1" t="s">
        <v>2</v>
      </c>
      <c r="C217" s="1" t="s">
        <v>38</v>
      </c>
      <c r="D217" s="5" t="s">
        <v>31</v>
      </c>
      <c r="E217" s="6">
        <v>455</v>
      </c>
      <c r="F217" s="6">
        <v>4578.6000000000004</v>
      </c>
      <c r="G217" s="6">
        <v>5128.0320000000002</v>
      </c>
      <c r="H217" s="3">
        <v>915.72000000000014</v>
      </c>
      <c r="I217" s="4" t="s">
        <v>40</v>
      </c>
    </row>
    <row r="218" spans="1:9" ht="18" customHeight="1" x14ac:dyDescent="0.25">
      <c r="A218" s="1">
        <v>2021</v>
      </c>
      <c r="B218" s="1" t="s">
        <v>2</v>
      </c>
      <c r="C218" s="1" t="s">
        <v>12</v>
      </c>
      <c r="D218" s="5" t="s">
        <v>28</v>
      </c>
      <c r="E218" s="7">
        <v>345</v>
      </c>
      <c r="F218" s="7">
        <v>7000</v>
      </c>
      <c r="G218" s="7">
        <v>7840</v>
      </c>
      <c r="H218" s="3">
        <v>1400</v>
      </c>
      <c r="I218" s="4" t="s">
        <v>40</v>
      </c>
    </row>
    <row r="219" spans="1:9" ht="18" customHeight="1" x14ac:dyDescent="0.25">
      <c r="A219" s="1">
        <v>2021</v>
      </c>
      <c r="B219" s="1" t="s">
        <v>2</v>
      </c>
      <c r="C219" s="1" t="s">
        <v>13</v>
      </c>
      <c r="D219" s="2" t="s">
        <v>33</v>
      </c>
      <c r="E219" s="3">
        <v>122</v>
      </c>
      <c r="F219" s="3">
        <v>100</v>
      </c>
      <c r="G219" s="3">
        <v>112</v>
      </c>
      <c r="H219" s="3">
        <v>20</v>
      </c>
      <c r="I219" s="4" t="s">
        <v>40</v>
      </c>
    </row>
    <row r="220" spans="1:9" ht="18" customHeight="1" x14ac:dyDescent="0.25">
      <c r="A220" s="1">
        <v>2021</v>
      </c>
      <c r="B220" s="1" t="s">
        <v>2</v>
      </c>
      <c r="C220" s="1" t="s">
        <v>15</v>
      </c>
      <c r="D220" s="5" t="s">
        <v>26</v>
      </c>
      <c r="E220" s="6">
        <v>78</v>
      </c>
      <c r="F220" s="6">
        <v>4577.2</v>
      </c>
      <c r="G220" s="6">
        <v>5126.4639999999999</v>
      </c>
      <c r="H220" s="3">
        <v>915.44</v>
      </c>
      <c r="I220" s="4" t="s">
        <v>40</v>
      </c>
    </row>
    <row r="221" spans="1:9" ht="18" customHeight="1" x14ac:dyDescent="0.25">
      <c r="A221" s="1">
        <v>2021</v>
      </c>
      <c r="B221" s="1" t="s">
        <v>2</v>
      </c>
      <c r="C221" s="1" t="s">
        <v>15</v>
      </c>
      <c r="D221" s="5" t="s">
        <v>24</v>
      </c>
      <c r="E221" s="6">
        <v>76</v>
      </c>
      <c r="F221" s="6">
        <v>4576.8999999999996</v>
      </c>
      <c r="G221" s="6">
        <v>5126.1279999999997</v>
      </c>
      <c r="H221" s="3">
        <v>915.38</v>
      </c>
      <c r="I221" s="4" t="s">
        <v>40</v>
      </c>
    </row>
    <row r="222" spans="1:9" ht="18" customHeight="1" x14ac:dyDescent="0.25">
      <c r="A222" s="1">
        <v>2021</v>
      </c>
      <c r="B222" s="1" t="s">
        <v>2</v>
      </c>
      <c r="C222" s="1" t="s">
        <v>15</v>
      </c>
      <c r="D222" s="5" t="s">
        <v>25</v>
      </c>
      <c r="E222" s="6">
        <v>46</v>
      </c>
      <c r="F222" s="6">
        <v>200</v>
      </c>
      <c r="G222" s="6">
        <v>224</v>
      </c>
      <c r="H222" s="3">
        <v>40</v>
      </c>
      <c r="I222" s="4" t="s">
        <v>40</v>
      </c>
    </row>
    <row r="223" spans="1:9" ht="18" customHeight="1" x14ac:dyDescent="0.25">
      <c r="A223" s="1">
        <v>2021</v>
      </c>
      <c r="B223" s="1" t="s">
        <v>2</v>
      </c>
      <c r="C223" s="1" t="s">
        <v>15</v>
      </c>
      <c r="D223" s="5" t="s">
        <v>23</v>
      </c>
      <c r="E223" s="6">
        <v>34</v>
      </c>
      <c r="F223" s="6">
        <v>4576.8</v>
      </c>
      <c r="G223" s="6">
        <v>5126.0160000000005</v>
      </c>
      <c r="H223" s="3">
        <v>915.36000000000013</v>
      </c>
      <c r="I223" s="4" t="s">
        <v>40</v>
      </c>
    </row>
    <row r="224" spans="1:9" ht="18" customHeight="1" x14ac:dyDescent="0.25">
      <c r="A224" s="1">
        <v>2021</v>
      </c>
      <c r="B224" s="1" t="s">
        <v>2</v>
      </c>
      <c r="C224" s="1" t="s">
        <v>13</v>
      </c>
      <c r="D224" s="2" t="s">
        <v>34</v>
      </c>
      <c r="E224" s="3">
        <v>7</v>
      </c>
      <c r="F224" s="3">
        <v>200</v>
      </c>
      <c r="G224" s="3">
        <v>224</v>
      </c>
      <c r="H224" s="3">
        <v>40</v>
      </c>
      <c r="I224" s="4" t="s">
        <v>40</v>
      </c>
    </row>
    <row r="225" spans="1:9" ht="18" customHeight="1" x14ac:dyDescent="0.25">
      <c r="A225" s="1">
        <v>2021</v>
      </c>
      <c r="B225" s="1" t="s">
        <v>2</v>
      </c>
      <c r="C225" s="1" t="s">
        <v>15</v>
      </c>
      <c r="D225" s="5" t="s">
        <v>27</v>
      </c>
      <c r="E225" s="6">
        <v>3</v>
      </c>
      <c r="F225" s="6">
        <v>4577.3</v>
      </c>
      <c r="G225" s="6">
        <v>5126.576</v>
      </c>
      <c r="H225" s="3">
        <v>915.46</v>
      </c>
      <c r="I225" s="4" t="s">
        <v>40</v>
      </c>
    </row>
    <row r="226" spans="1:9" ht="18" customHeight="1" x14ac:dyDescent="0.25">
      <c r="A226" s="1">
        <v>2021</v>
      </c>
      <c r="B226" s="1" t="s">
        <v>2</v>
      </c>
      <c r="C226" s="1" t="s">
        <v>32</v>
      </c>
      <c r="D226" s="5" t="s">
        <v>32</v>
      </c>
      <c r="E226" s="6">
        <v>2</v>
      </c>
      <c r="F226" s="6">
        <v>6600</v>
      </c>
      <c r="G226" s="6">
        <v>7392</v>
      </c>
      <c r="H226" s="3">
        <v>1320</v>
      </c>
      <c r="I226" s="4" t="s">
        <v>40</v>
      </c>
    </row>
    <row r="227" spans="1:9" ht="18" customHeight="1" x14ac:dyDescent="0.25">
      <c r="A227" s="1">
        <v>2021</v>
      </c>
      <c r="B227" s="1" t="s">
        <v>3</v>
      </c>
      <c r="C227" s="1" t="s">
        <v>14</v>
      </c>
      <c r="D227" s="2" t="s">
        <v>36</v>
      </c>
      <c r="E227" s="3">
        <v>3566</v>
      </c>
      <c r="F227" s="3">
        <v>4577.3</v>
      </c>
      <c r="G227" s="3">
        <v>5126.576</v>
      </c>
      <c r="H227" s="3">
        <v>915.46</v>
      </c>
      <c r="I227" s="4" t="s">
        <v>40</v>
      </c>
    </row>
    <row r="228" spans="1:9" ht="18" customHeight="1" x14ac:dyDescent="0.25">
      <c r="A228" s="1">
        <v>2021</v>
      </c>
      <c r="B228" s="1" t="s">
        <v>3</v>
      </c>
      <c r="C228" s="1" t="s">
        <v>14</v>
      </c>
      <c r="D228" s="2" t="s">
        <v>37</v>
      </c>
      <c r="E228" s="3">
        <v>2498</v>
      </c>
      <c r="F228" s="3">
        <v>8000</v>
      </c>
      <c r="G228" s="3">
        <v>8960</v>
      </c>
      <c r="H228" s="3">
        <v>1600</v>
      </c>
      <c r="I228" s="4" t="s">
        <v>40</v>
      </c>
    </row>
    <row r="229" spans="1:9" ht="18" customHeight="1" x14ac:dyDescent="0.25">
      <c r="A229" s="1">
        <v>2021</v>
      </c>
      <c r="B229" s="1" t="s">
        <v>3</v>
      </c>
      <c r="C229" s="1" t="s">
        <v>13</v>
      </c>
      <c r="D229" s="2" t="s">
        <v>35</v>
      </c>
      <c r="E229" s="3">
        <v>1245</v>
      </c>
      <c r="F229" s="3">
        <v>4577.2</v>
      </c>
      <c r="G229" s="3">
        <v>5126.4639999999999</v>
      </c>
      <c r="H229" s="3">
        <v>915.44</v>
      </c>
      <c r="I229" s="4" t="s">
        <v>40</v>
      </c>
    </row>
    <row r="230" spans="1:9" ht="18" customHeight="1" x14ac:dyDescent="0.25">
      <c r="A230" s="1">
        <v>2021</v>
      </c>
      <c r="B230" s="1" t="s">
        <v>3</v>
      </c>
      <c r="C230" s="1" t="s">
        <v>38</v>
      </c>
      <c r="D230" s="5" t="s">
        <v>30</v>
      </c>
      <c r="E230" s="6">
        <v>644</v>
      </c>
      <c r="F230" s="6">
        <v>5743.5</v>
      </c>
      <c r="G230" s="6">
        <v>6432.72</v>
      </c>
      <c r="H230" s="3">
        <v>1148.7</v>
      </c>
      <c r="I230" s="4" t="s">
        <v>40</v>
      </c>
    </row>
    <row r="231" spans="1:9" ht="18" customHeight="1" x14ac:dyDescent="0.25">
      <c r="A231" s="1">
        <v>2021</v>
      </c>
      <c r="B231" s="1" t="s">
        <v>3</v>
      </c>
      <c r="C231" s="1" t="s">
        <v>12</v>
      </c>
      <c r="D231" s="5" t="s">
        <v>29</v>
      </c>
      <c r="E231" s="6">
        <v>643</v>
      </c>
      <c r="F231" s="6">
        <v>7000</v>
      </c>
      <c r="G231" s="6">
        <v>7840</v>
      </c>
      <c r="H231" s="3">
        <v>1400</v>
      </c>
      <c r="I231" s="4" t="s">
        <v>40</v>
      </c>
    </row>
    <row r="232" spans="1:9" ht="18" customHeight="1" x14ac:dyDescent="0.25">
      <c r="A232" s="1">
        <v>2021</v>
      </c>
      <c r="B232" s="1" t="s">
        <v>3</v>
      </c>
      <c r="C232" s="1" t="s">
        <v>38</v>
      </c>
      <c r="D232" s="5" t="s">
        <v>31</v>
      </c>
      <c r="E232" s="6">
        <v>455</v>
      </c>
      <c r="F232" s="6">
        <v>4578.6000000000004</v>
      </c>
      <c r="G232" s="6">
        <v>5128.0320000000002</v>
      </c>
      <c r="H232" s="3">
        <v>915.72000000000014</v>
      </c>
      <c r="I232" s="4" t="s">
        <v>40</v>
      </c>
    </row>
    <row r="233" spans="1:9" ht="18" customHeight="1" x14ac:dyDescent="0.25">
      <c r="A233" s="1">
        <v>2021</v>
      </c>
      <c r="B233" s="1" t="s">
        <v>3</v>
      </c>
      <c r="C233" s="1" t="s">
        <v>12</v>
      </c>
      <c r="D233" s="5" t="s">
        <v>28</v>
      </c>
      <c r="E233" s="7">
        <v>345</v>
      </c>
      <c r="F233" s="7">
        <v>7000</v>
      </c>
      <c r="G233" s="7">
        <v>7840</v>
      </c>
      <c r="H233" s="3">
        <v>1400</v>
      </c>
      <c r="I233" s="4" t="s">
        <v>40</v>
      </c>
    </row>
    <row r="234" spans="1:9" ht="18" customHeight="1" x14ac:dyDescent="0.25">
      <c r="A234" s="1">
        <v>2021</v>
      </c>
      <c r="B234" s="1" t="s">
        <v>3</v>
      </c>
      <c r="C234" s="1" t="s">
        <v>13</v>
      </c>
      <c r="D234" s="2" t="s">
        <v>33</v>
      </c>
      <c r="E234" s="3">
        <v>122</v>
      </c>
      <c r="F234" s="3">
        <v>100</v>
      </c>
      <c r="G234" s="3">
        <v>112</v>
      </c>
      <c r="H234" s="3">
        <v>20</v>
      </c>
      <c r="I234" s="4" t="s">
        <v>40</v>
      </c>
    </row>
    <row r="235" spans="1:9" ht="18" customHeight="1" x14ac:dyDescent="0.25">
      <c r="A235" s="1">
        <v>2021</v>
      </c>
      <c r="B235" s="1" t="s">
        <v>3</v>
      </c>
      <c r="C235" s="1" t="s">
        <v>15</v>
      </c>
      <c r="D235" s="5" t="s">
        <v>26</v>
      </c>
      <c r="E235" s="6">
        <v>78</v>
      </c>
      <c r="F235" s="6">
        <v>4577.2</v>
      </c>
      <c r="G235" s="6">
        <v>5126.4639999999999</v>
      </c>
      <c r="H235" s="3">
        <v>915.44</v>
      </c>
      <c r="I235" s="4" t="s">
        <v>40</v>
      </c>
    </row>
    <row r="236" spans="1:9" ht="18" customHeight="1" x14ac:dyDescent="0.25">
      <c r="A236" s="1">
        <v>2021</v>
      </c>
      <c r="B236" s="1" t="s">
        <v>3</v>
      </c>
      <c r="C236" s="1" t="s">
        <v>15</v>
      </c>
      <c r="D236" s="5" t="s">
        <v>24</v>
      </c>
      <c r="E236" s="6">
        <v>76</v>
      </c>
      <c r="F236" s="6">
        <v>4576.8999999999996</v>
      </c>
      <c r="G236" s="6">
        <v>5126.1279999999997</v>
      </c>
      <c r="H236" s="3">
        <v>915.38</v>
      </c>
      <c r="I236" s="4" t="s">
        <v>40</v>
      </c>
    </row>
    <row r="237" spans="1:9" ht="18" customHeight="1" x14ac:dyDescent="0.25">
      <c r="A237" s="1">
        <v>2021</v>
      </c>
      <c r="B237" s="1" t="s">
        <v>3</v>
      </c>
      <c r="C237" s="1" t="s">
        <v>15</v>
      </c>
      <c r="D237" s="5" t="s">
        <v>25</v>
      </c>
      <c r="E237" s="6">
        <v>46</v>
      </c>
      <c r="F237" s="6">
        <v>200</v>
      </c>
      <c r="G237" s="6">
        <v>224</v>
      </c>
      <c r="H237" s="3">
        <v>40</v>
      </c>
      <c r="I237" s="4" t="s">
        <v>40</v>
      </c>
    </row>
    <row r="238" spans="1:9" ht="18" customHeight="1" x14ac:dyDescent="0.25">
      <c r="A238" s="1">
        <v>2021</v>
      </c>
      <c r="B238" s="1" t="s">
        <v>3</v>
      </c>
      <c r="C238" s="1" t="s">
        <v>15</v>
      </c>
      <c r="D238" s="5" t="s">
        <v>23</v>
      </c>
      <c r="E238" s="6">
        <v>34</v>
      </c>
      <c r="F238" s="6">
        <v>4576.8</v>
      </c>
      <c r="G238" s="6">
        <v>5126.0160000000005</v>
      </c>
      <c r="H238" s="3">
        <v>915.36000000000013</v>
      </c>
      <c r="I238" s="4" t="s">
        <v>40</v>
      </c>
    </row>
    <row r="239" spans="1:9" ht="18" customHeight="1" x14ac:dyDescent="0.25">
      <c r="A239" s="1">
        <v>2021</v>
      </c>
      <c r="B239" s="1" t="s">
        <v>3</v>
      </c>
      <c r="C239" s="1" t="s">
        <v>13</v>
      </c>
      <c r="D239" s="2" t="s">
        <v>34</v>
      </c>
      <c r="E239" s="3">
        <v>7</v>
      </c>
      <c r="F239" s="3">
        <v>200</v>
      </c>
      <c r="G239" s="3">
        <v>224</v>
      </c>
      <c r="H239" s="3">
        <v>40</v>
      </c>
      <c r="I239" s="4" t="s">
        <v>40</v>
      </c>
    </row>
    <row r="240" spans="1:9" ht="18" customHeight="1" x14ac:dyDescent="0.25">
      <c r="A240" s="1">
        <v>2021</v>
      </c>
      <c r="B240" s="1" t="s">
        <v>3</v>
      </c>
      <c r="C240" s="1" t="s">
        <v>15</v>
      </c>
      <c r="D240" s="5" t="s">
        <v>27</v>
      </c>
      <c r="E240" s="6">
        <v>3</v>
      </c>
      <c r="F240" s="6">
        <v>4577.3</v>
      </c>
      <c r="G240" s="6">
        <v>5126.576</v>
      </c>
      <c r="H240" s="3">
        <v>915.46</v>
      </c>
      <c r="I240" s="4" t="s">
        <v>40</v>
      </c>
    </row>
    <row r="241" spans="1:9" ht="18" customHeight="1" x14ac:dyDescent="0.25">
      <c r="A241" s="1">
        <v>2021</v>
      </c>
      <c r="B241" s="1" t="s">
        <v>3</v>
      </c>
      <c r="C241" s="1" t="s">
        <v>32</v>
      </c>
      <c r="D241" s="5" t="s">
        <v>32</v>
      </c>
      <c r="E241" s="6">
        <v>2</v>
      </c>
      <c r="F241" s="6">
        <v>7920</v>
      </c>
      <c r="G241" s="6">
        <v>10296</v>
      </c>
      <c r="H241" s="3">
        <v>1584</v>
      </c>
      <c r="I241" s="4" t="s">
        <v>40</v>
      </c>
    </row>
    <row r="242" spans="1:9" ht="18" customHeight="1" x14ac:dyDescent="0.25">
      <c r="A242" s="1">
        <v>2021</v>
      </c>
      <c r="B242" s="1" t="s">
        <v>4</v>
      </c>
      <c r="C242" s="1" t="s">
        <v>14</v>
      </c>
      <c r="D242" s="2" t="s">
        <v>36</v>
      </c>
      <c r="E242" s="3">
        <v>3566</v>
      </c>
      <c r="F242" s="3">
        <v>5492.76</v>
      </c>
      <c r="G242" s="3">
        <v>7140.5879999999997</v>
      </c>
      <c r="H242" s="3">
        <v>1098.5520000000001</v>
      </c>
      <c r="I242" s="4" t="s">
        <v>40</v>
      </c>
    </row>
    <row r="243" spans="1:9" ht="18" customHeight="1" x14ac:dyDescent="0.25">
      <c r="A243" s="1">
        <v>2021</v>
      </c>
      <c r="B243" s="1" t="s">
        <v>4</v>
      </c>
      <c r="C243" s="1" t="s">
        <v>14</v>
      </c>
      <c r="D243" s="2" t="s">
        <v>37</v>
      </c>
      <c r="E243" s="3">
        <v>2498</v>
      </c>
      <c r="F243" s="3">
        <v>9600</v>
      </c>
      <c r="G243" s="3">
        <v>12480</v>
      </c>
      <c r="H243" s="3">
        <v>1920</v>
      </c>
      <c r="I243" s="4" t="s">
        <v>40</v>
      </c>
    </row>
    <row r="244" spans="1:9" ht="18" customHeight="1" x14ac:dyDescent="0.25">
      <c r="A244" s="1">
        <v>2021</v>
      </c>
      <c r="B244" s="1" t="s">
        <v>4</v>
      </c>
      <c r="C244" s="1" t="s">
        <v>13</v>
      </c>
      <c r="D244" s="2" t="s">
        <v>35</v>
      </c>
      <c r="E244" s="3">
        <v>1245</v>
      </c>
      <c r="F244" s="3">
        <v>5492.6399999999994</v>
      </c>
      <c r="G244" s="3">
        <v>7140.4319999999989</v>
      </c>
      <c r="H244" s="3">
        <v>1098.528</v>
      </c>
      <c r="I244" s="4" t="s">
        <v>40</v>
      </c>
    </row>
    <row r="245" spans="1:9" ht="18" customHeight="1" x14ac:dyDescent="0.25">
      <c r="A245" s="1">
        <v>2021</v>
      </c>
      <c r="B245" s="1" t="s">
        <v>4</v>
      </c>
      <c r="C245" s="1" t="s">
        <v>38</v>
      </c>
      <c r="D245" s="5" t="s">
        <v>30</v>
      </c>
      <c r="E245" s="6">
        <v>644</v>
      </c>
      <c r="F245" s="6">
        <v>6892.2</v>
      </c>
      <c r="G245" s="6">
        <v>8959.86</v>
      </c>
      <c r="H245" s="3">
        <v>1378.44</v>
      </c>
      <c r="I245" s="4" t="s">
        <v>40</v>
      </c>
    </row>
    <row r="246" spans="1:9" ht="18" customHeight="1" x14ac:dyDescent="0.25">
      <c r="A246" s="1">
        <v>2021</v>
      </c>
      <c r="B246" s="1" t="s">
        <v>4</v>
      </c>
      <c r="C246" s="1" t="s">
        <v>12</v>
      </c>
      <c r="D246" s="5" t="s">
        <v>29</v>
      </c>
      <c r="E246" s="6">
        <v>643</v>
      </c>
      <c r="F246" s="6">
        <v>8400</v>
      </c>
      <c r="G246" s="6">
        <v>10920</v>
      </c>
      <c r="H246" s="3">
        <v>1680</v>
      </c>
      <c r="I246" s="4" t="s">
        <v>40</v>
      </c>
    </row>
    <row r="247" spans="1:9" ht="18" customHeight="1" x14ac:dyDescent="0.25">
      <c r="A247" s="1">
        <v>2021</v>
      </c>
      <c r="B247" s="1" t="s">
        <v>4</v>
      </c>
      <c r="C247" s="1" t="s">
        <v>38</v>
      </c>
      <c r="D247" s="5" t="s">
        <v>31</v>
      </c>
      <c r="E247" s="6">
        <v>455</v>
      </c>
      <c r="F247" s="6">
        <v>5494.3200000000006</v>
      </c>
      <c r="G247" s="6">
        <v>7142.6160000000009</v>
      </c>
      <c r="H247" s="3">
        <v>1098.8640000000003</v>
      </c>
      <c r="I247" s="4" t="s">
        <v>40</v>
      </c>
    </row>
    <row r="248" spans="1:9" ht="18" customHeight="1" x14ac:dyDescent="0.25">
      <c r="A248" s="1">
        <v>2021</v>
      </c>
      <c r="B248" s="1" t="s">
        <v>4</v>
      </c>
      <c r="C248" s="1" t="s">
        <v>12</v>
      </c>
      <c r="D248" s="5" t="s">
        <v>28</v>
      </c>
      <c r="E248" s="7">
        <v>345</v>
      </c>
      <c r="F248" s="7">
        <v>8400</v>
      </c>
      <c r="G248" s="7">
        <v>10920</v>
      </c>
      <c r="H248" s="3">
        <v>1680</v>
      </c>
      <c r="I248" s="4" t="s">
        <v>40</v>
      </c>
    </row>
    <row r="249" spans="1:9" ht="18" customHeight="1" x14ac:dyDescent="0.25">
      <c r="A249" s="1">
        <v>2021</v>
      </c>
      <c r="B249" s="1" t="s">
        <v>4</v>
      </c>
      <c r="C249" s="1" t="s">
        <v>13</v>
      </c>
      <c r="D249" s="2" t="s">
        <v>33</v>
      </c>
      <c r="E249" s="3">
        <v>122</v>
      </c>
      <c r="F249" s="3">
        <v>120</v>
      </c>
      <c r="G249" s="3">
        <v>156</v>
      </c>
      <c r="H249" s="3">
        <v>24</v>
      </c>
      <c r="I249" s="4" t="s">
        <v>40</v>
      </c>
    </row>
    <row r="250" spans="1:9" ht="18" customHeight="1" x14ac:dyDescent="0.25">
      <c r="A250" s="1">
        <v>2021</v>
      </c>
      <c r="B250" s="1" t="s">
        <v>4</v>
      </c>
      <c r="C250" s="1" t="s">
        <v>15</v>
      </c>
      <c r="D250" s="5" t="s">
        <v>26</v>
      </c>
      <c r="E250" s="6">
        <v>78</v>
      </c>
      <c r="F250" s="6">
        <v>4577.2</v>
      </c>
      <c r="G250" s="6">
        <v>5126.4639999999999</v>
      </c>
      <c r="H250" s="3">
        <v>915.44</v>
      </c>
      <c r="I250" s="4" t="s">
        <v>40</v>
      </c>
    </row>
    <row r="251" spans="1:9" ht="18" customHeight="1" x14ac:dyDescent="0.25">
      <c r="A251" s="1">
        <v>2021</v>
      </c>
      <c r="B251" s="1" t="s">
        <v>4</v>
      </c>
      <c r="C251" s="1" t="s">
        <v>15</v>
      </c>
      <c r="D251" s="5" t="s">
        <v>24</v>
      </c>
      <c r="E251" s="6">
        <v>76</v>
      </c>
      <c r="F251" s="6">
        <v>4576.8999999999996</v>
      </c>
      <c r="G251" s="6">
        <v>5126.1279999999997</v>
      </c>
      <c r="H251" s="3">
        <v>915.38</v>
      </c>
      <c r="I251" s="4" t="s">
        <v>40</v>
      </c>
    </row>
    <row r="252" spans="1:9" ht="18" customHeight="1" x14ac:dyDescent="0.25">
      <c r="A252" s="1">
        <v>2021</v>
      </c>
      <c r="B252" s="1" t="s">
        <v>4</v>
      </c>
      <c r="C252" s="1" t="s">
        <v>15</v>
      </c>
      <c r="D252" s="5" t="s">
        <v>25</v>
      </c>
      <c r="E252" s="6">
        <v>46</v>
      </c>
      <c r="F252" s="6">
        <v>200</v>
      </c>
      <c r="G252" s="6">
        <v>224</v>
      </c>
      <c r="H252" s="3">
        <v>40</v>
      </c>
      <c r="I252" s="4" t="s">
        <v>40</v>
      </c>
    </row>
    <row r="253" spans="1:9" ht="18" customHeight="1" x14ac:dyDescent="0.25">
      <c r="A253" s="1">
        <v>2021</v>
      </c>
      <c r="B253" s="1" t="s">
        <v>4</v>
      </c>
      <c r="C253" s="1" t="s">
        <v>15</v>
      </c>
      <c r="D253" s="5" t="s">
        <v>23</v>
      </c>
      <c r="E253" s="6">
        <v>34</v>
      </c>
      <c r="F253" s="6">
        <v>4576.8</v>
      </c>
      <c r="G253" s="6">
        <v>5126.0160000000005</v>
      </c>
      <c r="H253" s="3">
        <v>915.36000000000013</v>
      </c>
      <c r="I253" s="4" t="s">
        <v>40</v>
      </c>
    </row>
    <row r="254" spans="1:9" ht="18" customHeight="1" x14ac:dyDescent="0.25">
      <c r="A254" s="1">
        <v>2021</v>
      </c>
      <c r="B254" s="1" t="s">
        <v>4</v>
      </c>
      <c r="C254" s="1" t="s">
        <v>13</v>
      </c>
      <c r="D254" s="2" t="s">
        <v>34</v>
      </c>
      <c r="E254" s="3">
        <v>7</v>
      </c>
      <c r="F254" s="3">
        <v>200</v>
      </c>
      <c r="G254" s="3">
        <v>224</v>
      </c>
      <c r="H254" s="3">
        <v>40</v>
      </c>
      <c r="I254" s="4" t="s">
        <v>40</v>
      </c>
    </row>
    <row r="255" spans="1:9" ht="18" customHeight="1" x14ac:dyDescent="0.25">
      <c r="A255" s="1">
        <v>2021</v>
      </c>
      <c r="B255" s="1" t="s">
        <v>4</v>
      </c>
      <c r="C255" s="1" t="s">
        <v>15</v>
      </c>
      <c r="D255" s="5" t="s">
        <v>27</v>
      </c>
      <c r="E255" s="6">
        <v>3</v>
      </c>
      <c r="F255" s="6">
        <v>4577.3</v>
      </c>
      <c r="G255" s="6">
        <v>5126.576</v>
      </c>
      <c r="H255" s="3">
        <v>915.46</v>
      </c>
      <c r="I255" s="4" t="s">
        <v>40</v>
      </c>
    </row>
    <row r="256" spans="1:9" ht="18" customHeight="1" x14ac:dyDescent="0.25">
      <c r="A256" s="1">
        <v>2021</v>
      </c>
      <c r="B256" s="1" t="s">
        <v>4</v>
      </c>
      <c r="C256" s="1" t="s">
        <v>32</v>
      </c>
      <c r="D256" s="5" t="s">
        <v>32</v>
      </c>
      <c r="E256" s="6">
        <v>2</v>
      </c>
      <c r="F256" s="6">
        <v>6600</v>
      </c>
      <c r="G256" s="6">
        <v>7392</v>
      </c>
      <c r="H256" s="3">
        <v>1320</v>
      </c>
      <c r="I256" s="4" t="s">
        <v>40</v>
      </c>
    </row>
    <row r="257" spans="1:9" ht="18" customHeight="1" x14ac:dyDescent="0.25">
      <c r="A257" s="1">
        <v>2021</v>
      </c>
      <c r="B257" s="1" t="s">
        <v>5</v>
      </c>
      <c r="C257" s="1" t="s">
        <v>14</v>
      </c>
      <c r="D257" s="2" t="s">
        <v>36</v>
      </c>
      <c r="E257" s="3">
        <v>3566</v>
      </c>
      <c r="F257" s="3">
        <v>4577.3</v>
      </c>
      <c r="G257" s="3">
        <v>5126.576</v>
      </c>
      <c r="H257" s="3">
        <v>915.46</v>
      </c>
      <c r="I257" s="4" t="s">
        <v>40</v>
      </c>
    </row>
    <row r="258" spans="1:9" ht="18" customHeight="1" x14ac:dyDescent="0.25">
      <c r="A258" s="1">
        <v>2021</v>
      </c>
      <c r="B258" s="1" t="s">
        <v>5</v>
      </c>
      <c r="C258" s="1" t="s">
        <v>14</v>
      </c>
      <c r="D258" s="2" t="s">
        <v>37</v>
      </c>
      <c r="E258" s="3">
        <v>2498</v>
      </c>
      <c r="F258" s="3">
        <v>8000</v>
      </c>
      <c r="G258" s="3">
        <v>8960</v>
      </c>
      <c r="H258" s="3">
        <v>1600</v>
      </c>
      <c r="I258" s="4" t="s">
        <v>40</v>
      </c>
    </row>
    <row r="259" spans="1:9" ht="18" customHeight="1" x14ac:dyDescent="0.25">
      <c r="A259" s="1">
        <v>2021</v>
      </c>
      <c r="B259" s="1" t="s">
        <v>5</v>
      </c>
      <c r="C259" s="1" t="s">
        <v>13</v>
      </c>
      <c r="D259" s="2" t="s">
        <v>35</v>
      </c>
      <c r="E259" s="3">
        <v>1245</v>
      </c>
      <c r="F259" s="3">
        <v>4577.2</v>
      </c>
      <c r="G259" s="3">
        <v>5126.4639999999999</v>
      </c>
      <c r="H259" s="3">
        <v>915.44</v>
      </c>
      <c r="I259" s="4" t="s">
        <v>40</v>
      </c>
    </row>
    <row r="260" spans="1:9" ht="18" customHeight="1" x14ac:dyDescent="0.25">
      <c r="A260" s="1">
        <v>2021</v>
      </c>
      <c r="B260" s="1" t="s">
        <v>5</v>
      </c>
      <c r="C260" s="1" t="s">
        <v>38</v>
      </c>
      <c r="D260" s="5" t="s">
        <v>30</v>
      </c>
      <c r="E260" s="6">
        <v>644</v>
      </c>
      <c r="F260" s="6">
        <v>5743.5</v>
      </c>
      <c r="G260" s="6">
        <v>6432.72</v>
      </c>
      <c r="H260" s="3">
        <v>1148.7</v>
      </c>
      <c r="I260" s="4" t="s">
        <v>40</v>
      </c>
    </row>
    <row r="261" spans="1:9" ht="18" customHeight="1" x14ac:dyDescent="0.25">
      <c r="A261" s="1">
        <v>2021</v>
      </c>
      <c r="B261" s="1" t="s">
        <v>5</v>
      </c>
      <c r="C261" s="1" t="s">
        <v>12</v>
      </c>
      <c r="D261" s="5" t="s">
        <v>29</v>
      </c>
      <c r="E261" s="6">
        <v>643</v>
      </c>
      <c r="F261" s="6">
        <v>7000</v>
      </c>
      <c r="G261" s="6">
        <v>7840</v>
      </c>
      <c r="H261" s="3">
        <v>1400</v>
      </c>
      <c r="I261" s="4" t="s">
        <v>40</v>
      </c>
    </row>
    <row r="262" spans="1:9" ht="18" customHeight="1" x14ac:dyDescent="0.25">
      <c r="A262" s="1">
        <v>2021</v>
      </c>
      <c r="B262" s="1" t="s">
        <v>5</v>
      </c>
      <c r="C262" s="1" t="s">
        <v>38</v>
      </c>
      <c r="D262" s="5" t="s">
        <v>31</v>
      </c>
      <c r="E262" s="6">
        <v>455</v>
      </c>
      <c r="F262" s="6">
        <v>4578.6000000000004</v>
      </c>
      <c r="G262" s="6">
        <v>5128.0320000000002</v>
      </c>
      <c r="H262" s="3">
        <v>915.72000000000014</v>
      </c>
      <c r="I262" s="4" t="s">
        <v>40</v>
      </c>
    </row>
    <row r="263" spans="1:9" ht="18" customHeight="1" x14ac:dyDescent="0.25">
      <c r="A263" s="1">
        <v>2021</v>
      </c>
      <c r="B263" s="1" t="s">
        <v>5</v>
      </c>
      <c r="C263" s="1" t="s">
        <v>12</v>
      </c>
      <c r="D263" s="5" t="s">
        <v>28</v>
      </c>
      <c r="E263" s="7">
        <v>345</v>
      </c>
      <c r="F263" s="7">
        <v>7000</v>
      </c>
      <c r="G263" s="7">
        <v>7840</v>
      </c>
      <c r="H263" s="3">
        <v>1400</v>
      </c>
      <c r="I263" s="4" t="s">
        <v>40</v>
      </c>
    </row>
    <row r="264" spans="1:9" ht="18" customHeight="1" x14ac:dyDescent="0.25">
      <c r="A264" s="1">
        <v>2021</v>
      </c>
      <c r="B264" s="1" t="s">
        <v>5</v>
      </c>
      <c r="C264" s="1" t="s">
        <v>13</v>
      </c>
      <c r="D264" s="2" t="s">
        <v>33</v>
      </c>
      <c r="E264" s="3">
        <v>122</v>
      </c>
      <c r="F264" s="3">
        <v>100</v>
      </c>
      <c r="G264" s="3">
        <v>112</v>
      </c>
      <c r="H264" s="3">
        <v>20</v>
      </c>
      <c r="I264" s="4" t="s">
        <v>40</v>
      </c>
    </row>
    <row r="265" spans="1:9" ht="18" customHeight="1" x14ac:dyDescent="0.25">
      <c r="A265" s="1">
        <v>2021</v>
      </c>
      <c r="B265" s="1" t="s">
        <v>5</v>
      </c>
      <c r="C265" s="1" t="s">
        <v>15</v>
      </c>
      <c r="D265" s="5" t="s">
        <v>26</v>
      </c>
      <c r="E265" s="6">
        <v>78</v>
      </c>
      <c r="F265" s="6">
        <v>4577.2</v>
      </c>
      <c r="G265" s="6">
        <v>5126.4639999999999</v>
      </c>
      <c r="H265" s="3">
        <v>915.44</v>
      </c>
      <c r="I265" s="4" t="s">
        <v>40</v>
      </c>
    </row>
    <row r="266" spans="1:9" ht="18" customHeight="1" x14ac:dyDescent="0.25">
      <c r="A266" s="1">
        <v>2021</v>
      </c>
      <c r="B266" s="1" t="s">
        <v>5</v>
      </c>
      <c r="C266" s="1" t="s">
        <v>15</v>
      </c>
      <c r="D266" s="5" t="s">
        <v>24</v>
      </c>
      <c r="E266" s="6">
        <v>5034.5899999999992</v>
      </c>
      <c r="F266" s="6">
        <v>4576.8999999999996</v>
      </c>
      <c r="G266" s="6">
        <v>5126.1279999999997</v>
      </c>
      <c r="H266" s="3">
        <v>915.38</v>
      </c>
      <c r="I266" s="4" t="s">
        <v>40</v>
      </c>
    </row>
    <row r="267" spans="1:9" ht="18" customHeight="1" x14ac:dyDescent="0.25">
      <c r="A267" s="1">
        <v>2021</v>
      </c>
      <c r="B267" s="1" t="s">
        <v>5</v>
      </c>
      <c r="C267" s="1" t="s">
        <v>15</v>
      </c>
      <c r="D267" s="5" t="s">
        <v>25</v>
      </c>
      <c r="E267" s="6">
        <v>220</v>
      </c>
      <c r="F267" s="6">
        <v>200</v>
      </c>
      <c r="G267" s="6">
        <v>224</v>
      </c>
      <c r="H267" s="3">
        <v>40</v>
      </c>
      <c r="I267" s="4" t="s">
        <v>40</v>
      </c>
    </row>
    <row r="268" spans="1:9" ht="18" customHeight="1" x14ac:dyDescent="0.25">
      <c r="A268" s="1">
        <v>2021</v>
      </c>
      <c r="B268" s="1" t="s">
        <v>5</v>
      </c>
      <c r="C268" s="1" t="s">
        <v>15</v>
      </c>
      <c r="D268" s="5" t="s">
        <v>23</v>
      </c>
      <c r="E268" s="6">
        <v>5034.4800000000005</v>
      </c>
      <c r="F268" s="6">
        <v>4576.8</v>
      </c>
      <c r="G268" s="6">
        <v>5126.0160000000005</v>
      </c>
      <c r="H268" s="3">
        <v>915.36000000000013</v>
      </c>
      <c r="I268" s="4" t="s">
        <v>40</v>
      </c>
    </row>
    <row r="269" spans="1:9" ht="18" customHeight="1" x14ac:dyDescent="0.25">
      <c r="A269" s="1">
        <v>2021</v>
      </c>
      <c r="B269" s="1" t="s">
        <v>5</v>
      </c>
      <c r="C269" s="1" t="s">
        <v>13</v>
      </c>
      <c r="D269" s="2" t="s">
        <v>34</v>
      </c>
      <c r="E269" s="3">
        <v>220</v>
      </c>
      <c r="F269" s="3">
        <v>200</v>
      </c>
      <c r="G269" s="3">
        <v>224</v>
      </c>
      <c r="H269" s="3">
        <v>40</v>
      </c>
      <c r="I269" s="4" t="s">
        <v>40</v>
      </c>
    </row>
    <row r="270" spans="1:9" ht="18" customHeight="1" x14ac:dyDescent="0.25">
      <c r="A270" s="1">
        <v>2021</v>
      </c>
      <c r="B270" s="1" t="s">
        <v>5</v>
      </c>
      <c r="C270" s="1" t="s">
        <v>32</v>
      </c>
      <c r="D270" s="5" t="s">
        <v>32</v>
      </c>
      <c r="E270" s="6">
        <v>7260</v>
      </c>
      <c r="F270" s="6">
        <v>6600</v>
      </c>
      <c r="G270" s="6">
        <v>7392</v>
      </c>
      <c r="H270" s="3">
        <v>1320</v>
      </c>
      <c r="I270" s="4" t="s">
        <v>40</v>
      </c>
    </row>
    <row r="271" spans="1:9" ht="18" customHeight="1" x14ac:dyDescent="0.25">
      <c r="A271" s="1">
        <v>2021</v>
      </c>
      <c r="B271" s="1" t="s">
        <v>5</v>
      </c>
      <c r="C271" s="1" t="s">
        <v>15</v>
      </c>
      <c r="D271" s="5" t="s">
        <v>27</v>
      </c>
      <c r="E271" s="6">
        <v>5035.0300000000007</v>
      </c>
      <c r="F271" s="6">
        <v>4577.3</v>
      </c>
      <c r="G271" s="6">
        <v>5126.576</v>
      </c>
      <c r="H271" s="3">
        <v>915.46</v>
      </c>
      <c r="I271" s="4" t="s">
        <v>40</v>
      </c>
    </row>
    <row r="272" spans="1:9" ht="18" customHeight="1" x14ac:dyDescent="0.25">
      <c r="A272" s="1">
        <v>2021</v>
      </c>
      <c r="B272" s="1" t="s">
        <v>6</v>
      </c>
      <c r="C272" s="1" t="s">
        <v>14</v>
      </c>
      <c r="D272" s="2" t="s">
        <v>36</v>
      </c>
      <c r="E272" s="3">
        <v>5035.0300000000007</v>
      </c>
      <c r="F272" s="3">
        <v>4577.3</v>
      </c>
      <c r="G272" s="3">
        <v>5126.576</v>
      </c>
      <c r="H272" s="3">
        <v>915.46</v>
      </c>
      <c r="I272" s="4" t="s">
        <v>40</v>
      </c>
    </row>
    <row r="273" spans="1:9" ht="18" customHeight="1" x14ac:dyDescent="0.25">
      <c r="A273" s="1">
        <v>2021</v>
      </c>
      <c r="B273" s="1" t="s">
        <v>6</v>
      </c>
      <c r="C273" s="1" t="s">
        <v>14</v>
      </c>
      <c r="D273" s="2" t="s">
        <v>37</v>
      </c>
      <c r="E273" s="3">
        <v>8800</v>
      </c>
      <c r="F273" s="3">
        <v>8000</v>
      </c>
      <c r="G273" s="3">
        <v>8960</v>
      </c>
      <c r="H273" s="3">
        <v>1600</v>
      </c>
      <c r="I273" s="4" t="s">
        <v>40</v>
      </c>
    </row>
    <row r="274" spans="1:9" ht="18" customHeight="1" x14ac:dyDescent="0.25">
      <c r="A274" s="1">
        <v>2021</v>
      </c>
      <c r="B274" s="1" t="s">
        <v>6</v>
      </c>
      <c r="C274" s="1" t="s">
        <v>13</v>
      </c>
      <c r="D274" s="2" t="s">
        <v>35</v>
      </c>
      <c r="E274" s="3">
        <v>5034.92</v>
      </c>
      <c r="F274" s="3">
        <v>4577.2</v>
      </c>
      <c r="G274" s="3">
        <v>5126.4639999999999</v>
      </c>
      <c r="H274" s="3">
        <v>915.44</v>
      </c>
      <c r="I274" s="4" t="s">
        <v>40</v>
      </c>
    </row>
    <row r="275" spans="1:9" ht="18" customHeight="1" x14ac:dyDescent="0.25">
      <c r="A275" s="1">
        <v>2021</v>
      </c>
      <c r="B275" s="1" t="s">
        <v>6</v>
      </c>
      <c r="C275" s="1" t="s">
        <v>38</v>
      </c>
      <c r="D275" s="5" t="s">
        <v>30</v>
      </c>
      <c r="E275" s="6">
        <v>644</v>
      </c>
      <c r="F275" s="6">
        <v>5743.5</v>
      </c>
      <c r="G275" s="6">
        <v>6432.72</v>
      </c>
      <c r="H275" s="3">
        <v>1148.7</v>
      </c>
      <c r="I275" s="4" t="s">
        <v>40</v>
      </c>
    </row>
    <row r="276" spans="1:9" ht="18" customHeight="1" x14ac:dyDescent="0.25">
      <c r="A276" s="1">
        <v>2021</v>
      </c>
      <c r="B276" s="1" t="s">
        <v>6</v>
      </c>
      <c r="C276" s="1" t="s">
        <v>12</v>
      </c>
      <c r="D276" s="5" t="s">
        <v>29</v>
      </c>
      <c r="E276" s="6">
        <v>643</v>
      </c>
      <c r="F276" s="6">
        <v>7000</v>
      </c>
      <c r="G276" s="6">
        <v>7840</v>
      </c>
      <c r="H276" s="3">
        <v>1400</v>
      </c>
      <c r="I276" s="4" t="s">
        <v>40</v>
      </c>
    </row>
    <row r="277" spans="1:9" ht="18" customHeight="1" x14ac:dyDescent="0.25">
      <c r="A277" s="1">
        <v>2021</v>
      </c>
      <c r="B277" s="1" t="s">
        <v>6</v>
      </c>
      <c r="C277" s="1" t="s">
        <v>38</v>
      </c>
      <c r="D277" s="5" t="s">
        <v>31</v>
      </c>
      <c r="E277" s="6">
        <v>455</v>
      </c>
      <c r="F277" s="6">
        <v>4578.6000000000004</v>
      </c>
      <c r="G277" s="6">
        <v>5128.0320000000002</v>
      </c>
      <c r="H277" s="3">
        <v>915.72000000000014</v>
      </c>
      <c r="I277" s="4" t="s">
        <v>40</v>
      </c>
    </row>
    <row r="278" spans="1:9" ht="18" customHeight="1" x14ac:dyDescent="0.25">
      <c r="A278" s="1">
        <v>2021</v>
      </c>
      <c r="B278" s="1" t="s">
        <v>6</v>
      </c>
      <c r="C278" s="1" t="s">
        <v>12</v>
      </c>
      <c r="D278" s="5" t="s">
        <v>28</v>
      </c>
      <c r="E278" s="7">
        <v>345</v>
      </c>
      <c r="F278" s="7">
        <v>7000</v>
      </c>
      <c r="G278" s="7">
        <v>7840</v>
      </c>
      <c r="H278" s="3">
        <v>1400</v>
      </c>
      <c r="I278" s="4" t="s">
        <v>40</v>
      </c>
    </row>
    <row r="279" spans="1:9" ht="18" customHeight="1" x14ac:dyDescent="0.25">
      <c r="A279" s="1">
        <v>2021</v>
      </c>
      <c r="B279" s="1" t="s">
        <v>6</v>
      </c>
      <c r="C279" s="1" t="s">
        <v>13</v>
      </c>
      <c r="D279" s="2" t="s">
        <v>33</v>
      </c>
      <c r="E279" s="3">
        <v>122</v>
      </c>
      <c r="F279" s="3">
        <v>100</v>
      </c>
      <c r="G279" s="3">
        <v>112</v>
      </c>
      <c r="H279" s="3">
        <v>20</v>
      </c>
      <c r="I279" s="4" t="s">
        <v>40</v>
      </c>
    </row>
    <row r="280" spans="1:9" ht="18" customHeight="1" x14ac:dyDescent="0.25">
      <c r="A280" s="1">
        <v>2021</v>
      </c>
      <c r="B280" s="1" t="s">
        <v>6</v>
      </c>
      <c r="C280" s="1" t="s">
        <v>15</v>
      </c>
      <c r="D280" s="5" t="s">
        <v>26</v>
      </c>
      <c r="E280" s="6">
        <v>78</v>
      </c>
      <c r="F280" s="6">
        <v>4577.2</v>
      </c>
      <c r="G280" s="6">
        <v>5126.4639999999999</v>
      </c>
      <c r="H280" s="3">
        <v>915.44</v>
      </c>
      <c r="I280" s="4" t="s">
        <v>40</v>
      </c>
    </row>
    <row r="281" spans="1:9" ht="18" customHeight="1" x14ac:dyDescent="0.25">
      <c r="A281" s="1">
        <v>2021</v>
      </c>
      <c r="B281" s="1" t="s">
        <v>6</v>
      </c>
      <c r="C281" s="1" t="s">
        <v>15</v>
      </c>
      <c r="D281" s="5" t="s">
        <v>24</v>
      </c>
      <c r="E281" s="6">
        <v>76</v>
      </c>
      <c r="F281" s="6">
        <v>4576.8999999999996</v>
      </c>
      <c r="G281" s="6">
        <v>5126.1279999999997</v>
      </c>
      <c r="H281" s="3">
        <v>915.38</v>
      </c>
      <c r="I281" s="4" t="s">
        <v>40</v>
      </c>
    </row>
    <row r="282" spans="1:9" ht="18" customHeight="1" x14ac:dyDescent="0.25">
      <c r="A282" s="1">
        <v>2021</v>
      </c>
      <c r="B282" s="1" t="s">
        <v>6</v>
      </c>
      <c r="C282" s="1" t="s">
        <v>15</v>
      </c>
      <c r="D282" s="5" t="s">
        <v>25</v>
      </c>
      <c r="E282" s="6">
        <v>46</v>
      </c>
      <c r="F282" s="6">
        <v>200</v>
      </c>
      <c r="G282" s="6">
        <v>224</v>
      </c>
      <c r="H282" s="3">
        <v>40</v>
      </c>
      <c r="I282" s="4" t="s">
        <v>40</v>
      </c>
    </row>
    <row r="283" spans="1:9" ht="18" customHeight="1" x14ac:dyDescent="0.25">
      <c r="A283" s="1">
        <v>2021</v>
      </c>
      <c r="B283" s="1" t="s">
        <v>6</v>
      </c>
      <c r="C283" s="1" t="s">
        <v>15</v>
      </c>
      <c r="D283" s="5" t="s">
        <v>23</v>
      </c>
      <c r="E283" s="6">
        <v>34</v>
      </c>
      <c r="F283" s="6">
        <v>4576.8</v>
      </c>
      <c r="G283" s="6">
        <v>5126.0160000000005</v>
      </c>
      <c r="H283" s="3">
        <v>915.36000000000013</v>
      </c>
      <c r="I283" s="4" t="s">
        <v>40</v>
      </c>
    </row>
    <row r="284" spans="1:9" ht="18" customHeight="1" x14ac:dyDescent="0.25">
      <c r="A284" s="1">
        <v>2021</v>
      </c>
      <c r="B284" s="1" t="s">
        <v>6</v>
      </c>
      <c r="C284" s="1" t="s">
        <v>13</v>
      </c>
      <c r="D284" s="2" t="s">
        <v>34</v>
      </c>
      <c r="E284" s="3">
        <v>7</v>
      </c>
      <c r="F284" s="3">
        <v>200</v>
      </c>
      <c r="G284" s="3">
        <v>224</v>
      </c>
      <c r="H284" s="3">
        <v>40</v>
      </c>
      <c r="I284" s="4" t="s">
        <v>40</v>
      </c>
    </row>
    <row r="285" spans="1:9" ht="18" customHeight="1" x14ac:dyDescent="0.25">
      <c r="A285" s="1">
        <v>2021</v>
      </c>
      <c r="B285" s="1" t="s">
        <v>6</v>
      </c>
      <c r="C285" s="1" t="s">
        <v>15</v>
      </c>
      <c r="D285" s="5" t="s">
        <v>27</v>
      </c>
      <c r="E285" s="6">
        <v>3</v>
      </c>
      <c r="F285" s="6">
        <v>4577.3</v>
      </c>
      <c r="G285" s="6">
        <v>5126.576</v>
      </c>
      <c r="H285" s="3">
        <v>915.46</v>
      </c>
      <c r="I285" s="4" t="s">
        <v>40</v>
      </c>
    </row>
    <row r="286" spans="1:9" ht="18" customHeight="1" x14ac:dyDescent="0.25">
      <c r="A286" s="1">
        <v>2021</v>
      </c>
      <c r="B286" s="1" t="s">
        <v>6</v>
      </c>
      <c r="C286" s="1" t="s">
        <v>32</v>
      </c>
      <c r="D286" s="5" t="s">
        <v>32</v>
      </c>
      <c r="E286" s="6">
        <v>2</v>
      </c>
      <c r="F286" s="6">
        <v>6600</v>
      </c>
      <c r="G286" s="6">
        <v>7392</v>
      </c>
      <c r="H286" s="3">
        <v>1320</v>
      </c>
      <c r="I286" s="4" t="s">
        <v>40</v>
      </c>
    </row>
    <row r="287" spans="1:9" ht="18" customHeight="1" x14ac:dyDescent="0.25">
      <c r="A287" s="1">
        <v>2021</v>
      </c>
      <c r="B287" s="1" t="s">
        <v>7</v>
      </c>
      <c r="C287" s="1" t="s">
        <v>14</v>
      </c>
      <c r="D287" s="2" t="s">
        <v>36</v>
      </c>
      <c r="E287" s="3">
        <v>3566</v>
      </c>
      <c r="F287" s="3">
        <v>4577.3</v>
      </c>
      <c r="G287" s="3">
        <v>5126.576</v>
      </c>
      <c r="H287" s="3">
        <v>915.46</v>
      </c>
      <c r="I287" s="4" t="s">
        <v>40</v>
      </c>
    </row>
    <row r="288" spans="1:9" ht="18" customHeight="1" x14ac:dyDescent="0.25">
      <c r="A288" s="1">
        <v>2021</v>
      </c>
      <c r="B288" s="1" t="s">
        <v>7</v>
      </c>
      <c r="C288" s="1" t="s">
        <v>14</v>
      </c>
      <c r="D288" s="2" t="s">
        <v>37</v>
      </c>
      <c r="E288" s="3">
        <v>2498</v>
      </c>
      <c r="F288" s="3">
        <v>8000</v>
      </c>
      <c r="G288" s="3">
        <v>8960</v>
      </c>
      <c r="H288" s="3">
        <v>1600</v>
      </c>
      <c r="I288" s="4" t="s">
        <v>40</v>
      </c>
    </row>
    <row r="289" spans="1:9" ht="18" customHeight="1" x14ac:dyDescent="0.25">
      <c r="A289" s="1">
        <v>2021</v>
      </c>
      <c r="B289" s="1" t="s">
        <v>7</v>
      </c>
      <c r="C289" s="1" t="s">
        <v>13</v>
      </c>
      <c r="D289" s="2" t="s">
        <v>35</v>
      </c>
      <c r="E289" s="3">
        <v>1245</v>
      </c>
      <c r="F289" s="3">
        <v>4577.2</v>
      </c>
      <c r="G289" s="3">
        <v>5126.4639999999999</v>
      </c>
      <c r="H289" s="3">
        <v>915.44</v>
      </c>
      <c r="I289" s="4" t="s">
        <v>40</v>
      </c>
    </row>
    <row r="290" spans="1:9" ht="18" customHeight="1" x14ac:dyDescent="0.25">
      <c r="A290" s="1">
        <v>2021</v>
      </c>
      <c r="B290" s="1" t="s">
        <v>7</v>
      </c>
      <c r="C290" s="1" t="s">
        <v>38</v>
      </c>
      <c r="D290" s="5" t="s">
        <v>30</v>
      </c>
      <c r="E290" s="6">
        <v>644</v>
      </c>
      <c r="F290" s="6">
        <v>5743.5</v>
      </c>
      <c r="G290" s="6">
        <v>6432.72</v>
      </c>
      <c r="H290" s="3">
        <v>1148.7</v>
      </c>
      <c r="I290" s="4" t="s">
        <v>40</v>
      </c>
    </row>
    <row r="291" spans="1:9" ht="18" customHeight="1" x14ac:dyDescent="0.25">
      <c r="A291" s="1">
        <v>2021</v>
      </c>
      <c r="B291" s="1" t="s">
        <v>7</v>
      </c>
      <c r="C291" s="1" t="s">
        <v>12</v>
      </c>
      <c r="D291" s="5" t="s">
        <v>29</v>
      </c>
      <c r="E291" s="6">
        <v>643</v>
      </c>
      <c r="F291" s="6">
        <v>7000</v>
      </c>
      <c r="G291" s="6">
        <v>7840</v>
      </c>
      <c r="H291" s="3">
        <v>1400</v>
      </c>
      <c r="I291" s="4" t="s">
        <v>40</v>
      </c>
    </row>
    <row r="292" spans="1:9" ht="18" customHeight="1" x14ac:dyDescent="0.25">
      <c r="A292" s="1">
        <v>2021</v>
      </c>
      <c r="B292" s="1" t="s">
        <v>7</v>
      </c>
      <c r="C292" s="1" t="s">
        <v>38</v>
      </c>
      <c r="D292" s="5" t="s">
        <v>31</v>
      </c>
      <c r="E292" s="6">
        <v>455</v>
      </c>
      <c r="F292" s="6">
        <v>5036.46</v>
      </c>
      <c r="G292" s="6">
        <v>5128.0320000000002</v>
      </c>
      <c r="H292" s="3">
        <v>1007.292</v>
      </c>
      <c r="I292" s="4" t="s">
        <v>40</v>
      </c>
    </row>
    <row r="293" spans="1:9" ht="18" customHeight="1" x14ac:dyDescent="0.25">
      <c r="A293" s="1">
        <v>2021</v>
      </c>
      <c r="B293" s="1" t="s">
        <v>7</v>
      </c>
      <c r="C293" s="1" t="s">
        <v>12</v>
      </c>
      <c r="D293" s="5" t="s">
        <v>28</v>
      </c>
      <c r="E293" s="7">
        <v>345</v>
      </c>
      <c r="F293" s="7">
        <v>7700</v>
      </c>
      <c r="G293" s="7">
        <v>7840</v>
      </c>
      <c r="H293" s="3">
        <v>1540</v>
      </c>
      <c r="I293" s="4" t="s">
        <v>40</v>
      </c>
    </row>
    <row r="294" spans="1:9" ht="18" customHeight="1" x14ac:dyDescent="0.25">
      <c r="A294" s="1">
        <v>2021</v>
      </c>
      <c r="B294" s="1" t="s">
        <v>7</v>
      </c>
      <c r="C294" s="1" t="s">
        <v>13</v>
      </c>
      <c r="D294" s="2" t="s">
        <v>33</v>
      </c>
      <c r="E294" s="3">
        <v>122</v>
      </c>
      <c r="F294" s="3">
        <v>110</v>
      </c>
      <c r="G294" s="3">
        <v>112</v>
      </c>
      <c r="H294" s="3">
        <v>22</v>
      </c>
      <c r="I294" s="4" t="s">
        <v>40</v>
      </c>
    </row>
    <row r="295" spans="1:9" ht="18" customHeight="1" x14ac:dyDescent="0.25">
      <c r="A295" s="1">
        <v>2021</v>
      </c>
      <c r="B295" s="1" t="s">
        <v>7</v>
      </c>
      <c r="C295" s="1" t="s">
        <v>15</v>
      </c>
      <c r="D295" s="5" t="s">
        <v>26</v>
      </c>
      <c r="E295" s="6">
        <v>78</v>
      </c>
      <c r="F295" s="6">
        <v>5034.92</v>
      </c>
      <c r="G295" s="6">
        <v>5126.4639999999999</v>
      </c>
      <c r="H295" s="3">
        <v>1006.984</v>
      </c>
      <c r="I295" s="4" t="s">
        <v>40</v>
      </c>
    </row>
    <row r="296" spans="1:9" ht="18" customHeight="1" x14ac:dyDescent="0.25">
      <c r="A296" s="1">
        <v>2021</v>
      </c>
      <c r="B296" s="1" t="s">
        <v>7</v>
      </c>
      <c r="C296" s="1" t="s">
        <v>15</v>
      </c>
      <c r="D296" s="5" t="s">
        <v>24</v>
      </c>
      <c r="E296" s="6">
        <v>76</v>
      </c>
      <c r="F296" s="6">
        <v>5034.5899999999992</v>
      </c>
      <c r="G296" s="6">
        <v>5126.1279999999997</v>
      </c>
      <c r="H296" s="3">
        <v>1006.9179999999999</v>
      </c>
      <c r="I296" s="4" t="s">
        <v>40</v>
      </c>
    </row>
    <row r="297" spans="1:9" ht="18" customHeight="1" x14ac:dyDescent="0.25">
      <c r="A297" s="1">
        <v>2021</v>
      </c>
      <c r="B297" s="1" t="s">
        <v>7</v>
      </c>
      <c r="C297" s="1" t="s">
        <v>15</v>
      </c>
      <c r="D297" s="5" t="s">
        <v>25</v>
      </c>
      <c r="E297" s="6">
        <v>46</v>
      </c>
      <c r="F297" s="6">
        <v>230</v>
      </c>
      <c r="G297" s="6">
        <v>224</v>
      </c>
      <c r="H297" s="3">
        <v>46</v>
      </c>
      <c r="I297" s="4" t="s">
        <v>40</v>
      </c>
    </row>
    <row r="298" spans="1:9" ht="18" customHeight="1" x14ac:dyDescent="0.25">
      <c r="A298" s="1">
        <v>2021</v>
      </c>
      <c r="B298" s="1" t="s">
        <v>7</v>
      </c>
      <c r="C298" s="1" t="s">
        <v>15</v>
      </c>
      <c r="D298" s="5" t="s">
        <v>23</v>
      </c>
      <c r="E298" s="6">
        <v>34</v>
      </c>
      <c r="F298" s="6">
        <v>5263.32</v>
      </c>
      <c r="G298" s="6">
        <v>5126.0160000000005</v>
      </c>
      <c r="H298" s="3">
        <v>1052.664</v>
      </c>
      <c r="I298" s="4" t="s">
        <v>40</v>
      </c>
    </row>
    <row r="299" spans="1:9" ht="18" customHeight="1" x14ac:dyDescent="0.25">
      <c r="A299" s="1">
        <v>2021</v>
      </c>
      <c r="B299" s="1" t="s">
        <v>7</v>
      </c>
      <c r="C299" s="1" t="s">
        <v>13</v>
      </c>
      <c r="D299" s="2" t="s">
        <v>34</v>
      </c>
      <c r="E299" s="3">
        <v>7</v>
      </c>
      <c r="F299" s="3">
        <v>230</v>
      </c>
      <c r="G299" s="3">
        <v>224</v>
      </c>
      <c r="H299" s="3">
        <v>46</v>
      </c>
      <c r="I299" s="4" t="s">
        <v>42</v>
      </c>
    </row>
    <row r="300" spans="1:9" ht="18" customHeight="1" x14ac:dyDescent="0.25">
      <c r="A300" s="1">
        <v>2021</v>
      </c>
      <c r="B300" s="1" t="s">
        <v>7</v>
      </c>
      <c r="C300" s="1" t="s">
        <v>15</v>
      </c>
      <c r="D300" s="5" t="s">
        <v>27</v>
      </c>
      <c r="E300" s="6">
        <v>3</v>
      </c>
      <c r="F300" s="6">
        <v>5263.8950000000004</v>
      </c>
      <c r="G300" s="6">
        <v>5126.576</v>
      </c>
      <c r="H300" s="3">
        <v>1052.7790000000002</v>
      </c>
      <c r="I300" s="4" t="s">
        <v>42</v>
      </c>
    </row>
    <row r="301" spans="1:9" ht="18" customHeight="1" x14ac:dyDescent="0.25">
      <c r="A301" s="1">
        <v>2021</v>
      </c>
      <c r="B301" s="1" t="s">
        <v>7</v>
      </c>
      <c r="C301" s="1" t="s">
        <v>32</v>
      </c>
      <c r="D301" s="5" t="s">
        <v>32</v>
      </c>
      <c r="E301" s="6">
        <v>2</v>
      </c>
      <c r="F301" s="6">
        <v>7590</v>
      </c>
      <c r="G301" s="6">
        <v>7392</v>
      </c>
      <c r="H301" s="3">
        <v>1518</v>
      </c>
      <c r="I301" s="4" t="s">
        <v>42</v>
      </c>
    </row>
    <row r="302" spans="1:9" ht="18" customHeight="1" x14ac:dyDescent="0.25">
      <c r="A302" s="1">
        <v>2021</v>
      </c>
      <c r="B302" s="1" t="s">
        <v>8</v>
      </c>
      <c r="C302" s="1" t="s">
        <v>14</v>
      </c>
      <c r="D302" s="2" t="s">
        <v>36</v>
      </c>
      <c r="E302" s="3">
        <v>3566</v>
      </c>
      <c r="F302" s="3">
        <v>5263.8950000000004</v>
      </c>
      <c r="G302" s="3">
        <v>5126.576</v>
      </c>
      <c r="H302" s="3">
        <v>1052.7790000000002</v>
      </c>
      <c r="I302" s="4" t="s">
        <v>42</v>
      </c>
    </row>
    <row r="303" spans="1:9" ht="18" customHeight="1" x14ac:dyDescent="0.25">
      <c r="A303" s="1">
        <v>2021</v>
      </c>
      <c r="B303" s="1" t="s">
        <v>8</v>
      </c>
      <c r="C303" s="1" t="s">
        <v>14</v>
      </c>
      <c r="D303" s="2" t="s">
        <v>37</v>
      </c>
      <c r="E303" s="3">
        <v>2498</v>
      </c>
      <c r="F303" s="3">
        <v>8800</v>
      </c>
      <c r="G303" s="3">
        <v>8960</v>
      </c>
      <c r="H303" s="3">
        <v>1760</v>
      </c>
      <c r="I303" s="4" t="s">
        <v>42</v>
      </c>
    </row>
    <row r="304" spans="1:9" ht="18" customHeight="1" x14ac:dyDescent="0.25">
      <c r="A304" s="1">
        <v>2021</v>
      </c>
      <c r="B304" s="1" t="s">
        <v>8</v>
      </c>
      <c r="C304" s="1" t="s">
        <v>13</v>
      </c>
      <c r="D304" s="2" t="s">
        <v>35</v>
      </c>
      <c r="E304" s="3">
        <v>1245</v>
      </c>
      <c r="F304" s="3">
        <v>5034.92</v>
      </c>
      <c r="G304" s="3">
        <v>5126.4639999999999</v>
      </c>
      <c r="H304" s="3">
        <v>1006.984</v>
      </c>
      <c r="I304" s="4" t="s">
        <v>42</v>
      </c>
    </row>
    <row r="305" spans="1:9" ht="18" customHeight="1" x14ac:dyDescent="0.25">
      <c r="A305" s="1">
        <v>2021</v>
      </c>
      <c r="B305" s="1" t="s">
        <v>8</v>
      </c>
      <c r="C305" s="1" t="s">
        <v>38</v>
      </c>
      <c r="D305" s="5" t="s">
        <v>30</v>
      </c>
      <c r="E305" s="6">
        <v>644</v>
      </c>
      <c r="F305" s="6">
        <v>6317.85</v>
      </c>
      <c r="G305" s="6">
        <v>6432.72</v>
      </c>
      <c r="H305" s="3">
        <v>1263.5700000000002</v>
      </c>
      <c r="I305" s="4" t="s">
        <v>42</v>
      </c>
    </row>
    <row r="306" spans="1:9" ht="18" customHeight="1" x14ac:dyDescent="0.25">
      <c r="A306" s="1">
        <v>2021</v>
      </c>
      <c r="B306" s="1" t="s">
        <v>8</v>
      </c>
      <c r="C306" s="1" t="s">
        <v>12</v>
      </c>
      <c r="D306" s="5" t="s">
        <v>29</v>
      </c>
      <c r="E306" s="6">
        <v>643</v>
      </c>
      <c r="F306" s="6">
        <v>7700</v>
      </c>
      <c r="G306" s="6">
        <v>7840</v>
      </c>
      <c r="H306" s="3">
        <v>1540</v>
      </c>
      <c r="I306" s="4" t="s">
        <v>42</v>
      </c>
    </row>
    <row r="307" spans="1:9" ht="18" customHeight="1" x14ac:dyDescent="0.25">
      <c r="A307" s="1">
        <v>2021</v>
      </c>
      <c r="B307" s="1" t="s">
        <v>8</v>
      </c>
      <c r="C307" s="1" t="s">
        <v>38</v>
      </c>
      <c r="D307" s="5" t="s">
        <v>31</v>
      </c>
      <c r="E307" s="6">
        <v>455</v>
      </c>
      <c r="F307" s="6">
        <v>5036.46</v>
      </c>
      <c r="G307" s="6">
        <v>5128.0320000000002</v>
      </c>
      <c r="H307" s="3">
        <v>1007.292</v>
      </c>
      <c r="I307" s="4" t="s">
        <v>42</v>
      </c>
    </row>
    <row r="308" spans="1:9" ht="18" customHeight="1" x14ac:dyDescent="0.25">
      <c r="A308" s="1">
        <v>2021</v>
      </c>
      <c r="B308" s="1" t="s">
        <v>8</v>
      </c>
      <c r="C308" s="1" t="s">
        <v>12</v>
      </c>
      <c r="D308" s="5" t="s">
        <v>28</v>
      </c>
      <c r="E308" s="7">
        <v>345</v>
      </c>
      <c r="F308" s="7">
        <v>7700</v>
      </c>
      <c r="G308" s="7">
        <v>7840</v>
      </c>
      <c r="H308" s="3">
        <v>1540</v>
      </c>
      <c r="I308" s="4" t="s">
        <v>42</v>
      </c>
    </row>
    <row r="309" spans="1:9" ht="18" customHeight="1" x14ac:dyDescent="0.25">
      <c r="A309" s="1">
        <v>2021</v>
      </c>
      <c r="B309" s="1" t="s">
        <v>8</v>
      </c>
      <c r="C309" s="1" t="s">
        <v>13</v>
      </c>
      <c r="D309" s="2" t="s">
        <v>33</v>
      </c>
      <c r="E309" s="3">
        <v>122</v>
      </c>
      <c r="F309" s="3">
        <v>110</v>
      </c>
      <c r="G309" s="3">
        <v>112</v>
      </c>
      <c r="H309" s="3">
        <v>22</v>
      </c>
      <c r="I309" s="4" t="s">
        <v>42</v>
      </c>
    </row>
    <row r="310" spans="1:9" ht="18" customHeight="1" x14ac:dyDescent="0.25">
      <c r="A310" s="1">
        <v>2021</v>
      </c>
      <c r="B310" s="1" t="s">
        <v>8</v>
      </c>
      <c r="C310" s="1" t="s">
        <v>15</v>
      </c>
      <c r="D310" s="5" t="s">
        <v>26</v>
      </c>
      <c r="E310" s="6">
        <v>78</v>
      </c>
      <c r="F310" s="6">
        <v>5034.92</v>
      </c>
      <c r="G310" s="6">
        <v>5126.4639999999999</v>
      </c>
      <c r="H310" s="3">
        <v>1006.984</v>
      </c>
      <c r="I310" s="4" t="s">
        <v>42</v>
      </c>
    </row>
    <row r="311" spans="1:9" ht="18" customHeight="1" x14ac:dyDescent="0.25">
      <c r="A311" s="1">
        <v>2021</v>
      </c>
      <c r="B311" s="1" t="s">
        <v>8</v>
      </c>
      <c r="C311" s="1" t="s">
        <v>15</v>
      </c>
      <c r="D311" s="5" t="s">
        <v>24</v>
      </c>
      <c r="E311" s="6">
        <v>76</v>
      </c>
      <c r="F311" s="6">
        <v>4576.8999999999996</v>
      </c>
      <c r="G311" s="6">
        <v>5126.1279999999997</v>
      </c>
      <c r="H311" s="3">
        <v>915.38</v>
      </c>
      <c r="I311" s="4" t="s">
        <v>42</v>
      </c>
    </row>
    <row r="312" spans="1:9" ht="18" customHeight="1" x14ac:dyDescent="0.25">
      <c r="A312" s="1">
        <v>2021</v>
      </c>
      <c r="B312" s="1" t="s">
        <v>8</v>
      </c>
      <c r="C312" s="1" t="s">
        <v>15</v>
      </c>
      <c r="D312" s="5" t="s">
        <v>25</v>
      </c>
      <c r="E312" s="6">
        <v>46</v>
      </c>
      <c r="F312" s="6">
        <v>200</v>
      </c>
      <c r="G312" s="6">
        <v>224</v>
      </c>
      <c r="H312" s="3">
        <v>40</v>
      </c>
      <c r="I312" s="4" t="s">
        <v>42</v>
      </c>
    </row>
    <row r="313" spans="1:9" ht="18" customHeight="1" x14ac:dyDescent="0.25">
      <c r="A313" s="1">
        <v>2021</v>
      </c>
      <c r="B313" s="1" t="s">
        <v>8</v>
      </c>
      <c r="C313" s="1" t="s">
        <v>15</v>
      </c>
      <c r="D313" s="5" t="s">
        <v>23</v>
      </c>
      <c r="E313" s="6">
        <v>34</v>
      </c>
      <c r="F313" s="6">
        <v>4576.8</v>
      </c>
      <c r="G313" s="6">
        <v>5126.0160000000005</v>
      </c>
      <c r="H313" s="3">
        <v>915.36000000000013</v>
      </c>
      <c r="I313" s="4" t="s">
        <v>42</v>
      </c>
    </row>
    <row r="314" spans="1:9" ht="18" customHeight="1" x14ac:dyDescent="0.25">
      <c r="A314" s="1">
        <v>2021</v>
      </c>
      <c r="B314" s="1" t="s">
        <v>8</v>
      </c>
      <c r="C314" s="1" t="s">
        <v>13</v>
      </c>
      <c r="D314" s="2" t="s">
        <v>34</v>
      </c>
      <c r="E314" s="3">
        <v>7</v>
      </c>
      <c r="F314" s="3">
        <v>200</v>
      </c>
      <c r="G314" s="3">
        <v>224</v>
      </c>
      <c r="H314" s="3">
        <v>40</v>
      </c>
      <c r="I314" s="4" t="s">
        <v>42</v>
      </c>
    </row>
    <row r="315" spans="1:9" ht="18" customHeight="1" x14ac:dyDescent="0.25">
      <c r="A315" s="1">
        <v>2021</v>
      </c>
      <c r="B315" s="1" t="s">
        <v>8</v>
      </c>
      <c r="C315" s="1" t="s">
        <v>15</v>
      </c>
      <c r="D315" s="5" t="s">
        <v>27</v>
      </c>
      <c r="E315" s="6">
        <v>3</v>
      </c>
      <c r="F315" s="6">
        <v>4577.3</v>
      </c>
      <c r="G315" s="6">
        <v>5126.576</v>
      </c>
      <c r="H315" s="3">
        <v>915.46</v>
      </c>
      <c r="I315" s="4" t="s">
        <v>42</v>
      </c>
    </row>
    <row r="316" spans="1:9" ht="18" customHeight="1" x14ac:dyDescent="0.25">
      <c r="A316" s="1">
        <v>2021</v>
      </c>
      <c r="B316" s="1" t="s">
        <v>8</v>
      </c>
      <c r="C316" s="1" t="s">
        <v>32</v>
      </c>
      <c r="D316" s="5" t="s">
        <v>32</v>
      </c>
      <c r="E316" s="6">
        <v>2</v>
      </c>
      <c r="F316" s="6">
        <v>6600</v>
      </c>
      <c r="G316" s="6">
        <v>7392</v>
      </c>
      <c r="H316" s="3">
        <v>1320</v>
      </c>
      <c r="I316" s="4" t="s">
        <v>42</v>
      </c>
    </row>
    <row r="317" spans="1:9" ht="18" customHeight="1" x14ac:dyDescent="0.25">
      <c r="A317" s="1">
        <v>2021</v>
      </c>
      <c r="B317" s="1" t="s">
        <v>9</v>
      </c>
      <c r="C317" s="1" t="s">
        <v>14</v>
      </c>
      <c r="D317" s="2" t="s">
        <v>36</v>
      </c>
      <c r="E317" s="3">
        <v>3566</v>
      </c>
      <c r="F317" s="3">
        <v>4577.3</v>
      </c>
      <c r="G317" s="3">
        <v>5126.576</v>
      </c>
      <c r="H317" s="3">
        <v>915.46</v>
      </c>
      <c r="I317" s="4" t="s">
        <v>42</v>
      </c>
    </row>
    <row r="318" spans="1:9" ht="18" customHeight="1" x14ac:dyDescent="0.25">
      <c r="A318" s="1">
        <v>2021</v>
      </c>
      <c r="B318" s="1" t="s">
        <v>9</v>
      </c>
      <c r="C318" s="1" t="s">
        <v>14</v>
      </c>
      <c r="D318" s="2" t="s">
        <v>37</v>
      </c>
      <c r="E318" s="3">
        <v>2498</v>
      </c>
      <c r="F318" s="3">
        <v>8000</v>
      </c>
      <c r="G318" s="3">
        <v>8960</v>
      </c>
      <c r="H318" s="3">
        <v>1600</v>
      </c>
      <c r="I318" s="4" t="s">
        <v>42</v>
      </c>
    </row>
    <row r="319" spans="1:9" ht="18" customHeight="1" x14ac:dyDescent="0.25">
      <c r="A319" s="1">
        <v>2021</v>
      </c>
      <c r="B319" s="1" t="s">
        <v>9</v>
      </c>
      <c r="C319" s="1" t="s">
        <v>13</v>
      </c>
      <c r="D319" s="2" t="s">
        <v>35</v>
      </c>
      <c r="E319" s="3">
        <v>1245</v>
      </c>
      <c r="F319" s="3">
        <v>4577.2</v>
      </c>
      <c r="G319" s="3">
        <v>5126.4639999999999</v>
      </c>
      <c r="H319" s="3">
        <v>915.44</v>
      </c>
      <c r="I319" s="4" t="s">
        <v>42</v>
      </c>
    </row>
    <row r="320" spans="1:9" ht="18" customHeight="1" x14ac:dyDescent="0.25">
      <c r="A320" s="1">
        <v>2021</v>
      </c>
      <c r="B320" s="1" t="s">
        <v>9</v>
      </c>
      <c r="C320" s="1" t="s">
        <v>38</v>
      </c>
      <c r="D320" s="5" t="s">
        <v>30</v>
      </c>
      <c r="E320" s="6">
        <v>644</v>
      </c>
      <c r="F320" s="6">
        <v>5743.5</v>
      </c>
      <c r="G320" s="6">
        <v>6432.72</v>
      </c>
      <c r="H320" s="3">
        <v>1148.7</v>
      </c>
      <c r="I320" s="4" t="s">
        <v>42</v>
      </c>
    </row>
    <row r="321" spans="1:9" ht="18" customHeight="1" x14ac:dyDescent="0.25">
      <c r="A321" s="1">
        <v>2021</v>
      </c>
      <c r="B321" s="1" t="s">
        <v>9</v>
      </c>
      <c r="C321" s="1" t="s">
        <v>12</v>
      </c>
      <c r="D321" s="5" t="s">
        <v>29</v>
      </c>
      <c r="E321" s="6">
        <v>643</v>
      </c>
      <c r="F321" s="6">
        <v>7000</v>
      </c>
      <c r="G321" s="6">
        <v>7840</v>
      </c>
      <c r="H321" s="3">
        <v>1400</v>
      </c>
      <c r="I321" s="4" t="s">
        <v>42</v>
      </c>
    </row>
    <row r="322" spans="1:9" ht="18" customHeight="1" x14ac:dyDescent="0.25">
      <c r="A322" s="1">
        <v>2021</v>
      </c>
      <c r="B322" s="1" t="s">
        <v>9</v>
      </c>
      <c r="C322" s="1" t="s">
        <v>38</v>
      </c>
      <c r="D322" s="5" t="s">
        <v>31</v>
      </c>
      <c r="E322" s="6">
        <v>455</v>
      </c>
      <c r="F322" s="6">
        <v>4578.6000000000004</v>
      </c>
      <c r="G322" s="6">
        <v>5128.0320000000002</v>
      </c>
      <c r="H322" s="3">
        <v>915.72000000000014</v>
      </c>
      <c r="I322" s="4" t="s">
        <v>40</v>
      </c>
    </row>
    <row r="323" spans="1:9" ht="18" customHeight="1" x14ac:dyDescent="0.25">
      <c r="A323" s="1">
        <v>2021</v>
      </c>
      <c r="B323" s="1" t="s">
        <v>9</v>
      </c>
      <c r="C323" s="1" t="s">
        <v>12</v>
      </c>
      <c r="D323" s="5" t="s">
        <v>28</v>
      </c>
      <c r="E323" s="7">
        <v>345</v>
      </c>
      <c r="F323" s="7">
        <v>7000</v>
      </c>
      <c r="G323" s="7">
        <v>7840</v>
      </c>
      <c r="H323" s="3">
        <v>1400</v>
      </c>
      <c r="I323" s="4" t="s">
        <v>40</v>
      </c>
    </row>
    <row r="324" spans="1:9" ht="18" customHeight="1" x14ac:dyDescent="0.25">
      <c r="A324" s="1">
        <v>2021</v>
      </c>
      <c r="B324" s="1" t="s">
        <v>9</v>
      </c>
      <c r="C324" s="1" t="s">
        <v>13</v>
      </c>
      <c r="D324" s="2" t="s">
        <v>33</v>
      </c>
      <c r="E324" s="3">
        <v>122</v>
      </c>
      <c r="F324" s="3">
        <v>100</v>
      </c>
      <c r="G324" s="3">
        <v>112</v>
      </c>
      <c r="H324" s="3">
        <v>20</v>
      </c>
      <c r="I324" s="4" t="s">
        <v>40</v>
      </c>
    </row>
    <row r="325" spans="1:9" ht="18" customHeight="1" x14ac:dyDescent="0.25">
      <c r="A325" s="1">
        <v>2021</v>
      </c>
      <c r="B325" s="1" t="s">
        <v>9</v>
      </c>
      <c r="C325" s="1" t="s">
        <v>15</v>
      </c>
      <c r="D325" s="5" t="s">
        <v>26</v>
      </c>
      <c r="E325" s="6">
        <v>78</v>
      </c>
      <c r="F325" s="6">
        <v>4577.2</v>
      </c>
      <c r="G325" s="6">
        <v>5126.4639999999999</v>
      </c>
      <c r="H325" s="3">
        <v>915.44</v>
      </c>
      <c r="I325" s="4" t="s">
        <v>40</v>
      </c>
    </row>
    <row r="326" spans="1:9" ht="18" customHeight="1" x14ac:dyDescent="0.25">
      <c r="A326" s="1">
        <v>2021</v>
      </c>
      <c r="B326" s="1" t="s">
        <v>9</v>
      </c>
      <c r="C326" s="1" t="s">
        <v>15</v>
      </c>
      <c r="D326" s="5" t="s">
        <v>24</v>
      </c>
      <c r="E326" s="6">
        <v>76</v>
      </c>
      <c r="F326" s="6">
        <v>4576.8999999999996</v>
      </c>
      <c r="G326" s="6">
        <v>5126.1279999999997</v>
      </c>
      <c r="H326" s="3">
        <v>915.38</v>
      </c>
      <c r="I326" s="4" t="s">
        <v>40</v>
      </c>
    </row>
    <row r="327" spans="1:9" ht="18" customHeight="1" x14ac:dyDescent="0.25">
      <c r="A327" s="1">
        <v>2021</v>
      </c>
      <c r="B327" s="1" t="s">
        <v>9</v>
      </c>
      <c r="C327" s="1" t="s">
        <v>15</v>
      </c>
      <c r="D327" s="5" t="s">
        <v>25</v>
      </c>
      <c r="E327" s="6">
        <v>46</v>
      </c>
      <c r="F327" s="6">
        <v>200</v>
      </c>
      <c r="G327" s="6">
        <v>224</v>
      </c>
      <c r="H327" s="3">
        <v>40</v>
      </c>
      <c r="I327" s="4" t="s">
        <v>40</v>
      </c>
    </row>
    <row r="328" spans="1:9" ht="18" customHeight="1" x14ac:dyDescent="0.25">
      <c r="A328" s="1">
        <v>2021</v>
      </c>
      <c r="B328" s="1" t="s">
        <v>9</v>
      </c>
      <c r="C328" s="1" t="s">
        <v>15</v>
      </c>
      <c r="D328" s="5" t="s">
        <v>23</v>
      </c>
      <c r="E328" s="6">
        <v>34</v>
      </c>
      <c r="F328" s="6">
        <v>4576.8</v>
      </c>
      <c r="G328" s="6">
        <v>5126.0160000000005</v>
      </c>
      <c r="H328" s="3">
        <v>915.36000000000013</v>
      </c>
      <c r="I328" s="4" t="s">
        <v>40</v>
      </c>
    </row>
    <row r="329" spans="1:9" ht="18" customHeight="1" x14ac:dyDescent="0.25">
      <c r="A329" s="1">
        <v>2021</v>
      </c>
      <c r="B329" s="1" t="s">
        <v>9</v>
      </c>
      <c r="C329" s="1" t="s">
        <v>13</v>
      </c>
      <c r="D329" s="2" t="s">
        <v>34</v>
      </c>
      <c r="E329" s="3">
        <v>7</v>
      </c>
      <c r="F329" s="3">
        <v>200</v>
      </c>
      <c r="G329" s="3">
        <v>224</v>
      </c>
      <c r="H329" s="3">
        <v>40</v>
      </c>
      <c r="I329" s="4" t="s">
        <v>40</v>
      </c>
    </row>
    <row r="330" spans="1:9" ht="18" customHeight="1" x14ac:dyDescent="0.25">
      <c r="A330" s="1">
        <v>2021</v>
      </c>
      <c r="B330" s="1" t="s">
        <v>9</v>
      </c>
      <c r="C330" s="1" t="s">
        <v>15</v>
      </c>
      <c r="D330" s="5" t="s">
        <v>27</v>
      </c>
      <c r="E330" s="6">
        <v>3</v>
      </c>
      <c r="F330" s="6">
        <v>4577.3</v>
      </c>
      <c r="G330" s="6">
        <v>5126.576</v>
      </c>
      <c r="H330" s="3">
        <v>915.46</v>
      </c>
      <c r="I330" s="4" t="s">
        <v>40</v>
      </c>
    </row>
    <row r="331" spans="1:9" ht="18" customHeight="1" x14ac:dyDescent="0.25">
      <c r="A331" s="1">
        <v>2021</v>
      </c>
      <c r="B331" s="1" t="s">
        <v>9</v>
      </c>
      <c r="C331" s="1" t="s">
        <v>32</v>
      </c>
      <c r="D331" s="5" t="s">
        <v>32</v>
      </c>
      <c r="E331" s="6">
        <v>2</v>
      </c>
      <c r="F331" s="6">
        <v>6600</v>
      </c>
      <c r="G331" s="6">
        <v>7392</v>
      </c>
      <c r="H331" s="3">
        <v>1320</v>
      </c>
      <c r="I331" s="4" t="s">
        <v>40</v>
      </c>
    </row>
    <row r="332" spans="1:9" ht="18" customHeight="1" x14ac:dyDescent="0.25">
      <c r="A332" s="1">
        <v>2021</v>
      </c>
      <c r="B332" s="1" t="s">
        <v>10</v>
      </c>
      <c r="C332" s="1" t="s">
        <v>14</v>
      </c>
      <c r="D332" s="2" t="s">
        <v>36</v>
      </c>
      <c r="E332" s="3">
        <v>3566</v>
      </c>
      <c r="F332" s="3">
        <v>4577.3</v>
      </c>
      <c r="G332" s="3">
        <v>5126.576</v>
      </c>
      <c r="H332" s="3">
        <v>915.46</v>
      </c>
      <c r="I332" s="4" t="s">
        <v>40</v>
      </c>
    </row>
    <row r="333" spans="1:9" ht="18" customHeight="1" x14ac:dyDescent="0.25">
      <c r="A333" s="1">
        <v>2021</v>
      </c>
      <c r="B333" s="1" t="s">
        <v>10</v>
      </c>
      <c r="C333" s="1" t="s">
        <v>14</v>
      </c>
      <c r="D333" s="2" t="s">
        <v>37</v>
      </c>
      <c r="E333" s="3">
        <v>2498</v>
      </c>
      <c r="F333" s="3">
        <v>8000</v>
      </c>
      <c r="G333" s="3">
        <v>8960</v>
      </c>
      <c r="H333" s="3">
        <v>1600</v>
      </c>
      <c r="I333" s="4" t="s">
        <v>40</v>
      </c>
    </row>
    <row r="334" spans="1:9" ht="18" customHeight="1" x14ac:dyDescent="0.25">
      <c r="A334" s="1">
        <v>2021</v>
      </c>
      <c r="B334" s="1" t="s">
        <v>10</v>
      </c>
      <c r="C334" s="1" t="s">
        <v>13</v>
      </c>
      <c r="D334" s="2" t="s">
        <v>35</v>
      </c>
      <c r="E334" s="3">
        <v>1245</v>
      </c>
      <c r="F334" s="3">
        <v>4577.2</v>
      </c>
      <c r="G334" s="3">
        <v>5126.4639999999999</v>
      </c>
      <c r="H334" s="3">
        <v>915.44</v>
      </c>
      <c r="I334" s="4" t="s">
        <v>40</v>
      </c>
    </row>
    <row r="335" spans="1:9" ht="18" customHeight="1" x14ac:dyDescent="0.25">
      <c r="A335" s="1">
        <v>2021</v>
      </c>
      <c r="B335" s="1" t="s">
        <v>10</v>
      </c>
      <c r="C335" s="1" t="s">
        <v>38</v>
      </c>
      <c r="D335" s="5" t="s">
        <v>30</v>
      </c>
      <c r="E335" s="6">
        <v>644</v>
      </c>
      <c r="F335" s="6">
        <v>5743.5</v>
      </c>
      <c r="G335" s="6">
        <v>6432.72</v>
      </c>
      <c r="H335" s="3">
        <v>1148.7</v>
      </c>
      <c r="I335" s="4" t="s">
        <v>40</v>
      </c>
    </row>
    <row r="336" spans="1:9" ht="18" customHeight="1" x14ac:dyDescent="0.25">
      <c r="A336" s="1">
        <v>2021</v>
      </c>
      <c r="B336" s="1" t="s">
        <v>10</v>
      </c>
      <c r="C336" s="1" t="s">
        <v>12</v>
      </c>
      <c r="D336" s="5" t="s">
        <v>29</v>
      </c>
      <c r="E336" s="6">
        <v>643</v>
      </c>
      <c r="F336" s="6">
        <v>7000</v>
      </c>
      <c r="G336" s="6">
        <v>7840</v>
      </c>
      <c r="H336" s="3">
        <v>1400</v>
      </c>
      <c r="I336" s="4" t="s">
        <v>40</v>
      </c>
    </row>
    <row r="337" spans="1:9" ht="18" customHeight="1" x14ac:dyDescent="0.25">
      <c r="A337" s="1">
        <v>2021</v>
      </c>
      <c r="B337" s="1" t="s">
        <v>10</v>
      </c>
      <c r="C337" s="1" t="s">
        <v>38</v>
      </c>
      <c r="D337" s="5" t="s">
        <v>31</v>
      </c>
      <c r="E337" s="6">
        <v>455</v>
      </c>
      <c r="F337" s="6">
        <v>4578.6000000000004</v>
      </c>
      <c r="G337" s="6">
        <v>5128.0320000000002</v>
      </c>
      <c r="H337" s="3">
        <v>915.72000000000014</v>
      </c>
      <c r="I337" s="4" t="s">
        <v>40</v>
      </c>
    </row>
    <row r="338" spans="1:9" ht="18" customHeight="1" x14ac:dyDescent="0.25">
      <c r="A338" s="1">
        <v>2021</v>
      </c>
      <c r="B338" s="1" t="s">
        <v>10</v>
      </c>
      <c r="C338" s="1" t="s">
        <v>12</v>
      </c>
      <c r="D338" s="5" t="s">
        <v>28</v>
      </c>
      <c r="E338" s="7">
        <v>345</v>
      </c>
      <c r="F338" s="7">
        <v>7000</v>
      </c>
      <c r="G338" s="7">
        <v>7840</v>
      </c>
      <c r="H338" s="3">
        <v>1400</v>
      </c>
      <c r="I338" s="4" t="s">
        <v>40</v>
      </c>
    </row>
    <row r="339" spans="1:9" ht="18" customHeight="1" x14ac:dyDescent="0.25">
      <c r="A339" s="1">
        <v>2021</v>
      </c>
      <c r="B339" s="1" t="s">
        <v>10</v>
      </c>
      <c r="C339" s="1" t="s">
        <v>13</v>
      </c>
      <c r="D339" s="2" t="s">
        <v>33</v>
      </c>
      <c r="E339" s="3">
        <v>122</v>
      </c>
      <c r="F339" s="3">
        <v>100</v>
      </c>
      <c r="G339" s="3">
        <v>112</v>
      </c>
      <c r="H339" s="3">
        <v>20</v>
      </c>
      <c r="I339" s="4" t="s">
        <v>40</v>
      </c>
    </row>
    <row r="340" spans="1:9" ht="18" customHeight="1" x14ac:dyDescent="0.25">
      <c r="A340" s="1">
        <v>2021</v>
      </c>
      <c r="B340" s="1" t="s">
        <v>10</v>
      </c>
      <c r="C340" s="1" t="s">
        <v>15</v>
      </c>
      <c r="D340" s="5" t="s">
        <v>26</v>
      </c>
      <c r="E340" s="6">
        <v>78</v>
      </c>
      <c r="F340" s="6">
        <v>4577.2</v>
      </c>
      <c r="G340" s="6">
        <v>5126.4639999999999</v>
      </c>
      <c r="H340" s="3">
        <v>915.44</v>
      </c>
      <c r="I340" s="4" t="s">
        <v>40</v>
      </c>
    </row>
    <row r="341" spans="1:9" ht="18" customHeight="1" x14ac:dyDescent="0.25">
      <c r="A341" s="1">
        <v>2021</v>
      </c>
      <c r="B341" s="1" t="s">
        <v>10</v>
      </c>
      <c r="C341" s="1" t="s">
        <v>15</v>
      </c>
      <c r="D341" s="5" t="s">
        <v>24</v>
      </c>
      <c r="E341" s="6">
        <v>76</v>
      </c>
      <c r="F341" s="6">
        <v>4576.8999999999996</v>
      </c>
      <c r="G341" s="6">
        <v>5126.1279999999997</v>
      </c>
      <c r="H341" s="3">
        <v>915.38</v>
      </c>
      <c r="I341" s="4" t="s">
        <v>40</v>
      </c>
    </row>
    <row r="342" spans="1:9" ht="18" customHeight="1" x14ac:dyDescent="0.25">
      <c r="A342" s="1">
        <v>2021</v>
      </c>
      <c r="B342" s="1" t="s">
        <v>10</v>
      </c>
      <c r="C342" s="1" t="s">
        <v>15</v>
      </c>
      <c r="D342" s="5" t="s">
        <v>25</v>
      </c>
      <c r="E342" s="6">
        <v>46</v>
      </c>
      <c r="F342" s="6">
        <v>200</v>
      </c>
      <c r="G342" s="6">
        <v>224</v>
      </c>
      <c r="H342" s="3">
        <v>40</v>
      </c>
      <c r="I342" s="4" t="s">
        <v>40</v>
      </c>
    </row>
    <row r="343" spans="1:9" ht="18" customHeight="1" x14ac:dyDescent="0.25">
      <c r="A343" s="1">
        <v>2021</v>
      </c>
      <c r="B343" s="1" t="s">
        <v>10</v>
      </c>
      <c r="C343" s="1" t="s">
        <v>15</v>
      </c>
      <c r="D343" s="5" t="s">
        <v>23</v>
      </c>
      <c r="E343" s="6">
        <v>34</v>
      </c>
      <c r="F343" s="6">
        <v>5492.16</v>
      </c>
      <c r="G343" s="6">
        <v>5126.0160000000005</v>
      </c>
      <c r="H343" s="3">
        <v>1098.432</v>
      </c>
      <c r="I343" s="4" t="s">
        <v>40</v>
      </c>
    </row>
    <row r="344" spans="1:9" ht="18" customHeight="1" x14ac:dyDescent="0.25">
      <c r="A344" s="1">
        <v>2021</v>
      </c>
      <c r="B344" s="1" t="s">
        <v>10</v>
      </c>
      <c r="C344" s="1" t="s">
        <v>13</v>
      </c>
      <c r="D344" s="2" t="s">
        <v>34</v>
      </c>
      <c r="E344" s="3">
        <v>7</v>
      </c>
      <c r="F344" s="3">
        <v>240</v>
      </c>
      <c r="G344" s="3">
        <v>224</v>
      </c>
      <c r="H344" s="3">
        <v>48</v>
      </c>
      <c r="I344" s="4" t="s">
        <v>40</v>
      </c>
    </row>
    <row r="345" spans="1:9" ht="18" customHeight="1" x14ac:dyDescent="0.25">
      <c r="A345" s="1">
        <v>2021</v>
      </c>
      <c r="B345" s="1" t="s">
        <v>10</v>
      </c>
      <c r="C345" s="1" t="s">
        <v>15</v>
      </c>
      <c r="D345" s="5" t="s">
        <v>27</v>
      </c>
      <c r="E345" s="6">
        <v>3</v>
      </c>
      <c r="F345" s="6">
        <v>5492.76</v>
      </c>
      <c r="G345" s="6">
        <v>5126.576</v>
      </c>
      <c r="H345" s="3">
        <v>1098.5520000000001</v>
      </c>
      <c r="I345" s="4" t="s">
        <v>40</v>
      </c>
    </row>
    <row r="346" spans="1:9" ht="18" customHeight="1" x14ac:dyDescent="0.25">
      <c r="A346" s="1">
        <v>2021</v>
      </c>
      <c r="B346" s="1" t="s">
        <v>10</v>
      </c>
      <c r="C346" s="1" t="s">
        <v>32</v>
      </c>
      <c r="D346" s="5" t="s">
        <v>32</v>
      </c>
      <c r="E346" s="6">
        <v>2</v>
      </c>
      <c r="F346" s="6">
        <v>7920</v>
      </c>
      <c r="G346" s="6">
        <v>7392</v>
      </c>
      <c r="H346" s="3">
        <v>1584</v>
      </c>
      <c r="I346" s="4" t="s">
        <v>40</v>
      </c>
    </row>
    <row r="347" spans="1:9" ht="18" customHeight="1" x14ac:dyDescent="0.25">
      <c r="A347" s="1">
        <v>2021</v>
      </c>
      <c r="B347" s="1" t="s">
        <v>11</v>
      </c>
      <c r="C347" s="1" t="s">
        <v>14</v>
      </c>
      <c r="D347" s="2" t="s">
        <v>36</v>
      </c>
      <c r="E347" s="3">
        <v>3566</v>
      </c>
      <c r="F347" s="3">
        <v>4577.3</v>
      </c>
      <c r="G347" s="3">
        <v>5126.576</v>
      </c>
      <c r="H347" s="3">
        <v>915.46</v>
      </c>
      <c r="I347" s="4" t="s">
        <v>40</v>
      </c>
    </row>
    <row r="348" spans="1:9" ht="18" customHeight="1" x14ac:dyDescent="0.25">
      <c r="A348" s="1">
        <v>2021</v>
      </c>
      <c r="B348" s="1" t="s">
        <v>11</v>
      </c>
      <c r="C348" s="1" t="s">
        <v>14</v>
      </c>
      <c r="D348" s="2" t="s">
        <v>37</v>
      </c>
      <c r="E348" s="3">
        <v>2498</v>
      </c>
      <c r="F348" s="3">
        <v>8000</v>
      </c>
      <c r="G348" s="3">
        <v>8960</v>
      </c>
      <c r="H348" s="3">
        <v>1600</v>
      </c>
      <c r="I348" s="4" t="s">
        <v>40</v>
      </c>
    </row>
    <row r="349" spans="1:9" ht="18" customHeight="1" x14ac:dyDescent="0.25">
      <c r="A349" s="1">
        <v>2021</v>
      </c>
      <c r="B349" s="1" t="s">
        <v>11</v>
      </c>
      <c r="C349" s="1" t="s">
        <v>13</v>
      </c>
      <c r="D349" s="2" t="s">
        <v>35</v>
      </c>
      <c r="E349" s="3">
        <v>1245</v>
      </c>
      <c r="F349" s="3">
        <v>4577.2</v>
      </c>
      <c r="G349" s="3">
        <v>5126.4639999999999</v>
      </c>
      <c r="H349" s="3">
        <v>915.44</v>
      </c>
      <c r="I349" s="4" t="s">
        <v>40</v>
      </c>
    </row>
    <row r="350" spans="1:9" ht="18" customHeight="1" x14ac:dyDescent="0.25">
      <c r="A350" s="1">
        <v>2021</v>
      </c>
      <c r="B350" s="1" t="s">
        <v>11</v>
      </c>
      <c r="C350" s="1" t="s">
        <v>38</v>
      </c>
      <c r="D350" s="5" t="s">
        <v>30</v>
      </c>
      <c r="E350" s="6">
        <v>644</v>
      </c>
      <c r="F350" s="6">
        <v>5743.5</v>
      </c>
      <c r="G350" s="6">
        <v>6432.72</v>
      </c>
      <c r="H350" s="3">
        <v>1148.7</v>
      </c>
      <c r="I350" s="4" t="s">
        <v>40</v>
      </c>
    </row>
    <row r="351" spans="1:9" ht="18" customHeight="1" x14ac:dyDescent="0.25">
      <c r="A351" s="1">
        <v>2021</v>
      </c>
      <c r="B351" s="1" t="s">
        <v>11</v>
      </c>
      <c r="C351" s="1" t="s">
        <v>12</v>
      </c>
      <c r="D351" s="5" t="s">
        <v>29</v>
      </c>
      <c r="E351" s="6">
        <v>643</v>
      </c>
      <c r="F351" s="6">
        <v>7000</v>
      </c>
      <c r="G351" s="6">
        <v>7840</v>
      </c>
      <c r="H351" s="3">
        <v>1400</v>
      </c>
      <c r="I351" s="4" t="s">
        <v>40</v>
      </c>
    </row>
    <row r="352" spans="1:9" ht="18" customHeight="1" x14ac:dyDescent="0.25">
      <c r="A352" s="1">
        <v>2021</v>
      </c>
      <c r="B352" s="1" t="s">
        <v>11</v>
      </c>
      <c r="C352" s="1" t="s">
        <v>38</v>
      </c>
      <c r="D352" s="5" t="s">
        <v>31</v>
      </c>
      <c r="E352" s="6">
        <v>455</v>
      </c>
      <c r="F352" s="6">
        <v>4578.6000000000004</v>
      </c>
      <c r="G352" s="6">
        <v>5128.0320000000002</v>
      </c>
      <c r="H352" s="3">
        <v>915.72000000000014</v>
      </c>
      <c r="I352" s="4" t="s">
        <v>40</v>
      </c>
    </row>
    <row r="353" spans="1:9" ht="18" customHeight="1" x14ac:dyDescent="0.25">
      <c r="A353" s="1">
        <v>2021</v>
      </c>
      <c r="B353" s="1" t="s">
        <v>11</v>
      </c>
      <c r="C353" s="1" t="s">
        <v>12</v>
      </c>
      <c r="D353" s="5" t="s">
        <v>28</v>
      </c>
      <c r="E353" s="7">
        <v>345</v>
      </c>
      <c r="F353" s="7">
        <v>7000</v>
      </c>
      <c r="G353" s="7">
        <v>7840</v>
      </c>
      <c r="H353" s="3">
        <v>1400</v>
      </c>
      <c r="I353" s="4" t="s">
        <v>40</v>
      </c>
    </row>
    <row r="354" spans="1:9" ht="18" customHeight="1" x14ac:dyDescent="0.25">
      <c r="A354" s="1">
        <v>2021</v>
      </c>
      <c r="B354" s="1" t="s">
        <v>11</v>
      </c>
      <c r="C354" s="1" t="s">
        <v>13</v>
      </c>
      <c r="D354" s="2" t="s">
        <v>33</v>
      </c>
      <c r="E354" s="3">
        <v>122</v>
      </c>
      <c r="F354" s="3">
        <v>100</v>
      </c>
      <c r="G354" s="3">
        <v>112</v>
      </c>
      <c r="H354" s="3">
        <v>20</v>
      </c>
      <c r="I354" s="4" t="s">
        <v>40</v>
      </c>
    </row>
    <row r="355" spans="1:9" ht="18" customHeight="1" x14ac:dyDescent="0.25">
      <c r="A355" s="1">
        <v>2021</v>
      </c>
      <c r="B355" s="1" t="s">
        <v>11</v>
      </c>
      <c r="C355" s="1" t="s">
        <v>15</v>
      </c>
      <c r="D355" s="5" t="s">
        <v>26</v>
      </c>
      <c r="E355" s="6">
        <v>78</v>
      </c>
      <c r="F355" s="6">
        <v>4577.2</v>
      </c>
      <c r="G355" s="6">
        <v>5126.4639999999999</v>
      </c>
      <c r="H355" s="3">
        <v>915.44</v>
      </c>
      <c r="I355" s="4" t="s">
        <v>40</v>
      </c>
    </row>
    <row r="356" spans="1:9" ht="18" customHeight="1" x14ac:dyDescent="0.25">
      <c r="A356" s="1">
        <v>2021</v>
      </c>
      <c r="B356" s="1" t="s">
        <v>11</v>
      </c>
      <c r="C356" s="1" t="s">
        <v>15</v>
      </c>
      <c r="D356" s="5" t="s">
        <v>24</v>
      </c>
      <c r="E356" s="6">
        <v>76</v>
      </c>
      <c r="F356" s="6">
        <v>4576.8999999999996</v>
      </c>
      <c r="G356" s="6">
        <v>5126.1279999999997</v>
      </c>
      <c r="H356" s="3">
        <v>915.38</v>
      </c>
      <c r="I356" s="4" t="s">
        <v>40</v>
      </c>
    </row>
    <row r="357" spans="1:9" ht="18" customHeight="1" x14ac:dyDescent="0.25">
      <c r="A357" s="1">
        <v>2021</v>
      </c>
      <c r="B357" s="1" t="s">
        <v>11</v>
      </c>
      <c r="C357" s="1" t="s">
        <v>15</v>
      </c>
      <c r="D357" s="5" t="s">
        <v>25</v>
      </c>
      <c r="E357" s="6">
        <v>46</v>
      </c>
      <c r="F357" s="6">
        <v>200</v>
      </c>
      <c r="G357" s="6">
        <v>224</v>
      </c>
      <c r="H357" s="3">
        <v>40</v>
      </c>
      <c r="I357" s="4" t="s">
        <v>40</v>
      </c>
    </row>
    <row r="358" spans="1:9" ht="18" customHeight="1" x14ac:dyDescent="0.25">
      <c r="A358" s="1">
        <v>2021</v>
      </c>
      <c r="B358" s="1" t="s">
        <v>11</v>
      </c>
      <c r="C358" s="1" t="s">
        <v>15</v>
      </c>
      <c r="D358" s="5" t="s">
        <v>23</v>
      </c>
      <c r="E358" s="6">
        <v>34</v>
      </c>
      <c r="F358" s="6">
        <v>4576.8</v>
      </c>
      <c r="G358" s="6">
        <v>5126.0160000000005</v>
      </c>
      <c r="H358" s="3">
        <v>915.36000000000013</v>
      </c>
      <c r="I358" s="4" t="s">
        <v>40</v>
      </c>
    </row>
    <row r="359" spans="1:9" ht="18" customHeight="1" x14ac:dyDescent="0.25">
      <c r="A359" s="1">
        <v>2021</v>
      </c>
      <c r="B359" s="1" t="s">
        <v>11</v>
      </c>
      <c r="C359" s="1" t="s">
        <v>13</v>
      </c>
      <c r="D359" s="2" t="s">
        <v>34</v>
      </c>
      <c r="E359" s="3">
        <v>7</v>
      </c>
      <c r="F359" s="3">
        <v>200</v>
      </c>
      <c r="G359" s="3">
        <v>224</v>
      </c>
      <c r="H359" s="3">
        <v>40</v>
      </c>
      <c r="I359" s="4" t="s">
        <v>40</v>
      </c>
    </row>
    <row r="360" spans="1:9" ht="18" customHeight="1" x14ac:dyDescent="0.25">
      <c r="A360" s="1">
        <v>2021</v>
      </c>
      <c r="B360" s="1" t="s">
        <v>11</v>
      </c>
      <c r="C360" s="1" t="s">
        <v>15</v>
      </c>
      <c r="D360" s="5" t="s">
        <v>27</v>
      </c>
      <c r="E360" s="6">
        <v>3</v>
      </c>
      <c r="F360" s="6">
        <v>4577.3</v>
      </c>
      <c r="G360" s="6">
        <v>5126.576</v>
      </c>
      <c r="H360" s="3">
        <v>915.46</v>
      </c>
      <c r="I360" s="4" t="s">
        <v>40</v>
      </c>
    </row>
    <row r="361" spans="1:9" ht="18" customHeight="1" x14ac:dyDescent="0.25">
      <c r="A361" s="1">
        <v>2021</v>
      </c>
      <c r="B361" s="1" t="s">
        <v>11</v>
      </c>
      <c r="C361" s="1" t="s">
        <v>32</v>
      </c>
      <c r="D361" s="5" t="s">
        <v>32</v>
      </c>
      <c r="E361" s="6">
        <v>2</v>
      </c>
      <c r="F361" s="6">
        <v>6600</v>
      </c>
      <c r="G361" s="6">
        <v>7392</v>
      </c>
      <c r="H361" s="3">
        <v>1320</v>
      </c>
      <c r="I361" s="4" t="s">
        <v>40</v>
      </c>
    </row>
    <row r="362" spans="1:9" ht="18" customHeight="1" x14ac:dyDescent="0.25">
      <c r="A362" s="1">
        <v>2022</v>
      </c>
      <c r="B362" s="1" t="s">
        <v>0</v>
      </c>
      <c r="C362" s="1" t="s">
        <v>14</v>
      </c>
      <c r="D362" s="2" t="s">
        <v>36</v>
      </c>
      <c r="E362" s="3">
        <v>3566</v>
      </c>
      <c r="F362" s="3">
        <v>5492.76</v>
      </c>
      <c r="G362" s="3">
        <v>5126.576</v>
      </c>
      <c r="H362" s="3">
        <v>1098.5520000000001</v>
      </c>
      <c r="I362" s="4" t="s">
        <v>40</v>
      </c>
    </row>
    <row r="363" spans="1:9" ht="18" customHeight="1" x14ac:dyDescent="0.25">
      <c r="A363" s="1">
        <v>2022</v>
      </c>
      <c r="B363" s="1" t="s">
        <v>0</v>
      </c>
      <c r="C363" s="1" t="s">
        <v>14</v>
      </c>
      <c r="D363" s="2" t="s">
        <v>37</v>
      </c>
      <c r="E363" s="3">
        <v>2498</v>
      </c>
      <c r="F363" s="3">
        <v>9600</v>
      </c>
      <c r="G363" s="3">
        <v>8960</v>
      </c>
      <c r="H363" s="3">
        <v>1920</v>
      </c>
      <c r="I363" s="4" t="s">
        <v>40</v>
      </c>
    </row>
    <row r="364" spans="1:9" ht="18" customHeight="1" x14ac:dyDescent="0.25">
      <c r="A364" s="1">
        <v>2022</v>
      </c>
      <c r="B364" s="1" t="s">
        <v>0</v>
      </c>
      <c r="C364" s="1" t="s">
        <v>13</v>
      </c>
      <c r="D364" s="2" t="s">
        <v>35</v>
      </c>
      <c r="E364" s="3">
        <v>1245</v>
      </c>
      <c r="F364" s="3">
        <v>5492.6399999999994</v>
      </c>
      <c r="G364" s="3">
        <v>5126.4639999999999</v>
      </c>
      <c r="H364" s="3">
        <v>1098.528</v>
      </c>
      <c r="I364" s="4" t="s">
        <v>42</v>
      </c>
    </row>
    <row r="365" spans="1:9" ht="18" customHeight="1" x14ac:dyDescent="0.25">
      <c r="A365" s="1">
        <v>2022</v>
      </c>
      <c r="B365" s="1" t="s">
        <v>0</v>
      </c>
      <c r="C365" s="1" t="s">
        <v>38</v>
      </c>
      <c r="D365" s="5" t="s">
        <v>30</v>
      </c>
      <c r="E365" s="6">
        <v>644</v>
      </c>
      <c r="F365" s="6">
        <v>6892.2</v>
      </c>
      <c r="G365" s="6">
        <v>6432.72</v>
      </c>
      <c r="H365" s="3">
        <v>1378.44</v>
      </c>
      <c r="I365" s="4" t="s">
        <v>42</v>
      </c>
    </row>
    <row r="366" spans="1:9" ht="18" customHeight="1" x14ac:dyDescent="0.25">
      <c r="A366" s="1">
        <v>2022</v>
      </c>
      <c r="B366" s="1" t="s">
        <v>0</v>
      </c>
      <c r="C366" s="1" t="s">
        <v>12</v>
      </c>
      <c r="D366" s="5" t="s">
        <v>29</v>
      </c>
      <c r="E366" s="6">
        <v>643</v>
      </c>
      <c r="F366" s="6">
        <v>8400</v>
      </c>
      <c r="G366" s="6">
        <v>7840</v>
      </c>
      <c r="H366" s="3">
        <v>1680</v>
      </c>
      <c r="I366" s="4" t="s">
        <v>42</v>
      </c>
    </row>
    <row r="367" spans="1:9" ht="18" customHeight="1" x14ac:dyDescent="0.25">
      <c r="A367" s="1">
        <v>2022</v>
      </c>
      <c r="B367" s="1" t="s">
        <v>0</v>
      </c>
      <c r="C367" s="1" t="s">
        <v>38</v>
      </c>
      <c r="D367" s="5" t="s">
        <v>31</v>
      </c>
      <c r="E367" s="6">
        <v>455</v>
      </c>
      <c r="F367" s="6">
        <v>5494.3200000000006</v>
      </c>
      <c r="G367" s="6">
        <v>5128.0320000000002</v>
      </c>
      <c r="H367" s="3">
        <v>1098.8640000000003</v>
      </c>
      <c r="I367" s="4" t="s">
        <v>42</v>
      </c>
    </row>
    <row r="368" spans="1:9" ht="18" customHeight="1" x14ac:dyDescent="0.25">
      <c r="A368" s="1">
        <v>2022</v>
      </c>
      <c r="B368" s="1" t="s">
        <v>0</v>
      </c>
      <c r="C368" s="1" t="s">
        <v>12</v>
      </c>
      <c r="D368" s="5" t="s">
        <v>28</v>
      </c>
      <c r="E368" s="7">
        <v>345</v>
      </c>
      <c r="F368" s="7">
        <v>8400</v>
      </c>
      <c r="G368" s="7">
        <v>7840</v>
      </c>
      <c r="H368" s="3">
        <v>1680</v>
      </c>
      <c r="I368" s="4" t="s">
        <v>42</v>
      </c>
    </row>
    <row r="369" spans="1:9" ht="18" customHeight="1" x14ac:dyDescent="0.25">
      <c r="A369" s="1">
        <v>2022</v>
      </c>
      <c r="B369" s="1" t="s">
        <v>0</v>
      </c>
      <c r="C369" s="1" t="s">
        <v>13</v>
      </c>
      <c r="D369" s="2" t="s">
        <v>33</v>
      </c>
      <c r="E369" s="3">
        <v>122</v>
      </c>
      <c r="F369" s="3">
        <v>120</v>
      </c>
      <c r="G369" s="3">
        <v>112</v>
      </c>
      <c r="H369" s="3">
        <v>24</v>
      </c>
      <c r="I369" s="4" t="s">
        <v>42</v>
      </c>
    </row>
    <row r="370" spans="1:9" ht="18" customHeight="1" x14ac:dyDescent="0.25">
      <c r="A370" s="1">
        <v>2022</v>
      </c>
      <c r="B370" s="1" t="s">
        <v>0</v>
      </c>
      <c r="C370" s="1" t="s">
        <v>15</v>
      </c>
      <c r="D370" s="5" t="s">
        <v>26</v>
      </c>
      <c r="E370" s="6">
        <v>78</v>
      </c>
      <c r="F370" s="6">
        <v>2288.6</v>
      </c>
      <c r="G370" s="6">
        <v>5126.4639999999999</v>
      </c>
      <c r="H370" s="3">
        <v>457.72</v>
      </c>
      <c r="I370" s="4" t="s">
        <v>42</v>
      </c>
    </row>
    <row r="371" spans="1:9" ht="18" customHeight="1" x14ac:dyDescent="0.25">
      <c r="A371" s="1">
        <v>2022</v>
      </c>
      <c r="B371" s="1" t="s">
        <v>0</v>
      </c>
      <c r="C371" s="1" t="s">
        <v>15</v>
      </c>
      <c r="D371" s="5" t="s">
        <v>24</v>
      </c>
      <c r="E371" s="6">
        <v>76</v>
      </c>
      <c r="F371" s="6">
        <v>2288.4499999999998</v>
      </c>
      <c r="G371" s="6">
        <v>5126.1279999999997</v>
      </c>
      <c r="H371" s="3">
        <v>457.69</v>
      </c>
      <c r="I371" s="4" t="s">
        <v>42</v>
      </c>
    </row>
    <row r="372" spans="1:9" ht="18" customHeight="1" x14ac:dyDescent="0.25">
      <c r="A372" s="1">
        <v>2022</v>
      </c>
      <c r="B372" s="1" t="s">
        <v>0</v>
      </c>
      <c r="C372" s="1" t="s">
        <v>15</v>
      </c>
      <c r="D372" s="5" t="s">
        <v>25</v>
      </c>
      <c r="E372" s="6">
        <v>46</v>
      </c>
      <c r="F372" s="6">
        <v>100</v>
      </c>
      <c r="G372" s="6">
        <v>224</v>
      </c>
      <c r="H372" s="3">
        <v>20</v>
      </c>
      <c r="I372" s="4" t="s">
        <v>42</v>
      </c>
    </row>
    <row r="373" spans="1:9" ht="18" customHeight="1" x14ac:dyDescent="0.25">
      <c r="A373" s="1">
        <v>2022</v>
      </c>
      <c r="B373" s="1" t="s">
        <v>0</v>
      </c>
      <c r="C373" s="1" t="s">
        <v>15</v>
      </c>
      <c r="D373" s="5" t="s">
        <v>23</v>
      </c>
      <c r="E373" s="6">
        <v>34</v>
      </c>
      <c r="F373" s="6">
        <v>2288.4</v>
      </c>
      <c r="G373" s="6">
        <v>5126.0160000000005</v>
      </c>
      <c r="H373" s="3">
        <v>457.68000000000006</v>
      </c>
      <c r="I373" s="4" t="s">
        <v>42</v>
      </c>
    </row>
    <row r="374" spans="1:9" ht="18" customHeight="1" x14ac:dyDescent="0.25">
      <c r="A374" s="1">
        <v>2022</v>
      </c>
      <c r="B374" s="1" t="s">
        <v>0</v>
      </c>
      <c r="C374" s="1" t="s">
        <v>13</v>
      </c>
      <c r="D374" s="2" t="s">
        <v>34</v>
      </c>
      <c r="E374" s="3">
        <v>7</v>
      </c>
      <c r="F374" s="3">
        <v>200</v>
      </c>
      <c r="G374" s="3">
        <v>224</v>
      </c>
      <c r="H374" s="3">
        <v>40</v>
      </c>
      <c r="I374" s="4" t="s">
        <v>42</v>
      </c>
    </row>
    <row r="375" spans="1:9" ht="18" customHeight="1" x14ac:dyDescent="0.25">
      <c r="A375" s="1">
        <v>2022</v>
      </c>
      <c r="B375" s="1" t="s">
        <v>0</v>
      </c>
      <c r="C375" s="1" t="s">
        <v>32</v>
      </c>
      <c r="D375" s="5" t="s">
        <v>32</v>
      </c>
      <c r="E375" s="6">
        <v>3</v>
      </c>
      <c r="F375" s="6">
        <v>4577.3</v>
      </c>
      <c r="G375" s="6">
        <v>7392</v>
      </c>
      <c r="H375" s="3">
        <v>915.46</v>
      </c>
      <c r="I375" s="4" t="s">
        <v>42</v>
      </c>
    </row>
    <row r="376" spans="1:9" ht="18" customHeight="1" x14ac:dyDescent="0.25">
      <c r="A376" s="1">
        <v>2022</v>
      </c>
      <c r="B376" s="1" t="s">
        <v>0</v>
      </c>
      <c r="C376" s="1" t="s">
        <v>15</v>
      </c>
      <c r="D376" s="5" t="s">
        <v>27</v>
      </c>
      <c r="E376" s="6">
        <v>3</v>
      </c>
      <c r="F376" s="6">
        <v>3300</v>
      </c>
      <c r="G376" s="6">
        <v>5126.576</v>
      </c>
      <c r="H376" s="3">
        <v>660</v>
      </c>
      <c r="I376" s="4" t="s">
        <v>42</v>
      </c>
    </row>
    <row r="377" spans="1:9" ht="18" customHeight="1" x14ac:dyDescent="0.25">
      <c r="A377" s="1">
        <v>2022</v>
      </c>
      <c r="B377" s="1" t="s">
        <v>1</v>
      </c>
      <c r="C377" s="1" t="s">
        <v>14</v>
      </c>
      <c r="D377" s="2" t="s">
        <v>36</v>
      </c>
      <c r="E377" s="3">
        <v>3566</v>
      </c>
      <c r="F377" s="3">
        <v>4577.3</v>
      </c>
      <c r="G377" s="3">
        <v>5126.576</v>
      </c>
      <c r="H377" s="3">
        <v>915.46</v>
      </c>
      <c r="I377" s="4" t="s">
        <v>42</v>
      </c>
    </row>
    <row r="378" spans="1:9" ht="18" customHeight="1" x14ac:dyDescent="0.25">
      <c r="A378" s="1">
        <v>2022</v>
      </c>
      <c r="B378" s="1" t="s">
        <v>1</v>
      </c>
      <c r="C378" s="1" t="s">
        <v>14</v>
      </c>
      <c r="D378" s="2" t="s">
        <v>37</v>
      </c>
      <c r="E378" s="3">
        <v>2498</v>
      </c>
      <c r="F378" s="3">
        <v>8000</v>
      </c>
      <c r="G378" s="3">
        <v>8960</v>
      </c>
      <c r="H378" s="3">
        <v>1600</v>
      </c>
      <c r="I378" s="4" t="s">
        <v>42</v>
      </c>
    </row>
    <row r="379" spans="1:9" ht="18" customHeight="1" x14ac:dyDescent="0.25">
      <c r="A379" s="1">
        <v>2022</v>
      </c>
      <c r="B379" s="1" t="s">
        <v>1</v>
      </c>
      <c r="C379" s="1" t="s">
        <v>13</v>
      </c>
      <c r="D379" s="2" t="s">
        <v>35</v>
      </c>
      <c r="E379" s="3">
        <v>1245</v>
      </c>
      <c r="F379" s="3">
        <v>4577.2</v>
      </c>
      <c r="G379" s="3">
        <v>5126.4639999999999</v>
      </c>
      <c r="H379" s="3">
        <v>915.44</v>
      </c>
      <c r="I379" s="4" t="s">
        <v>42</v>
      </c>
    </row>
    <row r="380" spans="1:9" ht="18" customHeight="1" x14ac:dyDescent="0.25">
      <c r="A380" s="1">
        <v>2022</v>
      </c>
      <c r="B380" s="1" t="s">
        <v>1</v>
      </c>
      <c r="C380" s="1" t="s">
        <v>38</v>
      </c>
      <c r="D380" s="5" t="s">
        <v>30</v>
      </c>
      <c r="E380" s="6">
        <v>644</v>
      </c>
      <c r="F380" s="6">
        <v>5743.5</v>
      </c>
      <c r="G380" s="6">
        <v>6432.72</v>
      </c>
      <c r="H380" s="3">
        <v>1148.7</v>
      </c>
      <c r="I380" s="4" t="s">
        <v>42</v>
      </c>
    </row>
    <row r="381" spans="1:9" ht="18" customHeight="1" x14ac:dyDescent="0.25">
      <c r="A381" s="1">
        <v>2022</v>
      </c>
      <c r="B381" s="1" t="s">
        <v>1</v>
      </c>
      <c r="C381" s="1" t="s">
        <v>12</v>
      </c>
      <c r="D381" s="5" t="s">
        <v>29</v>
      </c>
      <c r="E381" s="6">
        <v>643</v>
      </c>
      <c r="F381" s="6">
        <v>7000</v>
      </c>
      <c r="G381" s="6">
        <v>7840</v>
      </c>
      <c r="H381" s="3">
        <v>1400</v>
      </c>
      <c r="I381" s="4" t="s">
        <v>42</v>
      </c>
    </row>
    <row r="382" spans="1:9" ht="18" customHeight="1" x14ac:dyDescent="0.25">
      <c r="A382" s="1">
        <v>2022</v>
      </c>
      <c r="B382" s="1" t="s">
        <v>1</v>
      </c>
      <c r="C382" s="1" t="s">
        <v>38</v>
      </c>
      <c r="D382" s="5" t="s">
        <v>31</v>
      </c>
      <c r="E382" s="6">
        <v>455</v>
      </c>
      <c r="F382" s="6">
        <v>4578.6000000000004</v>
      </c>
      <c r="G382" s="6">
        <v>5128.0320000000002</v>
      </c>
      <c r="H382" s="3">
        <v>915.72000000000014</v>
      </c>
      <c r="I382" s="4" t="s">
        <v>42</v>
      </c>
    </row>
    <row r="383" spans="1:9" ht="18" customHeight="1" x14ac:dyDescent="0.25">
      <c r="A383" s="1">
        <v>2022</v>
      </c>
      <c r="B383" s="1" t="s">
        <v>1</v>
      </c>
      <c r="C383" s="1" t="s">
        <v>12</v>
      </c>
      <c r="D383" s="5" t="s">
        <v>28</v>
      </c>
      <c r="E383" s="7">
        <v>345</v>
      </c>
      <c r="F383" s="7">
        <v>7000</v>
      </c>
      <c r="G383" s="7">
        <v>7840</v>
      </c>
      <c r="H383" s="3">
        <v>1400</v>
      </c>
      <c r="I383" s="4" t="s">
        <v>42</v>
      </c>
    </row>
    <row r="384" spans="1:9" ht="18" customHeight="1" x14ac:dyDescent="0.25">
      <c r="A384" s="1">
        <v>2022</v>
      </c>
      <c r="B384" s="1" t="s">
        <v>1</v>
      </c>
      <c r="C384" s="1" t="s">
        <v>13</v>
      </c>
      <c r="D384" s="2" t="s">
        <v>33</v>
      </c>
      <c r="E384" s="3">
        <v>122</v>
      </c>
      <c r="F384" s="3">
        <v>100</v>
      </c>
      <c r="G384" s="3">
        <v>112</v>
      </c>
      <c r="H384" s="3">
        <v>20</v>
      </c>
      <c r="I384" s="4" t="s">
        <v>42</v>
      </c>
    </row>
    <row r="385" spans="1:9" ht="18" customHeight="1" x14ac:dyDescent="0.25">
      <c r="A385" s="1">
        <v>2022</v>
      </c>
      <c r="B385" s="1" t="s">
        <v>1</v>
      </c>
      <c r="C385" s="1" t="s">
        <v>15</v>
      </c>
      <c r="D385" s="5" t="s">
        <v>26</v>
      </c>
      <c r="E385" s="6">
        <v>78</v>
      </c>
      <c r="F385" s="6">
        <v>2288.6</v>
      </c>
      <c r="G385" s="6">
        <v>5126.4639999999999</v>
      </c>
      <c r="H385" s="3">
        <v>457.72</v>
      </c>
      <c r="I385" s="4" t="s">
        <v>42</v>
      </c>
    </row>
    <row r="386" spans="1:9" ht="18" customHeight="1" x14ac:dyDescent="0.25">
      <c r="A386" s="1">
        <v>2022</v>
      </c>
      <c r="B386" s="1" t="s">
        <v>1</v>
      </c>
      <c r="C386" s="1" t="s">
        <v>15</v>
      </c>
      <c r="D386" s="5" t="s">
        <v>24</v>
      </c>
      <c r="E386" s="6">
        <v>76</v>
      </c>
      <c r="F386" s="6">
        <v>2288.4499999999998</v>
      </c>
      <c r="G386" s="6">
        <v>5126.1279999999997</v>
      </c>
      <c r="H386" s="3">
        <v>457.69</v>
      </c>
      <c r="I386" s="4" t="s">
        <v>42</v>
      </c>
    </row>
    <row r="387" spans="1:9" ht="18" customHeight="1" x14ac:dyDescent="0.25">
      <c r="A387" s="1">
        <v>2022</v>
      </c>
      <c r="B387" s="1" t="s">
        <v>1</v>
      </c>
      <c r="C387" s="1" t="s">
        <v>15</v>
      </c>
      <c r="D387" s="5" t="s">
        <v>25</v>
      </c>
      <c r="E387" s="6">
        <v>46</v>
      </c>
      <c r="F387" s="6">
        <v>100</v>
      </c>
      <c r="G387" s="6">
        <v>224</v>
      </c>
      <c r="H387" s="3">
        <v>20</v>
      </c>
      <c r="I387" s="4" t="s">
        <v>42</v>
      </c>
    </row>
    <row r="388" spans="1:9" ht="18" customHeight="1" x14ac:dyDescent="0.25">
      <c r="A388" s="1">
        <v>2022</v>
      </c>
      <c r="B388" s="1" t="s">
        <v>1</v>
      </c>
      <c r="C388" s="1" t="s">
        <v>15</v>
      </c>
      <c r="D388" s="5" t="s">
        <v>23</v>
      </c>
      <c r="E388" s="6">
        <v>34</v>
      </c>
      <c r="F388" s="6">
        <v>2288.4</v>
      </c>
      <c r="G388" s="6">
        <v>5126.0160000000005</v>
      </c>
      <c r="H388" s="3">
        <v>457.68000000000006</v>
      </c>
      <c r="I388" s="4" t="s">
        <v>42</v>
      </c>
    </row>
    <row r="389" spans="1:9" ht="18" customHeight="1" x14ac:dyDescent="0.25">
      <c r="A389" s="1">
        <v>2022</v>
      </c>
      <c r="B389" s="1" t="s">
        <v>1</v>
      </c>
      <c r="C389" s="1" t="s">
        <v>13</v>
      </c>
      <c r="D389" s="2" t="s">
        <v>34</v>
      </c>
      <c r="E389" s="3">
        <v>7</v>
      </c>
      <c r="F389" s="3">
        <v>200</v>
      </c>
      <c r="G389" s="3">
        <v>224</v>
      </c>
      <c r="H389" s="3">
        <v>40</v>
      </c>
      <c r="I389" s="4" t="s">
        <v>40</v>
      </c>
    </row>
    <row r="390" spans="1:9" ht="18" customHeight="1" x14ac:dyDescent="0.25">
      <c r="A390" s="1">
        <v>2022</v>
      </c>
      <c r="B390" s="1" t="s">
        <v>1</v>
      </c>
      <c r="C390" s="1" t="s">
        <v>15</v>
      </c>
      <c r="D390" s="5" t="s">
        <v>27</v>
      </c>
      <c r="E390" s="6">
        <v>3</v>
      </c>
      <c r="F390" s="6">
        <v>3300</v>
      </c>
      <c r="G390" s="6">
        <v>5126.576</v>
      </c>
      <c r="H390" s="3">
        <v>660</v>
      </c>
      <c r="I390" s="4" t="s">
        <v>40</v>
      </c>
    </row>
    <row r="391" spans="1:9" ht="18" customHeight="1" x14ac:dyDescent="0.25">
      <c r="A391" s="1">
        <v>2022</v>
      </c>
      <c r="B391" s="1" t="s">
        <v>1</v>
      </c>
      <c r="C391" s="1" t="s">
        <v>32</v>
      </c>
      <c r="D391" s="5" t="s">
        <v>32</v>
      </c>
      <c r="E391" s="6">
        <v>2</v>
      </c>
      <c r="F391" s="6">
        <v>6600</v>
      </c>
      <c r="G391" s="6">
        <v>7392</v>
      </c>
      <c r="H391" s="3">
        <v>1320</v>
      </c>
      <c r="I391" s="4" t="s">
        <v>40</v>
      </c>
    </row>
    <row r="392" spans="1:9" ht="18" customHeight="1" x14ac:dyDescent="0.25">
      <c r="A392" s="1">
        <v>2022</v>
      </c>
      <c r="B392" s="1" t="s">
        <v>2</v>
      </c>
      <c r="C392" s="1" t="s">
        <v>14</v>
      </c>
      <c r="D392" s="2" t="s">
        <v>36</v>
      </c>
      <c r="E392" s="3">
        <v>3566</v>
      </c>
      <c r="F392" s="3">
        <v>4577.3</v>
      </c>
      <c r="G392" s="3">
        <v>5126.576</v>
      </c>
      <c r="H392" s="3">
        <v>915.46</v>
      </c>
      <c r="I392" s="4" t="s">
        <v>40</v>
      </c>
    </row>
    <row r="393" spans="1:9" ht="18" customHeight="1" x14ac:dyDescent="0.25">
      <c r="A393" s="1">
        <v>2022</v>
      </c>
      <c r="B393" s="1" t="s">
        <v>2</v>
      </c>
      <c r="C393" s="1" t="s">
        <v>14</v>
      </c>
      <c r="D393" s="2" t="s">
        <v>37</v>
      </c>
      <c r="E393" s="3">
        <v>2498</v>
      </c>
      <c r="F393" s="3">
        <v>8000</v>
      </c>
      <c r="G393" s="3">
        <v>8960</v>
      </c>
      <c r="H393" s="3">
        <v>1600</v>
      </c>
      <c r="I393" s="4" t="s">
        <v>40</v>
      </c>
    </row>
    <row r="394" spans="1:9" ht="18" customHeight="1" x14ac:dyDescent="0.25">
      <c r="A394" s="1">
        <v>2022</v>
      </c>
      <c r="B394" s="1" t="s">
        <v>2</v>
      </c>
      <c r="C394" s="1" t="s">
        <v>13</v>
      </c>
      <c r="D394" s="2" t="s">
        <v>35</v>
      </c>
      <c r="E394" s="3">
        <v>1245</v>
      </c>
      <c r="F394" s="3">
        <v>4577.2</v>
      </c>
      <c r="G394" s="3">
        <v>5126.4639999999999</v>
      </c>
      <c r="H394" s="3">
        <v>915.44</v>
      </c>
      <c r="I394" s="4" t="s">
        <v>40</v>
      </c>
    </row>
    <row r="395" spans="1:9" ht="18" customHeight="1" x14ac:dyDescent="0.25">
      <c r="A395" s="1">
        <v>2022</v>
      </c>
      <c r="B395" s="1" t="s">
        <v>2</v>
      </c>
      <c r="C395" s="1" t="s">
        <v>38</v>
      </c>
      <c r="D395" s="5" t="s">
        <v>30</v>
      </c>
      <c r="E395" s="6">
        <v>644</v>
      </c>
      <c r="F395" s="6">
        <v>5743.5</v>
      </c>
      <c r="G395" s="6">
        <v>6432.72</v>
      </c>
      <c r="H395" s="3">
        <v>1148.7</v>
      </c>
      <c r="I395" s="4" t="s">
        <v>40</v>
      </c>
    </row>
    <row r="396" spans="1:9" ht="18" customHeight="1" x14ac:dyDescent="0.25">
      <c r="A396" s="1">
        <v>2022</v>
      </c>
      <c r="B396" s="1" t="s">
        <v>2</v>
      </c>
      <c r="C396" s="1" t="s">
        <v>12</v>
      </c>
      <c r="D396" s="5" t="s">
        <v>29</v>
      </c>
      <c r="E396" s="6">
        <v>643</v>
      </c>
      <c r="F396" s="6">
        <v>7000</v>
      </c>
      <c r="G396" s="6">
        <v>7840</v>
      </c>
      <c r="H396" s="3">
        <v>1400</v>
      </c>
      <c r="I396" s="4" t="s">
        <v>40</v>
      </c>
    </row>
    <row r="397" spans="1:9" ht="18" customHeight="1" x14ac:dyDescent="0.25">
      <c r="A397" s="1">
        <v>2022</v>
      </c>
      <c r="B397" s="1" t="s">
        <v>2</v>
      </c>
      <c r="C397" s="1" t="s">
        <v>38</v>
      </c>
      <c r="D397" s="5" t="s">
        <v>31</v>
      </c>
      <c r="E397" s="6">
        <v>455</v>
      </c>
      <c r="F397" s="6">
        <v>4578.6000000000004</v>
      </c>
      <c r="G397" s="6">
        <v>5128.0320000000002</v>
      </c>
      <c r="H397" s="3">
        <v>915.72000000000014</v>
      </c>
      <c r="I397" s="4" t="s">
        <v>40</v>
      </c>
    </row>
    <row r="398" spans="1:9" ht="18" customHeight="1" x14ac:dyDescent="0.25">
      <c r="A398" s="1">
        <v>2022</v>
      </c>
      <c r="B398" s="1" t="s">
        <v>2</v>
      </c>
      <c r="C398" s="1" t="s">
        <v>12</v>
      </c>
      <c r="D398" s="5" t="s">
        <v>28</v>
      </c>
      <c r="E398" s="7">
        <v>345</v>
      </c>
      <c r="F398" s="7">
        <v>7000</v>
      </c>
      <c r="G398" s="7">
        <v>7840</v>
      </c>
      <c r="H398" s="3">
        <v>1400</v>
      </c>
      <c r="I398" s="4" t="s">
        <v>40</v>
      </c>
    </row>
    <row r="399" spans="1:9" ht="18" customHeight="1" x14ac:dyDescent="0.25">
      <c r="A399" s="1">
        <v>2022</v>
      </c>
      <c r="B399" s="1" t="s">
        <v>2</v>
      </c>
      <c r="C399" s="1" t="s">
        <v>13</v>
      </c>
      <c r="D399" s="2" t="s">
        <v>33</v>
      </c>
      <c r="E399" s="3">
        <v>122</v>
      </c>
      <c r="F399" s="3">
        <v>100</v>
      </c>
      <c r="G399" s="3">
        <v>112</v>
      </c>
      <c r="H399" s="3">
        <v>20</v>
      </c>
      <c r="I399" s="4" t="s">
        <v>40</v>
      </c>
    </row>
    <row r="400" spans="1:9" ht="18" customHeight="1" x14ac:dyDescent="0.25">
      <c r="A400" s="1">
        <v>2022</v>
      </c>
      <c r="B400" s="1" t="s">
        <v>2</v>
      </c>
      <c r="C400" s="1" t="s">
        <v>15</v>
      </c>
      <c r="D400" s="5" t="s">
        <v>26</v>
      </c>
      <c r="E400" s="6">
        <v>78</v>
      </c>
      <c r="F400" s="6">
        <v>2288.6</v>
      </c>
      <c r="G400" s="6">
        <v>5126.4639999999999</v>
      </c>
      <c r="H400" s="3">
        <v>457.72</v>
      </c>
      <c r="I400" s="4" t="s">
        <v>40</v>
      </c>
    </row>
    <row r="401" spans="1:9" ht="18" customHeight="1" x14ac:dyDescent="0.25">
      <c r="A401" s="1">
        <v>2022</v>
      </c>
      <c r="B401" s="1" t="s">
        <v>2</v>
      </c>
      <c r="C401" s="1" t="s">
        <v>15</v>
      </c>
      <c r="D401" s="5" t="s">
        <v>24</v>
      </c>
      <c r="E401" s="6">
        <v>76</v>
      </c>
      <c r="F401" s="6">
        <v>2288.4499999999998</v>
      </c>
      <c r="G401" s="6">
        <v>5126.1279999999997</v>
      </c>
      <c r="H401" s="3">
        <v>457.69</v>
      </c>
      <c r="I401" s="4" t="s">
        <v>40</v>
      </c>
    </row>
    <row r="402" spans="1:9" ht="18" customHeight="1" x14ac:dyDescent="0.25">
      <c r="A402" s="1">
        <v>2022</v>
      </c>
      <c r="B402" s="1" t="s">
        <v>2</v>
      </c>
      <c r="C402" s="1" t="s">
        <v>15</v>
      </c>
      <c r="D402" s="5" t="s">
        <v>25</v>
      </c>
      <c r="E402" s="6">
        <v>46</v>
      </c>
      <c r="F402" s="6">
        <v>100</v>
      </c>
      <c r="G402" s="6">
        <v>224</v>
      </c>
      <c r="H402" s="3">
        <v>20</v>
      </c>
      <c r="I402" s="4" t="s">
        <v>40</v>
      </c>
    </row>
    <row r="403" spans="1:9" ht="18" customHeight="1" x14ac:dyDescent="0.25">
      <c r="A403" s="1">
        <v>2022</v>
      </c>
      <c r="B403" s="1" t="s">
        <v>2</v>
      </c>
      <c r="C403" s="1" t="s">
        <v>15</v>
      </c>
      <c r="D403" s="5" t="s">
        <v>23</v>
      </c>
      <c r="E403" s="6">
        <v>34</v>
      </c>
      <c r="F403" s="6">
        <v>2288.4</v>
      </c>
      <c r="G403" s="6">
        <v>5126.0160000000005</v>
      </c>
      <c r="H403" s="3">
        <v>457.68000000000006</v>
      </c>
      <c r="I403" s="4" t="s">
        <v>40</v>
      </c>
    </row>
    <row r="404" spans="1:9" ht="18" customHeight="1" x14ac:dyDescent="0.25">
      <c r="A404" s="1">
        <v>2022</v>
      </c>
      <c r="B404" s="1" t="s">
        <v>2</v>
      </c>
      <c r="C404" s="1" t="s">
        <v>13</v>
      </c>
      <c r="D404" s="2" t="s">
        <v>34</v>
      </c>
      <c r="E404" s="3">
        <v>7</v>
      </c>
      <c r="F404" s="3">
        <v>200</v>
      </c>
      <c r="G404" s="3">
        <v>224</v>
      </c>
      <c r="H404" s="3">
        <v>40</v>
      </c>
      <c r="I404" s="4" t="s">
        <v>40</v>
      </c>
    </row>
    <row r="405" spans="1:9" ht="18" customHeight="1" x14ac:dyDescent="0.25">
      <c r="A405" s="1">
        <v>2022</v>
      </c>
      <c r="B405" s="1" t="s">
        <v>2</v>
      </c>
      <c r="C405" s="1" t="s">
        <v>15</v>
      </c>
      <c r="D405" s="5" t="s">
        <v>27</v>
      </c>
      <c r="E405" s="6">
        <v>3</v>
      </c>
      <c r="F405" s="6">
        <v>2288.65</v>
      </c>
      <c r="G405" s="6">
        <v>5126.576</v>
      </c>
      <c r="H405" s="3">
        <v>457.73</v>
      </c>
      <c r="I405" s="4" t="s">
        <v>40</v>
      </c>
    </row>
    <row r="406" spans="1:9" ht="18" customHeight="1" x14ac:dyDescent="0.25">
      <c r="A406" s="1">
        <v>2022</v>
      </c>
      <c r="B406" s="1" t="s">
        <v>2</v>
      </c>
      <c r="C406" s="1" t="s">
        <v>32</v>
      </c>
      <c r="D406" s="5" t="s">
        <v>32</v>
      </c>
      <c r="E406" s="6">
        <v>2</v>
      </c>
      <c r="F406" s="6">
        <v>6600</v>
      </c>
      <c r="G406" s="6">
        <v>7392</v>
      </c>
      <c r="H406" s="3">
        <v>1320</v>
      </c>
      <c r="I406" s="4" t="s">
        <v>42</v>
      </c>
    </row>
    <row r="407" spans="1:9" ht="18" customHeight="1" x14ac:dyDescent="0.25">
      <c r="A407" s="1">
        <v>2022</v>
      </c>
      <c r="B407" s="1" t="s">
        <v>3</v>
      </c>
      <c r="C407" s="1" t="s">
        <v>14</v>
      </c>
      <c r="D407" s="2" t="s">
        <v>36</v>
      </c>
      <c r="E407" s="3">
        <v>3566</v>
      </c>
      <c r="F407" s="3">
        <v>4577.3</v>
      </c>
      <c r="G407" s="3">
        <v>5126.576</v>
      </c>
      <c r="H407" s="3">
        <v>915.46</v>
      </c>
      <c r="I407" s="4" t="s">
        <v>42</v>
      </c>
    </row>
    <row r="408" spans="1:9" ht="18" customHeight="1" x14ac:dyDescent="0.25">
      <c r="A408" s="1">
        <v>2022</v>
      </c>
      <c r="B408" s="1" t="s">
        <v>3</v>
      </c>
      <c r="C408" s="1" t="s">
        <v>14</v>
      </c>
      <c r="D408" s="2" t="s">
        <v>37</v>
      </c>
      <c r="E408" s="3">
        <v>2498</v>
      </c>
      <c r="F408" s="3">
        <v>8000</v>
      </c>
      <c r="G408" s="3">
        <v>8960</v>
      </c>
      <c r="H408" s="3">
        <v>1600</v>
      </c>
      <c r="I408" s="4" t="s">
        <v>42</v>
      </c>
    </row>
    <row r="409" spans="1:9" ht="18" customHeight="1" x14ac:dyDescent="0.25">
      <c r="A409" s="1">
        <v>2022</v>
      </c>
      <c r="B409" s="1" t="s">
        <v>3</v>
      </c>
      <c r="C409" s="1" t="s">
        <v>13</v>
      </c>
      <c r="D409" s="2" t="s">
        <v>35</v>
      </c>
      <c r="E409" s="3">
        <v>1245</v>
      </c>
      <c r="F409" s="3">
        <v>4577.2</v>
      </c>
      <c r="G409" s="3">
        <v>5126.4639999999999</v>
      </c>
      <c r="H409" s="3">
        <v>915.44</v>
      </c>
      <c r="I409" s="4" t="s">
        <v>42</v>
      </c>
    </row>
    <row r="410" spans="1:9" ht="18" customHeight="1" x14ac:dyDescent="0.25">
      <c r="A410" s="1">
        <v>2022</v>
      </c>
      <c r="B410" s="1" t="s">
        <v>3</v>
      </c>
      <c r="C410" s="1" t="s">
        <v>38</v>
      </c>
      <c r="D410" s="5" t="s">
        <v>30</v>
      </c>
      <c r="E410" s="6">
        <v>644</v>
      </c>
      <c r="F410" s="6">
        <v>5743.5</v>
      </c>
      <c r="G410" s="6">
        <v>6432.72</v>
      </c>
      <c r="H410" s="3">
        <v>1148.7</v>
      </c>
      <c r="I410" s="4" t="s">
        <v>42</v>
      </c>
    </row>
    <row r="411" spans="1:9" ht="18" customHeight="1" x14ac:dyDescent="0.25">
      <c r="A411" s="1">
        <v>2022</v>
      </c>
      <c r="B411" s="1" t="s">
        <v>3</v>
      </c>
      <c r="C411" s="1" t="s">
        <v>12</v>
      </c>
      <c r="D411" s="5" t="s">
        <v>29</v>
      </c>
      <c r="E411" s="6">
        <v>643</v>
      </c>
      <c r="F411" s="6">
        <v>7000</v>
      </c>
      <c r="G411" s="6">
        <v>7840</v>
      </c>
      <c r="H411" s="3">
        <v>1400</v>
      </c>
      <c r="I411" s="4" t="s">
        <v>42</v>
      </c>
    </row>
    <row r="412" spans="1:9" ht="18" customHeight="1" x14ac:dyDescent="0.25">
      <c r="A412" s="1">
        <v>2022</v>
      </c>
      <c r="B412" s="1" t="s">
        <v>3</v>
      </c>
      <c r="C412" s="1" t="s">
        <v>38</v>
      </c>
      <c r="D412" s="5" t="s">
        <v>31</v>
      </c>
      <c r="E412" s="6">
        <v>455</v>
      </c>
      <c r="F412" s="6">
        <v>4578.6000000000004</v>
      </c>
      <c r="G412" s="6">
        <v>5128.0320000000002</v>
      </c>
      <c r="H412" s="3">
        <v>915.72000000000014</v>
      </c>
      <c r="I412" s="4" t="s">
        <v>42</v>
      </c>
    </row>
    <row r="413" spans="1:9" ht="18" customHeight="1" x14ac:dyDescent="0.25">
      <c r="A413" s="1">
        <v>2022</v>
      </c>
      <c r="B413" s="1" t="s">
        <v>3</v>
      </c>
      <c r="C413" s="1" t="s">
        <v>12</v>
      </c>
      <c r="D413" s="5" t="s">
        <v>28</v>
      </c>
      <c r="E413" s="7">
        <v>345</v>
      </c>
      <c r="F413" s="7">
        <v>7000</v>
      </c>
      <c r="G413" s="7">
        <v>7840</v>
      </c>
      <c r="H413" s="3">
        <v>1400</v>
      </c>
      <c r="I413" s="4" t="s">
        <v>42</v>
      </c>
    </row>
    <row r="414" spans="1:9" ht="18" customHeight="1" x14ac:dyDescent="0.25">
      <c r="A414" s="1">
        <v>2022</v>
      </c>
      <c r="B414" s="1" t="s">
        <v>3</v>
      </c>
      <c r="C414" s="1" t="s">
        <v>13</v>
      </c>
      <c r="D414" s="2" t="s">
        <v>33</v>
      </c>
      <c r="E414" s="3">
        <v>122</v>
      </c>
      <c r="F414" s="3">
        <v>100</v>
      </c>
      <c r="G414" s="3">
        <v>112</v>
      </c>
      <c r="H414" s="3">
        <v>20</v>
      </c>
      <c r="I414" s="4" t="s">
        <v>42</v>
      </c>
    </row>
    <row r="415" spans="1:9" ht="18" customHeight="1" x14ac:dyDescent="0.25">
      <c r="A415" s="1">
        <v>2022</v>
      </c>
      <c r="B415" s="1" t="s">
        <v>3</v>
      </c>
      <c r="C415" s="1" t="s">
        <v>15</v>
      </c>
      <c r="D415" s="5" t="s">
        <v>26</v>
      </c>
      <c r="E415" s="6">
        <v>78</v>
      </c>
      <c r="F415" s="6">
        <v>2288.6</v>
      </c>
      <c r="G415" s="6">
        <v>5126.4639999999999</v>
      </c>
      <c r="H415" s="3">
        <v>457.72</v>
      </c>
      <c r="I415" s="4" t="s">
        <v>42</v>
      </c>
    </row>
    <row r="416" spans="1:9" ht="18" customHeight="1" x14ac:dyDescent="0.25">
      <c r="A416" s="1">
        <v>2022</v>
      </c>
      <c r="B416" s="1" t="s">
        <v>3</v>
      </c>
      <c r="C416" s="1" t="s">
        <v>15</v>
      </c>
      <c r="D416" s="5" t="s">
        <v>24</v>
      </c>
      <c r="E416" s="6">
        <v>76</v>
      </c>
      <c r="F416" s="6">
        <v>2288.4499999999998</v>
      </c>
      <c r="G416" s="6">
        <v>5126.1279999999997</v>
      </c>
      <c r="H416" s="3">
        <v>457.69</v>
      </c>
      <c r="I416" s="4" t="s">
        <v>42</v>
      </c>
    </row>
    <row r="417" spans="1:9" ht="18" customHeight="1" x14ac:dyDescent="0.25">
      <c r="A417" s="1">
        <v>2022</v>
      </c>
      <c r="B417" s="1" t="s">
        <v>3</v>
      </c>
      <c r="C417" s="1" t="s">
        <v>15</v>
      </c>
      <c r="D417" s="5" t="s">
        <v>25</v>
      </c>
      <c r="E417" s="6">
        <v>46</v>
      </c>
      <c r="F417" s="6">
        <v>100</v>
      </c>
      <c r="G417" s="6">
        <v>224</v>
      </c>
      <c r="H417" s="3">
        <v>20</v>
      </c>
      <c r="I417" s="4" t="s">
        <v>42</v>
      </c>
    </row>
    <row r="418" spans="1:9" ht="18" customHeight="1" x14ac:dyDescent="0.25">
      <c r="A418" s="1">
        <v>2022</v>
      </c>
      <c r="B418" s="1" t="s">
        <v>3</v>
      </c>
      <c r="C418" s="1" t="s">
        <v>15</v>
      </c>
      <c r="D418" s="5" t="s">
        <v>23</v>
      </c>
      <c r="E418" s="6">
        <v>34</v>
      </c>
      <c r="F418" s="6">
        <v>2288.4</v>
      </c>
      <c r="G418" s="6">
        <v>5126.0160000000005</v>
      </c>
      <c r="H418" s="3">
        <v>457.68000000000006</v>
      </c>
      <c r="I418" s="4" t="s">
        <v>42</v>
      </c>
    </row>
    <row r="419" spans="1:9" ht="18" customHeight="1" x14ac:dyDescent="0.25">
      <c r="A419" s="1">
        <v>2022</v>
      </c>
      <c r="B419" s="1" t="s">
        <v>3</v>
      </c>
      <c r="C419" s="1" t="s">
        <v>13</v>
      </c>
      <c r="D419" s="2" t="s">
        <v>34</v>
      </c>
      <c r="E419" s="3">
        <v>7</v>
      </c>
      <c r="F419" s="3">
        <v>200</v>
      </c>
      <c r="G419" s="3">
        <v>224</v>
      </c>
      <c r="H419" s="3">
        <v>40</v>
      </c>
      <c r="I419" s="4" t="s">
        <v>42</v>
      </c>
    </row>
    <row r="420" spans="1:9" ht="18" customHeight="1" x14ac:dyDescent="0.25">
      <c r="A420" s="1">
        <v>2022</v>
      </c>
      <c r="B420" s="1" t="s">
        <v>3</v>
      </c>
      <c r="C420" s="1" t="s">
        <v>15</v>
      </c>
      <c r="D420" s="5" t="s">
        <v>27</v>
      </c>
      <c r="E420" s="6">
        <v>3</v>
      </c>
      <c r="F420" s="6">
        <v>2288.65</v>
      </c>
      <c r="G420" s="6">
        <v>5126.576</v>
      </c>
      <c r="H420" s="3">
        <v>457.73</v>
      </c>
      <c r="I420" s="4" t="s">
        <v>42</v>
      </c>
    </row>
    <row r="421" spans="1:9" ht="18" customHeight="1" x14ac:dyDescent="0.25">
      <c r="A421" s="1">
        <v>2022</v>
      </c>
      <c r="B421" s="1" t="s">
        <v>3</v>
      </c>
      <c r="C421" s="1" t="s">
        <v>32</v>
      </c>
      <c r="D421" s="5" t="s">
        <v>32</v>
      </c>
      <c r="E421" s="6">
        <v>2</v>
      </c>
      <c r="F421" s="6">
        <v>7920</v>
      </c>
      <c r="G421" s="6">
        <v>7392</v>
      </c>
      <c r="H421" s="3">
        <v>1584</v>
      </c>
      <c r="I421" s="4" t="s">
        <v>42</v>
      </c>
    </row>
    <row r="422" spans="1:9" ht="18" customHeight="1" x14ac:dyDescent="0.25">
      <c r="A422" s="1">
        <v>2022</v>
      </c>
      <c r="B422" s="1" t="s">
        <v>4</v>
      </c>
      <c r="C422" s="1" t="s">
        <v>14</v>
      </c>
      <c r="D422" s="2" t="s">
        <v>36</v>
      </c>
      <c r="E422" s="3">
        <v>3566</v>
      </c>
      <c r="F422" s="3">
        <v>4577.3</v>
      </c>
      <c r="G422" s="3">
        <v>5126.576</v>
      </c>
      <c r="H422" s="3">
        <v>915.46</v>
      </c>
      <c r="I422" s="4" t="s">
        <v>40</v>
      </c>
    </row>
    <row r="423" spans="1:9" ht="18" customHeight="1" x14ac:dyDescent="0.25">
      <c r="A423" s="1">
        <v>2022</v>
      </c>
      <c r="B423" s="1" t="s">
        <v>4</v>
      </c>
      <c r="C423" s="1" t="s">
        <v>14</v>
      </c>
      <c r="D423" s="2" t="s">
        <v>37</v>
      </c>
      <c r="E423" s="3">
        <v>2498</v>
      </c>
      <c r="F423" s="3">
        <v>8800</v>
      </c>
      <c r="G423" s="3">
        <v>8960</v>
      </c>
      <c r="H423" s="3">
        <v>1760</v>
      </c>
      <c r="I423" s="4" t="s">
        <v>40</v>
      </c>
    </row>
    <row r="424" spans="1:9" ht="18" customHeight="1" x14ac:dyDescent="0.25">
      <c r="A424" s="1">
        <v>2022</v>
      </c>
      <c r="B424" s="1" t="s">
        <v>4</v>
      </c>
      <c r="C424" s="1" t="s">
        <v>13</v>
      </c>
      <c r="D424" s="2" t="s">
        <v>35</v>
      </c>
      <c r="E424" s="3">
        <v>1245</v>
      </c>
      <c r="F424" s="3">
        <v>5034.92</v>
      </c>
      <c r="G424" s="3">
        <v>5126.4639999999999</v>
      </c>
      <c r="H424" s="3">
        <v>1006.984</v>
      </c>
      <c r="I424" s="4" t="s">
        <v>40</v>
      </c>
    </row>
    <row r="425" spans="1:9" ht="18" customHeight="1" x14ac:dyDescent="0.25">
      <c r="A425" s="1">
        <v>2022</v>
      </c>
      <c r="B425" s="1" t="s">
        <v>4</v>
      </c>
      <c r="C425" s="1" t="s">
        <v>38</v>
      </c>
      <c r="D425" s="5" t="s">
        <v>30</v>
      </c>
      <c r="E425" s="6">
        <v>644</v>
      </c>
      <c r="F425" s="6">
        <v>6317.85</v>
      </c>
      <c r="G425" s="6">
        <v>6432.72</v>
      </c>
      <c r="H425" s="3">
        <v>1263.5700000000002</v>
      </c>
      <c r="I425" s="4" t="s">
        <v>40</v>
      </c>
    </row>
    <row r="426" spans="1:9" ht="18" customHeight="1" x14ac:dyDescent="0.25">
      <c r="A426" s="1">
        <v>2022</v>
      </c>
      <c r="B426" s="1" t="s">
        <v>4</v>
      </c>
      <c r="C426" s="1" t="s">
        <v>12</v>
      </c>
      <c r="D426" s="5" t="s">
        <v>29</v>
      </c>
      <c r="E426" s="6">
        <v>643</v>
      </c>
      <c r="F426" s="6">
        <v>7700</v>
      </c>
      <c r="G426" s="6">
        <v>7840</v>
      </c>
      <c r="H426" s="3">
        <v>1540</v>
      </c>
      <c r="I426" s="4" t="s">
        <v>40</v>
      </c>
    </row>
    <row r="427" spans="1:9" ht="18" customHeight="1" x14ac:dyDescent="0.25">
      <c r="A427" s="1">
        <v>2022</v>
      </c>
      <c r="B427" s="1" t="s">
        <v>4</v>
      </c>
      <c r="C427" s="1" t="s">
        <v>38</v>
      </c>
      <c r="D427" s="5" t="s">
        <v>31</v>
      </c>
      <c r="E427" s="6">
        <v>455</v>
      </c>
      <c r="F427" s="6">
        <v>5036.46</v>
      </c>
      <c r="G427" s="6">
        <v>5128.0320000000002</v>
      </c>
      <c r="H427" s="3">
        <v>1007.292</v>
      </c>
      <c r="I427" s="4" t="s">
        <v>42</v>
      </c>
    </row>
    <row r="428" spans="1:9" ht="18" customHeight="1" x14ac:dyDescent="0.25">
      <c r="A428" s="1">
        <v>2022</v>
      </c>
      <c r="B428" s="1" t="s">
        <v>4</v>
      </c>
      <c r="C428" s="1" t="s">
        <v>12</v>
      </c>
      <c r="D428" s="5" t="s">
        <v>28</v>
      </c>
      <c r="E428" s="7">
        <v>345</v>
      </c>
      <c r="F428" s="7">
        <v>7700</v>
      </c>
      <c r="G428" s="7">
        <v>7840</v>
      </c>
      <c r="H428" s="3">
        <v>1540</v>
      </c>
      <c r="I428" s="4" t="s">
        <v>42</v>
      </c>
    </row>
    <row r="429" spans="1:9" ht="18" customHeight="1" x14ac:dyDescent="0.25">
      <c r="A429" s="1">
        <v>2022</v>
      </c>
      <c r="B429" s="1" t="s">
        <v>4</v>
      </c>
      <c r="C429" s="1" t="s">
        <v>13</v>
      </c>
      <c r="D429" s="2" t="s">
        <v>33</v>
      </c>
      <c r="E429" s="3">
        <v>122</v>
      </c>
      <c r="F429" s="3">
        <v>110</v>
      </c>
      <c r="G429" s="3">
        <v>112</v>
      </c>
      <c r="H429" s="3">
        <v>22</v>
      </c>
      <c r="I429" s="4" t="s">
        <v>42</v>
      </c>
    </row>
    <row r="430" spans="1:9" ht="18" customHeight="1" x14ac:dyDescent="0.25">
      <c r="A430" s="1">
        <v>2022</v>
      </c>
      <c r="B430" s="1" t="s">
        <v>4</v>
      </c>
      <c r="C430" s="1" t="s">
        <v>15</v>
      </c>
      <c r="D430" s="5" t="s">
        <v>26</v>
      </c>
      <c r="E430" s="6">
        <v>78</v>
      </c>
      <c r="F430" s="6">
        <v>2517.46</v>
      </c>
      <c r="G430" s="6">
        <v>5126.4639999999999</v>
      </c>
      <c r="H430" s="3">
        <v>503.49200000000002</v>
      </c>
      <c r="I430" s="4" t="s">
        <v>42</v>
      </c>
    </row>
    <row r="431" spans="1:9" ht="18" customHeight="1" x14ac:dyDescent="0.25">
      <c r="A431" s="1">
        <v>2022</v>
      </c>
      <c r="B431" s="1" t="s">
        <v>4</v>
      </c>
      <c r="C431" s="1" t="s">
        <v>15</v>
      </c>
      <c r="D431" s="5" t="s">
        <v>24</v>
      </c>
      <c r="E431" s="6">
        <v>76</v>
      </c>
      <c r="F431" s="6">
        <v>2288.4499999999998</v>
      </c>
      <c r="G431" s="6">
        <v>5126.1279999999997</v>
      </c>
      <c r="H431" s="3">
        <v>457.69</v>
      </c>
      <c r="I431" s="4" t="s">
        <v>42</v>
      </c>
    </row>
    <row r="432" spans="1:9" ht="18" customHeight="1" x14ac:dyDescent="0.25">
      <c r="A432" s="1">
        <v>2022</v>
      </c>
      <c r="B432" s="1" t="s">
        <v>4</v>
      </c>
      <c r="C432" s="1" t="s">
        <v>15</v>
      </c>
      <c r="D432" s="5" t="s">
        <v>25</v>
      </c>
      <c r="E432" s="6">
        <v>46</v>
      </c>
      <c r="F432" s="6">
        <v>100</v>
      </c>
      <c r="G432" s="6">
        <v>224</v>
      </c>
      <c r="H432" s="3">
        <v>20</v>
      </c>
      <c r="I432" s="4" t="s">
        <v>42</v>
      </c>
    </row>
    <row r="433" spans="1:9" ht="18" customHeight="1" x14ac:dyDescent="0.25">
      <c r="A433" s="1">
        <v>2022</v>
      </c>
      <c r="B433" s="1" t="s">
        <v>4</v>
      </c>
      <c r="C433" s="1" t="s">
        <v>15</v>
      </c>
      <c r="D433" s="5" t="s">
        <v>23</v>
      </c>
      <c r="E433" s="6">
        <v>34</v>
      </c>
      <c r="F433" s="6">
        <v>2288.4</v>
      </c>
      <c r="G433" s="6">
        <v>5126.0160000000005</v>
      </c>
      <c r="H433" s="3">
        <v>457.68000000000006</v>
      </c>
      <c r="I433" s="4" t="s">
        <v>42</v>
      </c>
    </row>
    <row r="434" spans="1:9" ht="18" customHeight="1" x14ac:dyDescent="0.25">
      <c r="A434" s="1">
        <v>2022</v>
      </c>
      <c r="B434" s="1" t="s">
        <v>4</v>
      </c>
      <c r="C434" s="1" t="s">
        <v>13</v>
      </c>
      <c r="D434" s="2" t="s">
        <v>34</v>
      </c>
      <c r="E434" s="3">
        <v>7</v>
      </c>
      <c r="F434" s="3">
        <v>200</v>
      </c>
      <c r="G434" s="3">
        <v>224</v>
      </c>
      <c r="H434" s="3">
        <v>40</v>
      </c>
      <c r="I434" s="4" t="s">
        <v>42</v>
      </c>
    </row>
    <row r="435" spans="1:9" ht="18" customHeight="1" x14ac:dyDescent="0.25">
      <c r="A435" s="1">
        <v>2022</v>
      </c>
      <c r="B435" s="1" t="s">
        <v>4</v>
      </c>
      <c r="C435" s="1" t="s">
        <v>15</v>
      </c>
      <c r="D435" s="5" t="s">
        <v>27</v>
      </c>
      <c r="E435" s="6">
        <v>3</v>
      </c>
      <c r="F435" s="6">
        <v>3300</v>
      </c>
      <c r="G435" s="6">
        <v>5126.576</v>
      </c>
      <c r="H435" s="3">
        <v>660</v>
      </c>
      <c r="I435" s="4" t="s">
        <v>42</v>
      </c>
    </row>
    <row r="436" spans="1:9" ht="18" customHeight="1" x14ac:dyDescent="0.25">
      <c r="A436" s="1">
        <v>2022</v>
      </c>
      <c r="B436" s="1" t="s">
        <v>4</v>
      </c>
      <c r="C436" s="1" t="s">
        <v>32</v>
      </c>
      <c r="D436" s="5" t="s">
        <v>32</v>
      </c>
      <c r="E436" s="6">
        <v>2</v>
      </c>
      <c r="F436" s="6">
        <v>4577.3</v>
      </c>
      <c r="G436" s="6">
        <v>7392</v>
      </c>
      <c r="H436" s="3">
        <v>915.46</v>
      </c>
      <c r="I436" s="4" t="s">
        <v>40</v>
      </c>
    </row>
    <row r="437" spans="1:9" ht="18" customHeight="1" x14ac:dyDescent="0.25">
      <c r="A437" s="1">
        <v>2022</v>
      </c>
      <c r="B437" s="1" t="s">
        <v>5</v>
      </c>
      <c r="C437" s="1" t="s">
        <v>14</v>
      </c>
      <c r="D437" s="2" t="s">
        <v>36</v>
      </c>
      <c r="E437" s="3">
        <v>3566</v>
      </c>
      <c r="F437" s="3">
        <v>4577.3</v>
      </c>
      <c r="G437" s="3">
        <v>5126.576</v>
      </c>
      <c r="H437" s="3">
        <v>915.46</v>
      </c>
      <c r="I437" s="4" t="s">
        <v>42</v>
      </c>
    </row>
    <row r="438" spans="1:9" ht="18" customHeight="1" x14ac:dyDescent="0.25">
      <c r="A438" s="1">
        <v>2022</v>
      </c>
      <c r="B438" s="1" t="s">
        <v>5</v>
      </c>
      <c r="C438" s="1" t="s">
        <v>14</v>
      </c>
      <c r="D438" s="2" t="s">
        <v>37</v>
      </c>
      <c r="E438" s="3">
        <v>2498</v>
      </c>
      <c r="F438" s="3">
        <v>8000</v>
      </c>
      <c r="G438" s="3">
        <v>8960</v>
      </c>
      <c r="H438" s="3">
        <v>1600</v>
      </c>
      <c r="I438" s="4" t="s">
        <v>40</v>
      </c>
    </row>
    <row r="439" spans="1:9" ht="18" customHeight="1" x14ac:dyDescent="0.25">
      <c r="A439" s="1">
        <v>2022</v>
      </c>
      <c r="B439" s="1" t="s">
        <v>5</v>
      </c>
      <c r="C439" s="1" t="s">
        <v>13</v>
      </c>
      <c r="D439" s="2" t="s">
        <v>35</v>
      </c>
      <c r="E439" s="3">
        <v>1245</v>
      </c>
      <c r="F439" s="3">
        <v>4577.2</v>
      </c>
      <c r="G439" s="3">
        <v>5126.4639999999999</v>
      </c>
      <c r="H439" s="3">
        <v>915.44</v>
      </c>
      <c r="I439" s="4" t="s">
        <v>40</v>
      </c>
    </row>
    <row r="440" spans="1:9" ht="18" customHeight="1" x14ac:dyDescent="0.25">
      <c r="A440" s="1">
        <v>2022</v>
      </c>
      <c r="B440" s="1" t="s">
        <v>5</v>
      </c>
      <c r="C440" s="1" t="s">
        <v>38</v>
      </c>
      <c r="D440" s="5" t="s">
        <v>30</v>
      </c>
      <c r="E440" s="6">
        <v>644</v>
      </c>
      <c r="F440" s="6">
        <v>5743.5</v>
      </c>
      <c r="G440" s="6">
        <v>6432.72</v>
      </c>
      <c r="H440" s="3">
        <v>1148.7</v>
      </c>
      <c r="I440" s="4" t="s">
        <v>40</v>
      </c>
    </row>
    <row r="441" spans="1:9" ht="18" customHeight="1" x14ac:dyDescent="0.25">
      <c r="A441" s="1">
        <v>2022</v>
      </c>
      <c r="B441" s="1" t="s">
        <v>5</v>
      </c>
      <c r="C441" s="1" t="s">
        <v>12</v>
      </c>
      <c r="D441" s="5" t="s">
        <v>29</v>
      </c>
      <c r="E441" s="6">
        <v>643</v>
      </c>
      <c r="F441" s="6">
        <v>7000</v>
      </c>
      <c r="G441" s="6">
        <v>7840</v>
      </c>
      <c r="H441" s="3">
        <v>1400</v>
      </c>
      <c r="I441" s="4" t="s">
        <v>40</v>
      </c>
    </row>
    <row r="442" spans="1:9" ht="18" customHeight="1" x14ac:dyDescent="0.25">
      <c r="A442" s="1">
        <v>2022</v>
      </c>
      <c r="B442" s="1" t="s">
        <v>5</v>
      </c>
      <c r="C442" s="1" t="s">
        <v>38</v>
      </c>
      <c r="D442" s="5" t="s">
        <v>31</v>
      </c>
      <c r="E442" s="6">
        <v>455</v>
      </c>
      <c r="F442" s="6">
        <v>4578.6000000000004</v>
      </c>
      <c r="G442" s="6">
        <v>5128.0320000000002</v>
      </c>
      <c r="H442" s="3">
        <v>915.72000000000014</v>
      </c>
      <c r="I442" s="4" t="s">
        <v>40</v>
      </c>
    </row>
    <row r="443" spans="1:9" ht="18" customHeight="1" x14ac:dyDescent="0.25">
      <c r="A443" s="1">
        <v>2022</v>
      </c>
      <c r="B443" s="1" t="s">
        <v>5</v>
      </c>
      <c r="C443" s="1" t="s">
        <v>12</v>
      </c>
      <c r="D443" s="5" t="s">
        <v>28</v>
      </c>
      <c r="E443" s="7">
        <v>345</v>
      </c>
      <c r="F443" s="7">
        <v>7000</v>
      </c>
      <c r="G443" s="7">
        <v>7840</v>
      </c>
      <c r="H443" s="3">
        <v>1400</v>
      </c>
      <c r="I443" s="4" t="s">
        <v>40</v>
      </c>
    </row>
    <row r="444" spans="1:9" ht="18" customHeight="1" x14ac:dyDescent="0.25">
      <c r="A444" s="1">
        <v>2022</v>
      </c>
      <c r="B444" s="1" t="s">
        <v>5</v>
      </c>
      <c r="C444" s="1" t="s">
        <v>13</v>
      </c>
      <c r="D444" s="2" t="s">
        <v>33</v>
      </c>
      <c r="E444" s="3">
        <v>122</v>
      </c>
      <c r="F444" s="3">
        <v>100</v>
      </c>
      <c r="G444" s="3">
        <v>112</v>
      </c>
      <c r="H444" s="3">
        <v>20</v>
      </c>
      <c r="I444" s="4" t="s">
        <v>40</v>
      </c>
    </row>
    <row r="445" spans="1:9" ht="18" customHeight="1" x14ac:dyDescent="0.25">
      <c r="A445" s="1">
        <v>2022</v>
      </c>
      <c r="B445" s="1" t="s">
        <v>5</v>
      </c>
      <c r="C445" s="1" t="s">
        <v>15</v>
      </c>
      <c r="D445" s="5" t="s">
        <v>26</v>
      </c>
      <c r="E445" s="6">
        <v>78</v>
      </c>
      <c r="F445" s="6">
        <v>2288.6</v>
      </c>
      <c r="G445" s="6">
        <v>5126.4639999999999</v>
      </c>
      <c r="H445" s="3">
        <v>457.72</v>
      </c>
      <c r="I445" s="4" t="s">
        <v>40</v>
      </c>
    </row>
    <row r="446" spans="1:9" ht="18" customHeight="1" x14ac:dyDescent="0.25">
      <c r="A446" s="1">
        <v>2022</v>
      </c>
      <c r="B446" s="1" t="s">
        <v>5</v>
      </c>
      <c r="C446" s="1" t="s">
        <v>15</v>
      </c>
      <c r="D446" s="5" t="s">
        <v>24</v>
      </c>
      <c r="E446" s="6">
        <v>76</v>
      </c>
      <c r="F446" s="6">
        <v>2288.4499999999998</v>
      </c>
      <c r="G446" s="6">
        <v>5126.1279999999997</v>
      </c>
      <c r="H446" s="3">
        <v>457.69</v>
      </c>
      <c r="I446" s="4" t="s">
        <v>40</v>
      </c>
    </row>
    <row r="447" spans="1:9" ht="18" customHeight="1" x14ac:dyDescent="0.25">
      <c r="A447" s="1">
        <v>2022</v>
      </c>
      <c r="B447" s="1" t="s">
        <v>5</v>
      </c>
      <c r="C447" s="1" t="s">
        <v>15</v>
      </c>
      <c r="D447" s="5" t="s">
        <v>25</v>
      </c>
      <c r="E447" s="6">
        <v>46</v>
      </c>
      <c r="F447" s="6">
        <v>100</v>
      </c>
      <c r="G447" s="6">
        <v>224</v>
      </c>
      <c r="H447" s="3">
        <v>20</v>
      </c>
      <c r="I447" s="4" t="s">
        <v>40</v>
      </c>
    </row>
    <row r="448" spans="1:9" ht="18" customHeight="1" x14ac:dyDescent="0.25">
      <c r="A448" s="1">
        <v>2022</v>
      </c>
      <c r="B448" s="1" t="s">
        <v>5</v>
      </c>
      <c r="C448" s="1" t="s">
        <v>15</v>
      </c>
      <c r="D448" s="5" t="s">
        <v>23</v>
      </c>
      <c r="E448" s="6">
        <v>34</v>
      </c>
      <c r="F448" s="6">
        <v>2288.4</v>
      </c>
      <c r="G448" s="6">
        <v>5126.0160000000005</v>
      </c>
      <c r="H448" s="3">
        <v>457.68000000000006</v>
      </c>
      <c r="I448" s="4" t="s">
        <v>40</v>
      </c>
    </row>
    <row r="449" spans="1:9" ht="18" customHeight="1" x14ac:dyDescent="0.25">
      <c r="A449" s="1">
        <v>2022</v>
      </c>
      <c r="B449" s="1" t="s">
        <v>5</v>
      </c>
      <c r="C449" s="1" t="s">
        <v>13</v>
      </c>
      <c r="D449" s="2" t="s">
        <v>34</v>
      </c>
      <c r="E449" s="3">
        <v>7</v>
      </c>
      <c r="F449" s="3">
        <v>200</v>
      </c>
      <c r="G449" s="3">
        <v>224</v>
      </c>
      <c r="H449" s="3">
        <v>40</v>
      </c>
      <c r="I449" s="4" t="s">
        <v>40</v>
      </c>
    </row>
    <row r="450" spans="1:9" ht="18" customHeight="1" x14ac:dyDescent="0.25">
      <c r="A450" s="1">
        <v>2022</v>
      </c>
      <c r="B450" s="1" t="s">
        <v>5</v>
      </c>
      <c r="C450" s="1" t="s">
        <v>32</v>
      </c>
      <c r="D450" s="5" t="s">
        <v>32</v>
      </c>
      <c r="E450" s="6">
        <v>3</v>
      </c>
      <c r="F450" s="6">
        <v>4577.3</v>
      </c>
      <c r="G450" s="6">
        <v>7392</v>
      </c>
      <c r="H450" s="3">
        <v>915.46</v>
      </c>
      <c r="I450" s="4" t="s">
        <v>40</v>
      </c>
    </row>
    <row r="451" spans="1:9" ht="18" customHeight="1" x14ac:dyDescent="0.25">
      <c r="A451" s="1">
        <v>2022</v>
      </c>
      <c r="B451" s="1" t="s">
        <v>5</v>
      </c>
      <c r="C451" s="1" t="s">
        <v>15</v>
      </c>
      <c r="D451" s="5" t="s">
        <v>27</v>
      </c>
      <c r="E451" s="6">
        <v>3</v>
      </c>
      <c r="F451" s="6">
        <v>2288.65</v>
      </c>
      <c r="G451" s="6">
        <v>5126.576</v>
      </c>
      <c r="H451" s="3">
        <v>457.73</v>
      </c>
      <c r="I451" s="4" t="s">
        <v>40</v>
      </c>
    </row>
    <row r="452" spans="1:9" ht="18" customHeight="1" x14ac:dyDescent="0.25">
      <c r="A452" s="1">
        <v>2022</v>
      </c>
      <c r="B452" s="1" t="s">
        <v>6</v>
      </c>
      <c r="C452" s="1" t="s">
        <v>14</v>
      </c>
      <c r="D452" s="2" t="s">
        <v>36</v>
      </c>
      <c r="E452" s="3">
        <v>3566</v>
      </c>
      <c r="F452" s="3">
        <v>4577.3</v>
      </c>
      <c r="G452" s="3">
        <v>5126.576</v>
      </c>
      <c r="H452" s="3">
        <v>915.46</v>
      </c>
      <c r="I452" s="4" t="s">
        <v>40</v>
      </c>
    </row>
    <row r="453" spans="1:9" ht="18" customHeight="1" x14ac:dyDescent="0.25">
      <c r="A453" s="1">
        <v>2022</v>
      </c>
      <c r="B453" s="1" t="s">
        <v>6</v>
      </c>
      <c r="C453" s="1" t="s">
        <v>14</v>
      </c>
      <c r="D453" s="2" t="s">
        <v>37</v>
      </c>
      <c r="E453" s="3">
        <v>2498</v>
      </c>
      <c r="F453" s="3">
        <v>8000</v>
      </c>
      <c r="G453" s="3">
        <v>8960</v>
      </c>
      <c r="H453" s="3">
        <v>1600</v>
      </c>
      <c r="I453" s="4" t="s">
        <v>40</v>
      </c>
    </row>
    <row r="454" spans="1:9" ht="18" customHeight="1" x14ac:dyDescent="0.25">
      <c r="A454" s="1">
        <v>2022</v>
      </c>
      <c r="B454" s="1" t="s">
        <v>6</v>
      </c>
      <c r="C454" s="1" t="s">
        <v>13</v>
      </c>
      <c r="D454" s="2" t="s">
        <v>35</v>
      </c>
      <c r="E454" s="3">
        <v>1245</v>
      </c>
      <c r="F454" s="3">
        <v>4577.2</v>
      </c>
      <c r="G454" s="3">
        <v>5126.4639999999999</v>
      </c>
      <c r="H454" s="3">
        <v>915.44</v>
      </c>
      <c r="I454" s="4" t="s">
        <v>40</v>
      </c>
    </row>
    <row r="455" spans="1:9" ht="18" customHeight="1" x14ac:dyDescent="0.25">
      <c r="A455" s="1">
        <v>2022</v>
      </c>
      <c r="B455" s="1" t="s">
        <v>6</v>
      </c>
      <c r="C455" s="1" t="s">
        <v>38</v>
      </c>
      <c r="D455" s="5" t="s">
        <v>30</v>
      </c>
      <c r="E455" s="6">
        <v>644</v>
      </c>
      <c r="F455" s="6">
        <v>5743.5</v>
      </c>
      <c r="G455" s="6">
        <v>6432.72</v>
      </c>
      <c r="H455" s="3">
        <v>1148.7</v>
      </c>
      <c r="I455" s="4" t="s">
        <v>40</v>
      </c>
    </row>
    <row r="456" spans="1:9" ht="18" customHeight="1" x14ac:dyDescent="0.25">
      <c r="A456" s="1">
        <v>2022</v>
      </c>
      <c r="B456" s="1" t="s">
        <v>6</v>
      </c>
      <c r="C456" s="1" t="s">
        <v>12</v>
      </c>
      <c r="D456" s="5" t="s">
        <v>29</v>
      </c>
      <c r="E456" s="6">
        <v>643</v>
      </c>
      <c r="F456" s="6">
        <v>7000</v>
      </c>
      <c r="G456" s="6">
        <v>7840</v>
      </c>
      <c r="H456" s="3">
        <v>1400</v>
      </c>
      <c r="I456" s="4" t="s">
        <v>40</v>
      </c>
    </row>
    <row r="457" spans="1:9" ht="18" customHeight="1" x14ac:dyDescent="0.25">
      <c r="A457" s="1">
        <v>2022</v>
      </c>
      <c r="B457" s="1" t="s">
        <v>6</v>
      </c>
      <c r="C457" s="1" t="s">
        <v>38</v>
      </c>
      <c r="D457" s="5" t="s">
        <v>31</v>
      </c>
      <c r="E457" s="6">
        <v>455</v>
      </c>
      <c r="F457" s="6">
        <v>4578.6000000000004</v>
      </c>
      <c r="G457" s="6">
        <v>5128.0320000000002</v>
      </c>
      <c r="H457" s="3">
        <v>915.72000000000014</v>
      </c>
      <c r="I457" s="4" t="s">
        <v>40</v>
      </c>
    </row>
    <row r="458" spans="1:9" ht="18" customHeight="1" x14ac:dyDescent="0.25">
      <c r="A458" s="1">
        <v>2022</v>
      </c>
      <c r="B458" s="1" t="s">
        <v>6</v>
      </c>
      <c r="C458" s="1" t="s">
        <v>12</v>
      </c>
      <c r="D458" s="5" t="s">
        <v>28</v>
      </c>
      <c r="E458" s="7">
        <v>345</v>
      </c>
      <c r="F458" s="7">
        <v>7000</v>
      </c>
      <c r="G458" s="7">
        <v>7840</v>
      </c>
      <c r="H458" s="3">
        <v>1400</v>
      </c>
      <c r="I458" s="4" t="s">
        <v>40</v>
      </c>
    </row>
    <row r="459" spans="1:9" ht="18" customHeight="1" x14ac:dyDescent="0.25">
      <c r="A459" s="1">
        <v>2022</v>
      </c>
      <c r="B459" s="1" t="s">
        <v>6</v>
      </c>
      <c r="C459" s="1" t="s">
        <v>13</v>
      </c>
      <c r="D459" s="2" t="s">
        <v>33</v>
      </c>
      <c r="E459" s="3">
        <v>122</v>
      </c>
      <c r="F459" s="3">
        <v>100</v>
      </c>
      <c r="G459" s="3">
        <v>112</v>
      </c>
      <c r="H459" s="3">
        <v>20</v>
      </c>
      <c r="I459" s="4" t="s">
        <v>40</v>
      </c>
    </row>
    <row r="460" spans="1:9" ht="18" customHeight="1" x14ac:dyDescent="0.25">
      <c r="A460" s="1">
        <v>2022</v>
      </c>
      <c r="B460" s="1" t="s">
        <v>6</v>
      </c>
      <c r="C460" s="1" t="s">
        <v>15</v>
      </c>
      <c r="D460" s="5" t="s">
        <v>26</v>
      </c>
      <c r="E460" s="6">
        <v>78</v>
      </c>
      <c r="F460" s="6">
        <v>2288.6</v>
      </c>
      <c r="G460" s="6">
        <v>5126.4639999999999</v>
      </c>
      <c r="H460" s="3">
        <v>457.72</v>
      </c>
      <c r="I460" s="4" t="s">
        <v>40</v>
      </c>
    </row>
    <row r="461" spans="1:9" ht="18" customHeight="1" x14ac:dyDescent="0.25">
      <c r="A461" s="1">
        <v>2022</v>
      </c>
      <c r="B461" s="1" t="s">
        <v>6</v>
      </c>
      <c r="C461" s="1" t="s">
        <v>15</v>
      </c>
      <c r="D461" s="5" t="s">
        <v>24</v>
      </c>
      <c r="E461" s="6">
        <v>76</v>
      </c>
      <c r="F461" s="6">
        <v>2288.4499999999998</v>
      </c>
      <c r="G461" s="6">
        <v>5126.1279999999997</v>
      </c>
      <c r="H461" s="3">
        <v>457.69</v>
      </c>
      <c r="I461" s="4" t="s">
        <v>40</v>
      </c>
    </row>
    <row r="462" spans="1:9" ht="18" customHeight="1" x14ac:dyDescent="0.25">
      <c r="A462" s="1">
        <v>2022</v>
      </c>
      <c r="B462" s="1" t="s">
        <v>6</v>
      </c>
      <c r="C462" s="1" t="s">
        <v>15</v>
      </c>
      <c r="D462" s="5" t="s">
        <v>25</v>
      </c>
      <c r="E462" s="6">
        <v>46</v>
      </c>
      <c r="F462" s="6">
        <v>100</v>
      </c>
      <c r="G462" s="6">
        <v>224</v>
      </c>
      <c r="H462" s="3">
        <v>20</v>
      </c>
      <c r="I462" s="4" t="s">
        <v>40</v>
      </c>
    </row>
    <row r="463" spans="1:9" ht="18" customHeight="1" x14ac:dyDescent="0.25">
      <c r="A463" s="1">
        <v>2022</v>
      </c>
      <c r="B463" s="1" t="s">
        <v>6</v>
      </c>
      <c r="C463" s="1" t="s">
        <v>15</v>
      </c>
      <c r="D463" s="5" t="s">
        <v>23</v>
      </c>
      <c r="E463" s="6">
        <v>34</v>
      </c>
      <c r="F463" s="6">
        <v>2288.4</v>
      </c>
      <c r="G463" s="6">
        <v>5126.0160000000005</v>
      </c>
      <c r="H463" s="3">
        <v>457.68000000000006</v>
      </c>
      <c r="I463" s="4" t="s">
        <v>40</v>
      </c>
    </row>
    <row r="464" spans="1:9" ht="18" customHeight="1" x14ac:dyDescent="0.25">
      <c r="A464" s="1">
        <v>2022</v>
      </c>
      <c r="B464" s="1" t="s">
        <v>6</v>
      </c>
      <c r="C464" s="1" t="s">
        <v>13</v>
      </c>
      <c r="D464" s="2" t="s">
        <v>34</v>
      </c>
      <c r="E464" s="3">
        <v>7</v>
      </c>
      <c r="F464" s="3">
        <v>200</v>
      </c>
      <c r="G464" s="3">
        <v>224</v>
      </c>
      <c r="H464" s="3">
        <v>40</v>
      </c>
      <c r="I464" s="4" t="s">
        <v>40</v>
      </c>
    </row>
    <row r="465" spans="1:9" ht="18" customHeight="1" x14ac:dyDescent="0.25">
      <c r="A465" s="1">
        <v>2022</v>
      </c>
      <c r="B465" s="1" t="s">
        <v>6</v>
      </c>
      <c r="C465" s="1" t="s">
        <v>15</v>
      </c>
      <c r="D465" s="5" t="s">
        <v>27</v>
      </c>
      <c r="E465" s="6">
        <v>3</v>
      </c>
      <c r="F465" s="6">
        <v>2288.65</v>
      </c>
      <c r="G465" s="6">
        <v>5126.576</v>
      </c>
      <c r="H465" s="3">
        <v>457.73</v>
      </c>
      <c r="I465" s="4" t="s">
        <v>40</v>
      </c>
    </row>
    <row r="466" spans="1:9" ht="18" customHeight="1" x14ac:dyDescent="0.25">
      <c r="A466" s="1">
        <v>2022</v>
      </c>
      <c r="B466" s="1" t="s">
        <v>6</v>
      </c>
      <c r="C466" s="1" t="s">
        <v>32</v>
      </c>
      <c r="D466" s="5" t="s">
        <v>32</v>
      </c>
      <c r="E466" s="6">
        <v>2</v>
      </c>
      <c r="F466" s="6">
        <v>6600</v>
      </c>
      <c r="G466" s="6">
        <v>7392</v>
      </c>
      <c r="H466" s="3">
        <v>1320</v>
      </c>
      <c r="I466" s="4" t="s">
        <v>40</v>
      </c>
    </row>
    <row r="467" spans="1:9" ht="18" customHeight="1" x14ac:dyDescent="0.25">
      <c r="A467" s="1">
        <v>2022</v>
      </c>
      <c r="B467" s="1" t="s">
        <v>7</v>
      </c>
      <c r="C467" s="1" t="s">
        <v>14</v>
      </c>
      <c r="D467" s="2" t="s">
        <v>36</v>
      </c>
      <c r="E467" s="3">
        <v>3566</v>
      </c>
      <c r="F467" s="3">
        <v>4577.3</v>
      </c>
      <c r="G467" s="3">
        <v>5126.576</v>
      </c>
      <c r="H467" s="3">
        <v>915.46</v>
      </c>
      <c r="I467" s="4" t="s">
        <v>40</v>
      </c>
    </row>
    <row r="468" spans="1:9" ht="18" customHeight="1" x14ac:dyDescent="0.25">
      <c r="A468" s="1">
        <v>2022</v>
      </c>
      <c r="B468" s="1" t="s">
        <v>7</v>
      </c>
      <c r="C468" s="1" t="s">
        <v>14</v>
      </c>
      <c r="D468" s="2" t="s">
        <v>37</v>
      </c>
      <c r="E468" s="3">
        <v>2498</v>
      </c>
      <c r="F468" s="3">
        <v>8000</v>
      </c>
      <c r="G468" s="3">
        <v>8960</v>
      </c>
      <c r="H468" s="3">
        <v>1600</v>
      </c>
      <c r="I468" s="4" t="s">
        <v>40</v>
      </c>
    </row>
    <row r="469" spans="1:9" ht="18" customHeight="1" x14ac:dyDescent="0.25">
      <c r="A469" s="1">
        <v>2022</v>
      </c>
      <c r="B469" s="1" t="s">
        <v>7</v>
      </c>
      <c r="C469" s="1" t="s">
        <v>13</v>
      </c>
      <c r="D469" s="2" t="s">
        <v>35</v>
      </c>
      <c r="E469" s="3">
        <v>1245</v>
      </c>
      <c r="F469" s="3">
        <v>4577.2</v>
      </c>
      <c r="G469" s="3">
        <v>5126.4639999999999</v>
      </c>
      <c r="H469" s="3">
        <v>915.44</v>
      </c>
      <c r="I469" s="4" t="s">
        <v>40</v>
      </c>
    </row>
    <row r="470" spans="1:9" ht="18" customHeight="1" x14ac:dyDescent="0.25">
      <c r="A470" s="1">
        <v>2022</v>
      </c>
      <c r="B470" s="1" t="s">
        <v>7</v>
      </c>
      <c r="C470" s="1" t="s">
        <v>38</v>
      </c>
      <c r="D470" s="5" t="s">
        <v>30</v>
      </c>
      <c r="E470" s="6">
        <v>644</v>
      </c>
      <c r="F470" s="6">
        <v>5743.5</v>
      </c>
      <c r="G470" s="6">
        <v>6432.72</v>
      </c>
      <c r="H470" s="3">
        <v>1148.7</v>
      </c>
      <c r="I470" s="4" t="s">
        <v>40</v>
      </c>
    </row>
    <row r="471" spans="1:9" ht="18" customHeight="1" x14ac:dyDescent="0.25">
      <c r="A471" s="1">
        <v>2022</v>
      </c>
      <c r="B471" s="1" t="s">
        <v>7</v>
      </c>
      <c r="C471" s="1" t="s">
        <v>12</v>
      </c>
      <c r="D471" s="5" t="s">
        <v>29</v>
      </c>
      <c r="E471" s="6">
        <v>643</v>
      </c>
      <c r="F471" s="6">
        <v>7000</v>
      </c>
      <c r="G471" s="6">
        <v>7840</v>
      </c>
      <c r="H471" s="3">
        <v>1400</v>
      </c>
      <c r="I471" s="4" t="s">
        <v>40</v>
      </c>
    </row>
    <row r="472" spans="1:9" ht="18" customHeight="1" x14ac:dyDescent="0.25">
      <c r="A472" s="1">
        <v>2022</v>
      </c>
      <c r="B472" s="1" t="s">
        <v>7</v>
      </c>
      <c r="C472" s="1" t="s">
        <v>38</v>
      </c>
      <c r="D472" s="5" t="s">
        <v>31</v>
      </c>
      <c r="E472" s="6">
        <v>455</v>
      </c>
      <c r="F472" s="6">
        <v>5036.46</v>
      </c>
      <c r="G472" s="6">
        <v>5128.0320000000002</v>
      </c>
      <c r="H472" s="3">
        <v>1007.292</v>
      </c>
      <c r="I472" s="4" t="s">
        <v>40</v>
      </c>
    </row>
    <row r="473" spans="1:9" ht="18" customHeight="1" x14ac:dyDescent="0.25">
      <c r="A473" s="1">
        <v>2022</v>
      </c>
      <c r="B473" s="1" t="s">
        <v>7</v>
      </c>
      <c r="C473" s="1" t="s">
        <v>12</v>
      </c>
      <c r="D473" s="5" t="s">
        <v>28</v>
      </c>
      <c r="E473" s="7">
        <v>345</v>
      </c>
      <c r="F473" s="7">
        <v>7700</v>
      </c>
      <c r="G473" s="7">
        <v>7840</v>
      </c>
      <c r="H473" s="3">
        <v>1540</v>
      </c>
      <c r="I473" s="4" t="s">
        <v>40</v>
      </c>
    </row>
    <row r="474" spans="1:9" ht="18" customHeight="1" x14ac:dyDescent="0.25">
      <c r="A474" s="1">
        <v>2022</v>
      </c>
      <c r="B474" s="1" t="s">
        <v>7</v>
      </c>
      <c r="C474" s="1" t="s">
        <v>13</v>
      </c>
      <c r="D474" s="2" t="s">
        <v>33</v>
      </c>
      <c r="E474" s="3">
        <v>122</v>
      </c>
      <c r="F474" s="3">
        <v>110</v>
      </c>
      <c r="G474" s="3">
        <v>112</v>
      </c>
      <c r="H474" s="3">
        <v>22</v>
      </c>
      <c r="I474" s="4" t="s">
        <v>40</v>
      </c>
    </row>
    <row r="475" spans="1:9" ht="18" customHeight="1" x14ac:dyDescent="0.25">
      <c r="A475" s="1">
        <v>2022</v>
      </c>
      <c r="B475" s="1" t="s">
        <v>7</v>
      </c>
      <c r="C475" s="1" t="s">
        <v>15</v>
      </c>
      <c r="D475" s="5" t="s">
        <v>26</v>
      </c>
      <c r="E475" s="6">
        <v>78</v>
      </c>
      <c r="F475" s="6">
        <v>2517.46</v>
      </c>
      <c r="G475" s="6">
        <v>5126.4639999999999</v>
      </c>
      <c r="H475" s="3">
        <v>503.49200000000002</v>
      </c>
      <c r="I475" s="4" t="s">
        <v>40</v>
      </c>
    </row>
    <row r="476" spans="1:9" ht="18" customHeight="1" x14ac:dyDescent="0.25">
      <c r="A476" s="1">
        <v>2022</v>
      </c>
      <c r="B476" s="1" t="s">
        <v>7</v>
      </c>
      <c r="C476" s="1" t="s">
        <v>15</v>
      </c>
      <c r="D476" s="5" t="s">
        <v>24</v>
      </c>
      <c r="E476" s="6">
        <v>76</v>
      </c>
      <c r="F476" s="6">
        <v>2517.2949999999996</v>
      </c>
      <c r="G476" s="6">
        <v>5126.1279999999997</v>
      </c>
      <c r="H476" s="3">
        <v>503.45899999999995</v>
      </c>
      <c r="I476" s="4" t="s">
        <v>40</v>
      </c>
    </row>
    <row r="477" spans="1:9" ht="18" customHeight="1" x14ac:dyDescent="0.25">
      <c r="A477" s="1">
        <v>2022</v>
      </c>
      <c r="B477" s="1" t="s">
        <v>7</v>
      </c>
      <c r="C477" s="1" t="s">
        <v>15</v>
      </c>
      <c r="D477" s="5" t="s">
        <v>25</v>
      </c>
      <c r="E477" s="6">
        <v>46</v>
      </c>
      <c r="F477" s="6">
        <v>115</v>
      </c>
      <c r="G477" s="6">
        <v>224</v>
      </c>
      <c r="H477" s="3">
        <v>23</v>
      </c>
      <c r="I477" s="4" t="s">
        <v>40</v>
      </c>
    </row>
    <row r="478" spans="1:9" ht="18" customHeight="1" x14ac:dyDescent="0.25">
      <c r="A478" s="1">
        <v>2022</v>
      </c>
      <c r="B478" s="1" t="s">
        <v>7</v>
      </c>
      <c r="C478" s="1" t="s">
        <v>15</v>
      </c>
      <c r="D478" s="5" t="s">
        <v>23</v>
      </c>
      <c r="E478" s="6">
        <v>34</v>
      </c>
      <c r="F478" s="6">
        <v>2631.66</v>
      </c>
      <c r="G478" s="6">
        <v>5126.0160000000005</v>
      </c>
      <c r="H478" s="3">
        <v>526.33199999999999</v>
      </c>
      <c r="I478" s="4" t="s">
        <v>40</v>
      </c>
    </row>
    <row r="479" spans="1:9" ht="18" customHeight="1" x14ac:dyDescent="0.25">
      <c r="A479" s="1">
        <v>2022</v>
      </c>
      <c r="B479" s="1" t="s">
        <v>7</v>
      </c>
      <c r="C479" s="1" t="s">
        <v>13</v>
      </c>
      <c r="D479" s="2" t="s">
        <v>34</v>
      </c>
      <c r="E479" s="3">
        <v>7</v>
      </c>
      <c r="F479" s="3">
        <v>230</v>
      </c>
      <c r="G479" s="3">
        <v>224</v>
      </c>
      <c r="H479" s="3">
        <v>46</v>
      </c>
      <c r="I479" s="4" t="s">
        <v>40</v>
      </c>
    </row>
    <row r="480" spans="1:9" ht="18" customHeight="1" x14ac:dyDescent="0.25">
      <c r="A480" s="1">
        <v>2022</v>
      </c>
      <c r="B480" s="1" t="s">
        <v>7</v>
      </c>
      <c r="C480" s="1" t="s">
        <v>15</v>
      </c>
      <c r="D480" s="5" t="s">
        <v>27</v>
      </c>
      <c r="E480" s="6">
        <v>3</v>
      </c>
      <c r="F480" s="6">
        <v>2631.9475000000002</v>
      </c>
      <c r="G480" s="6">
        <v>5126.576</v>
      </c>
      <c r="H480" s="3">
        <v>526.38950000000011</v>
      </c>
      <c r="I480" s="4" t="s">
        <v>40</v>
      </c>
    </row>
    <row r="481" spans="1:9" ht="18" customHeight="1" x14ac:dyDescent="0.25">
      <c r="A481" s="1">
        <v>2022</v>
      </c>
      <c r="B481" s="1" t="s">
        <v>7</v>
      </c>
      <c r="C481" s="1" t="s">
        <v>32</v>
      </c>
      <c r="D481" s="5" t="s">
        <v>32</v>
      </c>
      <c r="E481" s="6">
        <v>2</v>
      </c>
      <c r="F481" s="6">
        <v>7590</v>
      </c>
      <c r="G481" s="6">
        <v>7392</v>
      </c>
      <c r="H481" s="3">
        <v>1518</v>
      </c>
      <c r="I481" s="4" t="s">
        <v>40</v>
      </c>
    </row>
    <row r="482" spans="1:9" ht="18" customHeight="1" x14ac:dyDescent="0.25">
      <c r="A482" s="1">
        <v>2022</v>
      </c>
      <c r="B482" s="1" t="s">
        <v>8</v>
      </c>
      <c r="C482" s="1" t="s">
        <v>14</v>
      </c>
      <c r="D482" s="2" t="s">
        <v>36</v>
      </c>
      <c r="E482" s="3">
        <v>3566</v>
      </c>
      <c r="F482" s="3">
        <v>4577.3</v>
      </c>
      <c r="G482" s="3">
        <v>5126.576</v>
      </c>
      <c r="H482" s="3">
        <v>915.46</v>
      </c>
      <c r="I482" s="4" t="s">
        <v>40</v>
      </c>
    </row>
    <row r="483" spans="1:9" ht="18" customHeight="1" x14ac:dyDescent="0.25">
      <c r="A483" s="1">
        <v>2022</v>
      </c>
      <c r="B483" s="1" t="s">
        <v>8</v>
      </c>
      <c r="C483" s="1" t="s">
        <v>14</v>
      </c>
      <c r="D483" s="2" t="s">
        <v>37</v>
      </c>
      <c r="E483" s="3">
        <v>2498</v>
      </c>
      <c r="F483" s="3">
        <v>8000</v>
      </c>
      <c r="G483" s="3">
        <v>8960</v>
      </c>
      <c r="H483" s="3">
        <v>1600</v>
      </c>
      <c r="I483" s="4" t="s">
        <v>40</v>
      </c>
    </row>
    <row r="484" spans="1:9" ht="18" customHeight="1" x14ac:dyDescent="0.25">
      <c r="A484" s="1">
        <v>2022</v>
      </c>
      <c r="B484" s="1" t="s">
        <v>8</v>
      </c>
      <c r="C484" s="1" t="s">
        <v>13</v>
      </c>
      <c r="D484" s="2" t="s">
        <v>35</v>
      </c>
      <c r="E484" s="3">
        <v>1245</v>
      </c>
      <c r="F484" s="3">
        <v>4577.2</v>
      </c>
      <c r="G484" s="3">
        <v>5126.4639999999999</v>
      </c>
      <c r="H484" s="3">
        <v>915.44</v>
      </c>
      <c r="I484" s="4" t="s">
        <v>40</v>
      </c>
    </row>
    <row r="485" spans="1:9" ht="18" customHeight="1" x14ac:dyDescent="0.25">
      <c r="A485" s="1">
        <v>2022</v>
      </c>
      <c r="B485" s="1" t="s">
        <v>8</v>
      </c>
      <c r="C485" s="1" t="s">
        <v>38</v>
      </c>
      <c r="D485" s="5" t="s">
        <v>30</v>
      </c>
      <c r="E485" s="6">
        <v>644</v>
      </c>
      <c r="F485" s="6">
        <v>5743.5</v>
      </c>
      <c r="G485" s="6">
        <v>6432.72</v>
      </c>
      <c r="H485" s="3">
        <v>1148.7</v>
      </c>
      <c r="I485" s="4" t="s">
        <v>40</v>
      </c>
    </row>
    <row r="486" spans="1:9" ht="18" customHeight="1" x14ac:dyDescent="0.25">
      <c r="A486" s="1">
        <v>2022</v>
      </c>
      <c r="B486" s="1" t="s">
        <v>8</v>
      </c>
      <c r="C486" s="1" t="s">
        <v>12</v>
      </c>
      <c r="D486" s="5" t="s">
        <v>29</v>
      </c>
      <c r="E486" s="6">
        <v>643</v>
      </c>
      <c r="F486" s="6">
        <v>7000</v>
      </c>
      <c r="G486" s="6">
        <v>7840</v>
      </c>
      <c r="H486" s="3">
        <v>1400</v>
      </c>
      <c r="I486" s="4" t="s">
        <v>40</v>
      </c>
    </row>
    <row r="487" spans="1:9" ht="18" customHeight="1" x14ac:dyDescent="0.25">
      <c r="A487" s="1">
        <v>2022</v>
      </c>
      <c r="B487" s="1" t="s">
        <v>8</v>
      </c>
      <c r="C487" s="1" t="s">
        <v>38</v>
      </c>
      <c r="D487" s="5" t="s">
        <v>31</v>
      </c>
      <c r="E487" s="6">
        <v>455</v>
      </c>
      <c r="F487" s="6">
        <v>4578.6000000000004</v>
      </c>
      <c r="G487" s="6">
        <v>5128.0320000000002</v>
      </c>
      <c r="H487" s="3">
        <v>915.72000000000014</v>
      </c>
      <c r="I487" s="4" t="s">
        <v>40</v>
      </c>
    </row>
    <row r="488" spans="1:9" ht="18" customHeight="1" x14ac:dyDescent="0.25">
      <c r="A488" s="1">
        <v>2022</v>
      </c>
      <c r="B488" s="1" t="s">
        <v>8</v>
      </c>
      <c r="C488" s="1" t="s">
        <v>12</v>
      </c>
      <c r="D488" s="5" t="s">
        <v>28</v>
      </c>
      <c r="E488" s="7">
        <v>345</v>
      </c>
      <c r="F488" s="7">
        <v>7000</v>
      </c>
      <c r="G488" s="7">
        <v>7840</v>
      </c>
      <c r="H488" s="3">
        <v>1400</v>
      </c>
      <c r="I488" s="4" t="s">
        <v>40</v>
      </c>
    </row>
    <row r="489" spans="1:9" ht="18" customHeight="1" x14ac:dyDescent="0.25">
      <c r="A489" s="1">
        <v>2022</v>
      </c>
      <c r="B489" s="1" t="s">
        <v>8</v>
      </c>
      <c r="C489" s="1" t="s">
        <v>13</v>
      </c>
      <c r="D489" s="2" t="s">
        <v>33</v>
      </c>
      <c r="E489" s="3">
        <v>122</v>
      </c>
      <c r="F489" s="3">
        <v>100</v>
      </c>
      <c r="G489" s="3">
        <v>112</v>
      </c>
      <c r="H489" s="3">
        <v>20</v>
      </c>
      <c r="I489" s="4" t="s">
        <v>40</v>
      </c>
    </row>
    <row r="490" spans="1:9" ht="18" customHeight="1" x14ac:dyDescent="0.25">
      <c r="A490" s="1">
        <v>2022</v>
      </c>
      <c r="B490" s="1" t="s">
        <v>8</v>
      </c>
      <c r="C490" s="1" t="s">
        <v>15</v>
      </c>
      <c r="D490" s="5" t="s">
        <v>26</v>
      </c>
      <c r="E490" s="6">
        <v>78</v>
      </c>
      <c r="F490" s="6">
        <v>2288.6</v>
      </c>
      <c r="G490" s="6">
        <v>5126.4639999999999</v>
      </c>
      <c r="H490" s="3">
        <v>457.72</v>
      </c>
      <c r="I490" s="4" t="s">
        <v>40</v>
      </c>
    </row>
    <row r="491" spans="1:9" ht="18" customHeight="1" x14ac:dyDescent="0.25">
      <c r="A491" s="1">
        <v>2022</v>
      </c>
      <c r="B491" s="1" t="s">
        <v>8</v>
      </c>
      <c r="C491" s="1" t="s">
        <v>15</v>
      </c>
      <c r="D491" s="5" t="s">
        <v>24</v>
      </c>
      <c r="E491" s="6">
        <v>76</v>
      </c>
      <c r="F491" s="6">
        <v>2288.4499999999998</v>
      </c>
      <c r="G491" s="6">
        <v>5126.1279999999997</v>
      </c>
      <c r="H491" s="3">
        <v>457.69</v>
      </c>
      <c r="I491" s="4" t="s">
        <v>40</v>
      </c>
    </row>
    <row r="492" spans="1:9" ht="18" customHeight="1" x14ac:dyDescent="0.25">
      <c r="A492" s="1">
        <v>2022</v>
      </c>
      <c r="B492" s="1" t="s">
        <v>8</v>
      </c>
      <c r="C492" s="1" t="s">
        <v>15</v>
      </c>
      <c r="D492" s="5" t="s">
        <v>25</v>
      </c>
      <c r="E492" s="6">
        <v>46</v>
      </c>
      <c r="F492" s="6">
        <v>100</v>
      </c>
      <c r="G492" s="6">
        <v>224</v>
      </c>
      <c r="H492" s="3">
        <v>20</v>
      </c>
      <c r="I492" s="4" t="s">
        <v>40</v>
      </c>
    </row>
    <row r="493" spans="1:9" ht="18" customHeight="1" x14ac:dyDescent="0.25">
      <c r="A493" s="1">
        <v>2022</v>
      </c>
      <c r="B493" s="1" t="s">
        <v>8</v>
      </c>
      <c r="C493" s="1" t="s">
        <v>15</v>
      </c>
      <c r="D493" s="5" t="s">
        <v>23</v>
      </c>
      <c r="E493" s="6">
        <v>34</v>
      </c>
      <c r="F493" s="6">
        <v>2746.08</v>
      </c>
      <c r="G493" s="6">
        <v>5126.0160000000005</v>
      </c>
      <c r="H493" s="3">
        <v>549.21600000000001</v>
      </c>
      <c r="I493" s="4" t="s">
        <v>40</v>
      </c>
    </row>
    <row r="494" spans="1:9" ht="18" customHeight="1" x14ac:dyDescent="0.25">
      <c r="A494" s="1">
        <v>2022</v>
      </c>
      <c r="B494" s="1" t="s">
        <v>8</v>
      </c>
      <c r="C494" s="1" t="s">
        <v>13</v>
      </c>
      <c r="D494" s="2" t="s">
        <v>34</v>
      </c>
      <c r="E494" s="3">
        <v>7</v>
      </c>
      <c r="F494" s="3">
        <v>240</v>
      </c>
      <c r="G494" s="3">
        <v>224</v>
      </c>
      <c r="H494" s="3">
        <v>48</v>
      </c>
      <c r="I494" s="4" t="s">
        <v>40</v>
      </c>
    </row>
    <row r="495" spans="1:9" ht="18" customHeight="1" x14ac:dyDescent="0.25">
      <c r="A495" s="1">
        <v>2022</v>
      </c>
      <c r="B495" s="1" t="s">
        <v>8</v>
      </c>
      <c r="C495" s="1" t="s">
        <v>15</v>
      </c>
      <c r="D495" s="5" t="s">
        <v>27</v>
      </c>
      <c r="E495" s="6">
        <v>3</v>
      </c>
      <c r="F495" s="6">
        <v>2746.38</v>
      </c>
      <c r="G495" s="6">
        <v>5126.576</v>
      </c>
      <c r="H495" s="3">
        <v>549.27600000000007</v>
      </c>
      <c r="I495" s="4" t="s">
        <v>40</v>
      </c>
    </row>
    <row r="496" spans="1:9" ht="18" customHeight="1" x14ac:dyDescent="0.25">
      <c r="A496" s="1">
        <v>2022</v>
      </c>
      <c r="B496" s="1" t="s">
        <v>8</v>
      </c>
      <c r="C496" s="1" t="s">
        <v>32</v>
      </c>
      <c r="D496" s="5" t="s">
        <v>32</v>
      </c>
      <c r="E496" s="6">
        <v>2</v>
      </c>
      <c r="F496" s="6">
        <v>7920</v>
      </c>
      <c r="G496" s="6">
        <v>7392</v>
      </c>
      <c r="H496" s="3">
        <v>1584</v>
      </c>
      <c r="I496" s="4" t="s">
        <v>40</v>
      </c>
    </row>
    <row r="497" spans="1:9" ht="18" customHeight="1" x14ac:dyDescent="0.25">
      <c r="A497" s="1">
        <v>2022</v>
      </c>
      <c r="B497" s="1" t="s">
        <v>9</v>
      </c>
      <c r="C497" s="1" t="s">
        <v>14</v>
      </c>
      <c r="D497" s="2" t="s">
        <v>36</v>
      </c>
      <c r="E497" s="3">
        <v>3566</v>
      </c>
      <c r="F497" s="3">
        <v>5035.0300000000007</v>
      </c>
      <c r="G497" s="3">
        <v>5126.576</v>
      </c>
      <c r="H497" s="3">
        <v>1007.0060000000002</v>
      </c>
      <c r="I497" s="4" t="s">
        <v>40</v>
      </c>
    </row>
    <row r="498" spans="1:9" ht="18" customHeight="1" x14ac:dyDescent="0.25">
      <c r="A498" s="1">
        <v>2022</v>
      </c>
      <c r="B498" s="1" t="s">
        <v>9</v>
      </c>
      <c r="C498" s="1" t="s">
        <v>14</v>
      </c>
      <c r="D498" s="2" t="s">
        <v>37</v>
      </c>
      <c r="E498" s="3">
        <v>2498</v>
      </c>
      <c r="F498" s="3">
        <v>9200</v>
      </c>
      <c r="G498" s="3">
        <v>8960</v>
      </c>
      <c r="H498" s="3">
        <v>1840</v>
      </c>
      <c r="I498" s="4" t="s">
        <v>40</v>
      </c>
    </row>
    <row r="499" spans="1:9" ht="18" customHeight="1" x14ac:dyDescent="0.25">
      <c r="A499" s="1">
        <v>2022</v>
      </c>
      <c r="B499" s="1" t="s">
        <v>9</v>
      </c>
      <c r="C499" s="1" t="s">
        <v>13</v>
      </c>
      <c r="D499" s="2" t="s">
        <v>35</v>
      </c>
      <c r="E499" s="3">
        <v>1245</v>
      </c>
      <c r="F499" s="3">
        <v>5263.78</v>
      </c>
      <c r="G499" s="3">
        <v>5126.4639999999999</v>
      </c>
      <c r="H499" s="3">
        <v>1052.7560000000001</v>
      </c>
      <c r="I499" s="4" t="s">
        <v>40</v>
      </c>
    </row>
    <row r="500" spans="1:9" ht="18" customHeight="1" x14ac:dyDescent="0.25">
      <c r="A500" s="1">
        <v>2022</v>
      </c>
      <c r="B500" s="1" t="s">
        <v>9</v>
      </c>
      <c r="C500" s="1" t="s">
        <v>38</v>
      </c>
      <c r="D500" s="5" t="s">
        <v>30</v>
      </c>
      <c r="E500" s="6">
        <v>644</v>
      </c>
      <c r="F500" s="6">
        <v>6605.0249999999996</v>
      </c>
      <c r="G500" s="6">
        <v>6432.72</v>
      </c>
      <c r="H500" s="3">
        <v>1321.0050000000001</v>
      </c>
      <c r="I500" s="4" t="s">
        <v>40</v>
      </c>
    </row>
    <row r="501" spans="1:9" ht="18" customHeight="1" x14ac:dyDescent="0.25">
      <c r="A501" s="1">
        <v>2022</v>
      </c>
      <c r="B501" s="1" t="s">
        <v>9</v>
      </c>
      <c r="C501" s="1" t="s">
        <v>12</v>
      </c>
      <c r="D501" s="5" t="s">
        <v>29</v>
      </c>
      <c r="E501" s="6">
        <v>643</v>
      </c>
      <c r="F501" s="6">
        <v>8400</v>
      </c>
      <c r="G501" s="6">
        <v>7840</v>
      </c>
      <c r="H501" s="3">
        <v>1680</v>
      </c>
      <c r="I501" s="4" t="s">
        <v>40</v>
      </c>
    </row>
    <row r="502" spans="1:9" ht="18" customHeight="1" x14ac:dyDescent="0.25">
      <c r="A502" s="1">
        <v>2022</v>
      </c>
      <c r="B502" s="1" t="s">
        <v>9</v>
      </c>
      <c r="C502" s="1" t="s">
        <v>38</v>
      </c>
      <c r="D502" s="5" t="s">
        <v>31</v>
      </c>
      <c r="E502" s="6">
        <v>455</v>
      </c>
      <c r="F502" s="6">
        <v>5494.3200000000006</v>
      </c>
      <c r="G502" s="6">
        <v>5128.0320000000002</v>
      </c>
      <c r="H502" s="3">
        <v>1098.8640000000003</v>
      </c>
      <c r="I502" s="4" t="s">
        <v>40</v>
      </c>
    </row>
    <row r="503" spans="1:9" ht="18" customHeight="1" x14ac:dyDescent="0.25">
      <c r="A503" s="1">
        <v>2022</v>
      </c>
      <c r="B503" s="1" t="s">
        <v>9</v>
      </c>
      <c r="C503" s="1" t="s">
        <v>12</v>
      </c>
      <c r="D503" s="5" t="s">
        <v>28</v>
      </c>
      <c r="E503" s="7">
        <v>345</v>
      </c>
      <c r="F503" s="7">
        <v>8400</v>
      </c>
      <c r="G503" s="7">
        <v>7840</v>
      </c>
      <c r="H503" s="3">
        <v>1680</v>
      </c>
      <c r="I503" s="4" t="s">
        <v>40</v>
      </c>
    </row>
    <row r="504" spans="1:9" ht="18" customHeight="1" x14ac:dyDescent="0.25">
      <c r="A504" s="1">
        <v>2022</v>
      </c>
      <c r="B504" s="1" t="s">
        <v>9</v>
      </c>
      <c r="C504" s="1" t="s">
        <v>13</v>
      </c>
      <c r="D504" s="2" t="s">
        <v>33</v>
      </c>
      <c r="E504" s="3">
        <v>122</v>
      </c>
      <c r="F504" s="3">
        <v>120</v>
      </c>
      <c r="G504" s="3">
        <v>112</v>
      </c>
      <c r="H504" s="3">
        <v>24</v>
      </c>
      <c r="I504" s="4" t="s">
        <v>40</v>
      </c>
    </row>
    <row r="505" spans="1:9" ht="18" customHeight="1" x14ac:dyDescent="0.25">
      <c r="A505" s="1">
        <v>2022</v>
      </c>
      <c r="B505" s="1" t="s">
        <v>9</v>
      </c>
      <c r="C505" s="1" t="s">
        <v>15</v>
      </c>
      <c r="D505" s="5" t="s">
        <v>26</v>
      </c>
      <c r="E505" s="6">
        <v>78</v>
      </c>
      <c r="F505" s="6">
        <v>2517.46</v>
      </c>
      <c r="G505" s="6">
        <v>5126.4639999999999</v>
      </c>
      <c r="H505" s="3">
        <v>503.49200000000002</v>
      </c>
      <c r="I505" s="4" t="s">
        <v>40</v>
      </c>
    </row>
    <row r="506" spans="1:9" ht="18" customHeight="1" x14ac:dyDescent="0.25">
      <c r="A506" s="1">
        <v>2022</v>
      </c>
      <c r="B506" s="1" t="s">
        <v>9</v>
      </c>
      <c r="C506" s="1" t="s">
        <v>15</v>
      </c>
      <c r="D506" s="5" t="s">
        <v>24</v>
      </c>
      <c r="E506" s="6">
        <v>76</v>
      </c>
      <c r="F506" s="6">
        <v>2517.2949999999996</v>
      </c>
      <c r="G506" s="6">
        <v>5126.1279999999997</v>
      </c>
      <c r="H506" s="3">
        <v>503.45899999999995</v>
      </c>
      <c r="I506" s="4" t="s">
        <v>40</v>
      </c>
    </row>
    <row r="507" spans="1:9" ht="18" customHeight="1" x14ac:dyDescent="0.25">
      <c r="A507" s="1">
        <v>2022</v>
      </c>
      <c r="B507" s="1" t="s">
        <v>9</v>
      </c>
      <c r="C507" s="1" t="s">
        <v>15</v>
      </c>
      <c r="D507" s="5" t="s">
        <v>25</v>
      </c>
      <c r="E507" s="6">
        <v>46</v>
      </c>
      <c r="F507" s="6">
        <v>110</v>
      </c>
      <c r="G507" s="6">
        <v>224</v>
      </c>
      <c r="H507" s="3">
        <v>22</v>
      </c>
      <c r="I507" s="4" t="s">
        <v>40</v>
      </c>
    </row>
    <row r="508" spans="1:9" ht="18" customHeight="1" x14ac:dyDescent="0.25">
      <c r="A508" s="1">
        <v>2022</v>
      </c>
      <c r="B508" s="1" t="s">
        <v>9</v>
      </c>
      <c r="C508" s="1" t="s">
        <v>15</v>
      </c>
      <c r="D508" s="5" t="s">
        <v>23</v>
      </c>
      <c r="E508" s="6">
        <v>34</v>
      </c>
      <c r="F508" s="6">
        <v>2517.2400000000002</v>
      </c>
      <c r="G508" s="6">
        <v>5126.0160000000005</v>
      </c>
      <c r="H508" s="3">
        <v>503.44800000000009</v>
      </c>
      <c r="I508" s="4" t="s">
        <v>40</v>
      </c>
    </row>
    <row r="509" spans="1:9" ht="18" customHeight="1" x14ac:dyDescent="0.25">
      <c r="A509" s="1">
        <v>2022</v>
      </c>
      <c r="B509" s="1" t="s">
        <v>9</v>
      </c>
      <c r="C509" s="1" t="s">
        <v>13</v>
      </c>
      <c r="D509" s="2" t="s">
        <v>34</v>
      </c>
      <c r="E509" s="3">
        <v>7</v>
      </c>
      <c r="F509" s="3">
        <v>220</v>
      </c>
      <c r="G509" s="3">
        <v>224</v>
      </c>
      <c r="H509" s="3">
        <v>44</v>
      </c>
      <c r="I509" s="4" t="s">
        <v>40</v>
      </c>
    </row>
    <row r="510" spans="1:9" ht="18" customHeight="1" x14ac:dyDescent="0.25">
      <c r="A510" s="1">
        <v>2022</v>
      </c>
      <c r="B510" s="1" t="s">
        <v>9</v>
      </c>
      <c r="C510" s="1" t="s">
        <v>15</v>
      </c>
      <c r="D510" s="5" t="s">
        <v>27</v>
      </c>
      <c r="E510" s="6">
        <v>3</v>
      </c>
      <c r="F510" s="6">
        <v>2517.5150000000003</v>
      </c>
      <c r="G510" s="6">
        <v>5126.576</v>
      </c>
      <c r="H510" s="3">
        <v>503.5030000000001</v>
      </c>
      <c r="I510" s="4" t="s">
        <v>40</v>
      </c>
    </row>
    <row r="511" spans="1:9" ht="18" customHeight="1" x14ac:dyDescent="0.25">
      <c r="A511" s="1">
        <v>2022</v>
      </c>
      <c r="B511" s="1" t="s">
        <v>9</v>
      </c>
      <c r="C511" s="1" t="s">
        <v>32</v>
      </c>
      <c r="D511" s="5" t="s">
        <v>32</v>
      </c>
      <c r="E511" s="6">
        <v>2</v>
      </c>
      <c r="F511" s="6">
        <v>7260</v>
      </c>
      <c r="G511" s="6">
        <v>7392</v>
      </c>
      <c r="H511" s="3">
        <v>1452</v>
      </c>
      <c r="I511" s="4" t="s">
        <v>40</v>
      </c>
    </row>
    <row r="512" spans="1:9" ht="18" customHeight="1" x14ac:dyDescent="0.25">
      <c r="A512" s="1">
        <v>2022</v>
      </c>
      <c r="B512" s="1" t="s">
        <v>10</v>
      </c>
      <c r="C512" s="1" t="s">
        <v>14</v>
      </c>
      <c r="D512" s="2" t="s">
        <v>36</v>
      </c>
      <c r="E512" s="3">
        <v>3566</v>
      </c>
      <c r="F512" s="3">
        <v>5263.8950000000004</v>
      </c>
      <c r="G512" s="3">
        <v>5126.576</v>
      </c>
      <c r="H512" s="3">
        <v>1052.7790000000002</v>
      </c>
      <c r="I512" s="4" t="s">
        <v>40</v>
      </c>
    </row>
    <row r="513" spans="1:9" ht="18" customHeight="1" x14ac:dyDescent="0.25">
      <c r="A513" s="1">
        <v>2022</v>
      </c>
      <c r="B513" s="1" t="s">
        <v>10</v>
      </c>
      <c r="C513" s="1" t="s">
        <v>14</v>
      </c>
      <c r="D513" s="2" t="s">
        <v>37</v>
      </c>
      <c r="E513" s="3">
        <v>2498</v>
      </c>
      <c r="F513" s="3">
        <v>8800</v>
      </c>
      <c r="G513" s="3">
        <v>8960</v>
      </c>
      <c r="H513" s="3">
        <v>1760</v>
      </c>
      <c r="I513" s="4" t="s">
        <v>40</v>
      </c>
    </row>
    <row r="514" spans="1:9" ht="18" customHeight="1" x14ac:dyDescent="0.25">
      <c r="A514" s="1">
        <v>2022</v>
      </c>
      <c r="B514" s="1" t="s">
        <v>10</v>
      </c>
      <c r="C514" s="1" t="s">
        <v>13</v>
      </c>
      <c r="D514" s="2" t="s">
        <v>35</v>
      </c>
      <c r="E514" s="3">
        <v>1245</v>
      </c>
      <c r="F514" s="3">
        <v>5034.92</v>
      </c>
      <c r="G514" s="3">
        <v>5126.4639999999999</v>
      </c>
      <c r="H514" s="3">
        <v>1006.984</v>
      </c>
      <c r="I514" s="4" t="s">
        <v>40</v>
      </c>
    </row>
    <row r="515" spans="1:9" ht="18" customHeight="1" x14ac:dyDescent="0.25">
      <c r="A515" s="1">
        <v>2022</v>
      </c>
      <c r="B515" s="1" t="s">
        <v>10</v>
      </c>
      <c r="C515" s="1" t="s">
        <v>38</v>
      </c>
      <c r="D515" s="5" t="s">
        <v>30</v>
      </c>
      <c r="E515" s="6">
        <v>644</v>
      </c>
      <c r="F515" s="6">
        <v>6317.85</v>
      </c>
      <c r="G515" s="6">
        <v>6432.72</v>
      </c>
      <c r="H515" s="3">
        <v>1263.5700000000002</v>
      </c>
      <c r="I515" s="4" t="s">
        <v>40</v>
      </c>
    </row>
    <row r="516" spans="1:9" ht="18" customHeight="1" x14ac:dyDescent="0.25">
      <c r="A516" s="1">
        <v>2022</v>
      </c>
      <c r="B516" s="1" t="s">
        <v>10</v>
      </c>
      <c r="C516" s="1" t="s">
        <v>12</v>
      </c>
      <c r="D516" s="5" t="s">
        <v>29</v>
      </c>
      <c r="E516" s="6">
        <v>643</v>
      </c>
      <c r="F516" s="6">
        <v>7700</v>
      </c>
      <c r="G516" s="6">
        <v>7840</v>
      </c>
      <c r="H516" s="3">
        <v>1540</v>
      </c>
      <c r="I516" s="4" t="s">
        <v>40</v>
      </c>
    </row>
    <row r="517" spans="1:9" ht="18" customHeight="1" x14ac:dyDescent="0.25">
      <c r="A517" s="1">
        <v>2022</v>
      </c>
      <c r="B517" s="1" t="s">
        <v>10</v>
      </c>
      <c r="C517" s="1" t="s">
        <v>38</v>
      </c>
      <c r="D517" s="5" t="s">
        <v>31</v>
      </c>
      <c r="E517" s="6">
        <v>455</v>
      </c>
      <c r="F517" s="6">
        <v>5036.46</v>
      </c>
      <c r="G517" s="6">
        <v>5128.0320000000002</v>
      </c>
      <c r="H517" s="3">
        <v>1007.292</v>
      </c>
      <c r="I517" s="4" t="s">
        <v>40</v>
      </c>
    </row>
    <row r="518" spans="1:9" ht="18" customHeight="1" x14ac:dyDescent="0.25">
      <c r="A518" s="1">
        <v>2022</v>
      </c>
      <c r="B518" s="1" t="s">
        <v>10</v>
      </c>
      <c r="C518" s="1" t="s">
        <v>12</v>
      </c>
      <c r="D518" s="5" t="s">
        <v>28</v>
      </c>
      <c r="E518" s="7">
        <v>345</v>
      </c>
      <c r="F518" s="7">
        <v>7700</v>
      </c>
      <c r="G518" s="7">
        <v>7840</v>
      </c>
      <c r="H518" s="3">
        <v>1540</v>
      </c>
      <c r="I518" s="4" t="s">
        <v>40</v>
      </c>
    </row>
    <row r="519" spans="1:9" ht="18" customHeight="1" x14ac:dyDescent="0.25">
      <c r="A519" s="1">
        <v>2022</v>
      </c>
      <c r="B519" s="1" t="s">
        <v>10</v>
      </c>
      <c r="C519" s="1" t="s">
        <v>13</v>
      </c>
      <c r="D519" s="2" t="s">
        <v>33</v>
      </c>
      <c r="E519" s="3">
        <v>122</v>
      </c>
      <c r="F519" s="3">
        <v>110</v>
      </c>
      <c r="G519" s="3">
        <v>112</v>
      </c>
      <c r="H519" s="3">
        <v>22</v>
      </c>
      <c r="I519" s="4" t="s">
        <v>40</v>
      </c>
    </row>
    <row r="520" spans="1:9" ht="18" customHeight="1" x14ac:dyDescent="0.25">
      <c r="A520" s="1">
        <v>2022</v>
      </c>
      <c r="B520" s="1" t="s">
        <v>10</v>
      </c>
      <c r="C520" s="1" t="s">
        <v>15</v>
      </c>
      <c r="D520" s="5" t="s">
        <v>26</v>
      </c>
      <c r="E520" s="6">
        <v>78</v>
      </c>
      <c r="F520" s="6">
        <v>2517.46</v>
      </c>
      <c r="G520" s="6">
        <v>5126.4639999999999</v>
      </c>
      <c r="H520" s="3">
        <v>503.49200000000002</v>
      </c>
      <c r="I520" s="4" t="s">
        <v>40</v>
      </c>
    </row>
    <row r="521" spans="1:9" ht="18" customHeight="1" x14ac:dyDescent="0.25">
      <c r="A521" s="1">
        <v>2022</v>
      </c>
      <c r="B521" s="1" t="s">
        <v>10</v>
      </c>
      <c r="C521" s="1" t="s">
        <v>15</v>
      </c>
      <c r="D521" s="5" t="s">
        <v>24</v>
      </c>
      <c r="E521" s="6">
        <v>76</v>
      </c>
      <c r="F521" s="6">
        <v>2288.4499999999998</v>
      </c>
      <c r="G521" s="6">
        <v>5126.1279999999997</v>
      </c>
      <c r="H521" s="3">
        <v>457.69</v>
      </c>
      <c r="I521" s="4" t="s">
        <v>40</v>
      </c>
    </row>
    <row r="522" spans="1:9" ht="18" customHeight="1" x14ac:dyDescent="0.25">
      <c r="A522" s="1">
        <v>2022</v>
      </c>
      <c r="B522" s="1" t="s">
        <v>10</v>
      </c>
      <c r="C522" s="1" t="s">
        <v>15</v>
      </c>
      <c r="D522" s="5" t="s">
        <v>25</v>
      </c>
      <c r="E522" s="6">
        <v>46</v>
      </c>
      <c r="F522" s="6">
        <v>100</v>
      </c>
      <c r="G522" s="6">
        <v>224</v>
      </c>
      <c r="H522" s="3">
        <v>20</v>
      </c>
      <c r="I522" s="4" t="s">
        <v>40</v>
      </c>
    </row>
    <row r="523" spans="1:9" ht="18" customHeight="1" x14ac:dyDescent="0.25">
      <c r="A523" s="1">
        <v>2022</v>
      </c>
      <c r="B523" s="1" t="s">
        <v>10</v>
      </c>
      <c r="C523" s="1" t="s">
        <v>15</v>
      </c>
      <c r="D523" s="5" t="s">
        <v>23</v>
      </c>
      <c r="E523" s="6">
        <v>34</v>
      </c>
      <c r="F523" s="6">
        <v>2288.4</v>
      </c>
      <c r="G523" s="6">
        <v>5126.0160000000005</v>
      </c>
      <c r="H523" s="3">
        <v>457.68000000000006</v>
      </c>
      <c r="I523" s="4" t="s">
        <v>42</v>
      </c>
    </row>
    <row r="524" spans="1:9" ht="18" customHeight="1" x14ac:dyDescent="0.25">
      <c r="A524" s="1">
        <v>2022</v>
      </c>
      <c r="B524" s="1" t="s">
        <v>10</v>
      </c>
      <c r="C524" s="1" t="s">
        <v>13</v>
      </c>
      <c r="D524" s="2" t="s">
        <v>34</v>
      </c>
      <c r="E524" s="3">
        <v>7</v>
      </c>
      <c r="F524" s="3">
        <v>200</v>
      </c>
      <c r="G524" s="3">
        <v>224</v>
      </c>
      <c r="H524" s="3">
        <v>40</v>
      </c>
      <c r="I524" s="4" t="s">
        <v>42</v>
      </c>
    </row>
    <row r="525" spans="1:9" ht="18" customHeight="1" x14ac:dyDescent="0.25">
      <c r="A525" s="1">
        <v>2022</v>
      </c>
      <c r="B525" s="1" t="s">
        <v>10</v>
      </c>
      <c r="C525" s="1" t="s">
        <v>15</v>
      </c>
      <c r="D525" s="5" t="s">
        <v>27</v>
      </c>
      <c r="E525" s="6">
        <v>3</v>
      </c>
      <c r="F525" s="6">
        <v>2288.65</v>
      </c>
      <c r="G525" s="6">
        <v>5126.576</v>
      </c>
      <c r="H525" s="3">
        <v>457.73</v>
      </c>
      <c r="I525" s="4" t="s">
        <v>42</v>
      </c>
    </row>
    <row r="526" spans="1:9" ht="18" customHeight="1" x14ac:dyDescent="0.25">
      <c r="A526" s="1">
        <v>2022</v>
      </c>
      <c r="B526" s="1" t="s">
        <v>10</v>
      </c>
      <c r="C526" s="1" t="s">
        <v>32</v>
      </c>
      <c r="D526" s="5" t="s">
        <v>32</v>
      </c>
      <c r="E526" s="6">
        <v>2</v>
      </c>
      <c r="F526" s="6">
        <v>6600</v>
      </c>
      <c r="G526" s="6">
        <v>7392</v>
      </c>
      <c r="H526" s="3">
        <v>1320</v>
      </c>
      <c r="I526" s="4" t="s">
        <v>42</v>
      </c>
    </row>
    <row r="527" spans="1:9" ht="18" customHeight="1" x14ac:dyDescent="0.25">
      <c r="A527" s="1">
        <v>2022</v>
      </c>
      <c r="B527" s="1" t="s">
        <v>11</v>
      </c>
      <c r="C527" s="1" t="s">
        <v>14</v>
      </c>
      <c r="D527" s="2" t="s">
        <v>36</v>
      </c>
      <c r="E527" s="3">
        <v>3566</v>
      </c>
      <c r="F527" s="3">
        <v>4577.3</v>
      </c>
      <c r="G527" s="3">
        <v>5126.576</v>
      </c>
      <c r="H527" s="3">
        <v>915.46</v>
      </c>
      <c r="I527" s="4" t="s">
        <v>42</v>
      </c>
    </row>
    <row r="528" spans="1:9" ht="18" customHeight="1" x14ac:dyDescent="0.25">
      <c r="A528" s="1">
        <v>2022</v>
      </c>
      <c r="B528" s="1" t="s">
        <v>11</v>
      </c>
      <c r="C528" s="1" t="s">
        <v>14</v>
      </c>
      <c r="D528" s="2" t="s">
        <v>37</v>
      </c>
      <c r="E528" s="3">
        <v>2498</v>
      </c>
      <c r="F528" s="3">
        <v>8000</v>
      </c>
      <c r="G528" s="3">
        <v>8960</v>
      </c>
      <c r="H528" s="3">
        <v>1600</v>
      </c>
      <c r="I528" s="4" t="s">
        <v>42</v>
      </c>
    </row>
    <row r="529" spans="1:9" ht="18" customHeight="1" x14ac:dyDescent="0.25">
      <c r="A529" s="1">
        <v>2022</v>
      </c>
      <c r="B529" s="1" t="s">
        <v>11</v>
      </c>
      <c r="C529" s="1" t="s">
        <v>13</v>
      </c>
      <c r="D529" s="2" t="s">
        <v>35</v>
      </c>
      <c r="E529" s="3">
        <v>1245</v>
      </c>
      <c r="F529" s="3">
        <v>4577.2</v>
      </c>
      <c r="G529" s="3">
        <v>5126.4639999999999</v>
      </c>
      <c r="H529" s="3">
        <v>915.44</v>
      </c>
      <c r="I529" s="4" t="s">
        <v>42</v>
      </c>
    </row>
    <row r="530" spans="1:9" ht="18" customHeight="1" x14ac:dyDescent="0.25">
      <c r="A530" s="1">
        <v>2022</v>
      </c>
      <c r="B530" s="1" t="s">
        <v>11</v>
      </c>
      <c r="C530" s="1" t="s">
        <v>38</v>
      </c>
      <c r="D530" s="5" t="s">
        <v>30</v>
      </c>
      <c r="E530" s="6">
        <v>644</v>
      </c>
      <c r="F530" s="6">
        <v>5743.5</v>
      </c>
      <c r="G530" s="6">
        <v>6432.72</v>
      </c>
      <c r="H530" s="3">
        <v>1148.7</v>
      </c>
      <c r="I530" s="4" t="s">
        <v>42</v>
      </c>
    </row>
    <row r="531" spans="1:9" ht="18" customHeight="1" x14ac:dyDescent="0.25">
      <c r="A531" s="1">
        <v>2022</v>
      </c>
      <c r="B531" s="1" t="s">
        <v>11</v>
      </c>
      <c r="C531" s="1" t="s">
        <v>12</v>
      </c>
      <c r="D531" s="5" t="s">
        <v>29</v>
      </c>
      <c r="E531" s="6">
        <v>643</v>
      </c>
      <c r="F531" s="6">
        <v>7000</v>
      </c>
      <c r="G531" s="6">
        <v>7840</v>
      </c>
      <c r="H531" s="3">
        <v>1400</v>
      </c>
      <c r="I531" s="4" t="s">
        <v>42</v>
      </c>
    </row>
    <row r="532" spans="1:9" ht="18" customHeight="1" x14ac:dyDescent="0.25">
      <c r="A532" s="1">
        <v>2022</v>
      </c>
      <c r="B532" s="1" t="s">
        <v>11</v>
      </c>
      <c r="C532" s="1" t="s">
        <v>38</v>
      </c>
      <c r="D532" s="5" t="s">
        <v>31</v>
      </c>
      <c r="E532" s="6">
        <v>455</v>
      </c>
      <c r="F532" s="6">
        <v>4578.6000000000004</v>
      </c>
      <c r="G532" s="6">
        <v>5128.0320000000002</v>
      </c>
      <c r="H532" s="3">
        <v>915.72000000000014</v>
      </c>
      <c r="I532" s="4" t="s">
        <v>42</v>
      </c>
    </row>
    <row r="533" spans="1:9" ht="18" customHeight="1" x14ac:dyDescent="0.25">
      <c r="A533" s="1">
        <v>2022</v>
      </c>
      <c r="B533" s="1" t="s">
        <v>11</v>
      </c>
      <c r="C533" s="1" t="s">
        <v>12</v>
      </c>
      <c r="D533" s="5" t="s">
        <v>28</v>
      </c>
      <c r="E533" s="7">
        <v>345</v>
      </c>
      <c r="F533" s="7">
        <v>7000</v>
      </c>
      <c r="G533" s="7">
        <v>7840</v>
      </c>
      <c r="H533" s="3">
        <v>1400</v>
      </c>
      <c r="I533" s="4" t="s">
        <v>42</v>
      </c>
    </row>
    <row r="534" spans="1:9" ht="18" customHeight="1" x14ac:dyDescent="0.25">
      <c r="A534" s="1">
        <v>2022</v>
      </c>
      <c r="B534" s="1" t="s">
        <v>11</v>
      </c>
      <c r="C534" s="1" t="s">
        <v>13</v>
      </c>
      <c r="D534" s="2" t="s">
        <v>33</v>
      </c>
      <c r="E534" s="3">
        <v>122</v>
      </c>
      <c r="F534" s="3">
        <v>100</v>
      </c>
      <c r="G534" s="3">
        <v>112</v>
      </c>
      <c r="H534" s="3">
        <v>20</v>
      </c>
      <c r="I534" s="4" t="s">
        <v>42</v>
      </c>
    </row>
    <row r="535" spans="1:9" ht="18" customHeight="1" x14ac:dyDescent="0.25">
      <c r="A535" s="1">
        <v>2022</v>
      </c>
      <c r="B535" s="1" t="s">
        <v>11</v>
      </c>
      <c r="C535" s="1" t="s">
        <v>15</v>
      </c>
      <c r="D535" s="5" t="s">
        <v>26</v>
      </c>
      <c r="E535" s="6">
        <v>78</v>
      </c>
      <c r="F535" s="6">
        <v>2288.6</v>
      </c>
      <c r="G535" s="6">
        <v>5126.4639999999999</v>
      </c>
      <c r="H535" s="3">
        <v>457.72</v>
      </c>
      <c r="I535" s="4" t="s">
        <v>42</v>
      </c>
    </row>
    <row r="536" spans="1:9" ht="18" customHeight="1" x14ac:dyDescent="0.25">
      <c r="A536" s="1">
        <v>2022</v>
      </c>
      <c r="B536" s="1" t="s">
        <v>11</v>
      </c>
      <c r="C536" s="1" t="s">
        <v>15</v>
      </c>
      <c r="D536" s="5" t="s">
        <v>24</v>
      </c>
      <c r="E536" s="6">
        <v>76</v>
      </c>
      <c r="F536" s="6">
        <v>2288.4499999999998</v>
      </c>
      <c r="G536" s="6">
        <v>5126.1279999999997</v>
      </c>
      <c r="H536" s="3">
        <v>457.69</v>
      </c>
      <c r="I536" s="4" t="s">
        <v>42</v>
      </c>
    </row>
    <row r="537" spans="1:9" ht="18" customHeight="1" x14ac:dyDescent="0.25">
      <c r="A537" s="1">
        <v>2022</v>
      </c>
      <c r="B537" s="1" t="s">
        <v>11</v>
      </c>
      <c r="C537" s="1" t="s">
        <v>15</v>
      </c>
      <c r="D537" s="5" t="s">
        <v>25</v>
      </c>
      <c r="E537" s="6">
        <v>46</v>
      </c>
      <c r="F537" s="6">
        <v>100</v>
      </c>
      <c r="G537" s="6">
        <v>224</v>
      </c>
      <c r="H537" s="3">
        <v>20</v>
      </c>
      <c r="I537" s="4" t="s">
        <v>42</v>
      </c>
    </row>
    <row r="538" spans="1:9" ht="18" customHeight="1" x14ac:dyDescent="0.25">
      <c r="A538" s="1">
        <v>2022</v>
      </c>
      <c r="B538" s="1" t="s">
        <v>11</v>
      </c>
      <c r="C538" s="1" t="s">
        <v>15</v>
      </c>
      <c r="D538" s="5" t="s">
        <v>23</v>
      </c>
      <c r="E538" s="6">
        <v>34</v>
      </c>
      <c r="F538" s="6">
        <v>2288.4</v>
      </c>
      <c r="G538" s="6">
        <v>5126.0160000000005</v>
      </c>
      <c r="H538" s="3">
        <v>457.68000000000006</v>
      </c>
      <c r="I538" s="4" t="s">
        <v>42</v>
      </c>
    </row>
    <row r="539" spans="1:9" ht="18" customHeight="1" x14ac:dyDescent="0.25">
      <c r="A539" s="1">
        <v>2022</v>
      </c>
      <c r="B539" s="1" t="s">
        <v>11</v>
      </c>
      <c r="C539" s="1" t="s">
        <v>13</v>
      </c>
      <c r="D539" s="2" t="s">
        <v>34</v>
      </c>
      <c r="E539" s="3">
        <v>7</v>
      </c>
      <c r="F539" s="3">
        <v>200</v>
      </c>
      <c r="G539" s="3">
        <v>224</v>
      </c>
      <c r="H539" s="3">
        <v>40</v>
      </c>
      <c r="I539" s="4" t="s">
        <v>42</v>
      </c>
    </row>
    <row r="540" spans="1:9" ht="18" customHeight="1" x14ac:dyDescent="0.25">
      <c r="A540" s="1">
        <v>2022</v>
      </c>
      <c r="B540" s="1" t="s">
        <v>11</v>
      </c>
      <c r="C540" s="1" t="s">
        <v>15</v>
      </c>
      <c r="D540" s="5" t="s">
        <v>27</v>
      </c>
      <c r="E540" s="6">
        <v>3</v>
      </c>
      <c r="F540" s="6">
        <v>2288.65</v>
      </c>
      <c r="G540" s="6">
        <v>5126.576</v>
      </c>
      <c r="H540" s="3">
        <v>457.73</v>
      </c>
      <c r="I540" s="4" t="s">
        <v>42</v>
      </c>
    </row>
    <row r="541" spans="1:9" ht="18" customHeight="1" x14ac:dyDescent="0.25">
      <c r="A541" s="1">
        <v>2022</v>
      </c>
      <c r="B541" s="1" t="s">
        <v>11</v>
      </c>
      <c r="C541" s="1" t="s">
        <v>32</v>
      </c>
      <c r="D541" s="5" t="s">
        <v>32</v>
      </c>
      <c r="E541" s="6">
        <v>2</v>
      </c>
      <c r="F541" s="6">
        <v>6600</v>
      </c>
      <c r="G541" s="6">
        <v>7392</v>
      </c>
      <c r="H541" s="3">
        <v>1320</v>
      </c>
      <c r="I541" s="4" t="s">
        <v>42</v>
      </c>
    </row>
    <row r="542" spans="1:9" ht="18" customHeight="1" x14ac:dyDescent="0.25">
      <c r="A542" s="1">
        <v>2023</v>
      </c>
      <c r="B542" s="1" t="s">
        <v>0</v>
      </c>
      <c r="C542" s="1" t="s">
        <v>14</v>
      </c>
      <c r="D542" s="2" t="s">
        <v>36</v>
      </c>
      <c r="E542" s="3">
        <v>3566</v>
      </c>
      <c r="F542" s="3">
        <v>5492.76</v>
      </c>
      <c r="G542" s="3">
        <v>5126.576</v>
      </c>
      <c r="H542" s="3">
        <v>1098.5520000000001</v>
      </c>
      <c r="I542" s="4" t="s">
        <v>42</v>
      </c>
    </row>
    <row r="543" spans="1:9" ht="18" customHeight="1" x14ac:dyDescent="0.25">
      <c r="A543" s="1">
        <v>2023</v>
      </c>
      <c r="B543" s="1" t="s">
        <v>0</v>
      </c>
      <c r="C543" s="1" t="s">
        <v>14</v>
      </c>
      <c r="D543" s="2" t="s">
        <v>37</v>
      </c>
      <c r="E543" s="3">
        <v>2498</v>
      </c>
      <c r="F543" s="3">
        <v>9600</v>
      </c>
      <c r="G543" s="3">
        <v>8960</v>
      </c>
      <c r="H543" s="3">
        <v>1920</v>
      </c>
      <c r="I543" s="4" t="s">
        <v>42</v>
      </c>
    </row>
    <row r="544" spans="1:9" ht="18" customHeight="1" x14ac:dyDescent="0.25">
      <c r="A544" s="1">
        <v>2023</v>
      </c>
      <c r="B544" s="1" t="s">
        <v>0</v>
      </c>
      <c r="C544" s="1" t="s">
        <v>13</v>
      </c>
      <c r="D544" s="2" t="s">
        <v>35</v>
      </c>
      <c r="E544" s="3">
        <v>1245</v>
      </c>
      <c r="F544" s="3">
        <v>5492.6399999999994</v>
      </c>
      <c r="G544" s="3">
        <v>5126.4639999999999</v>
      </c>
      <c r="H544" s="3">
        <v>1098.528</v>
      </c>
      <c r="I544" s="4" t="s">
        <v>42</v>
      </c>
    </row>
    <row r="545" spans="1:9" ht="18" customHeight="1" x14ac:dyDescent="0.25">
      <c r="A545" s="1">
        <v>2023</v>
      </c>
      <c r="B545" s="1" t="s">
        <v>0</v>
      </c>
      <c r="C545" s="1" t="s">
        <v>38</v>
      </c>
      <c r="D545" s="5" t="s">
        <v>30</v>
      </c>
      <c r="E545" s="6">
        <v>644</v>
      </c>
      <c r="F545" s="6">
        <v>6892.2</v>
      </c>
      <c r="G545" s="6">
        <v>6432.72</v>
      </c>
      <c r="H545" s="3">
        <v>1378.44</v>
      </c>
      <c r="I545" s="4" t="s">
        <v>42</v>
      </c>
    </row>
    <row r="546" spans="1:9" ht="18" customHeight="1" x14ac:dyDescent="0.25">
      <c r="A546" s="1">
        <v>2023</v>
      </c>
      <c r="B546" s="1" t="s">
        <v>0</v>
      </c>
      <c r="C546" s="1" t="s">
        <v>12</v>
      </c>
      <c r="D546" s="5" t="s">
        <v>29</v>
      </c>
      <c r="E546" s="6">
        <v>643</v>
      </c>
      <c r="F546" s="6">
        <v>8400</v>
      </c>
      <c r="G546" s="6">
        <v>7840</v>
      </c>
      <c r="H546" s="3">
        <v>1680</v>
      </c>
      <c r="I546" s="4" t="s">
        <v>40</v>
      </c>
    </row>
    <row r="547" spans="1:9" ht="18" customHeight="1" x14ac:dyDescent="0.25">
      <c r="A547" s="1">
        <v>2023</v>
      </c>
      <c r="B547" s="1" t="s">
        <v>0</v>
      </c>
      <c r="C547" s="1" t="s">
        <v>38</v>
      </c>
      <c r="D547" s="5" t="s">
        <v>31</v>
      </c>
      <c r="E547" s="6">
        <v>455</v>
      </c>
      <c r="F547" s="6">
        <v>5494.3200000000006</v>
      </c>
      <c r="G547" s="6">
        <v>5128.0320000000002</v>
      </c>
      <c r="H547" s="3">
        <v>1098.8640000000003</v>
      </c>
      <c r="I547" s="4" t="s">
        <v>40</v>
      </c>
    </row>
    <row r="548" spans="1:9" ht="18" customHeight="1" x14ac:dyDescent="0.25">
      <c r="A548" s="1">
        <v>2023</v>
      </c>
      <c r="B548" s="1" t="s">
        <v>0</v>
      </c>
      <c r="C548" s="1" t="s">
        <v>12</v>
      </c>
      <c r="D548" s="5" t="s">
        <v>28</v>
      </c>
      <c r="E548" s="7">
        <v>345</v>
      </c>
      <c r="F548" s="7">
        <v>8400</v>
      </c>
      <c r="G548" s="7">
        <v>7840</v>
      </c>
      <c r="H548" s="3">
        <v>1680</v>
      </c>
      <c r="I548" s="4" t="s">
        <v>40</v>
      </c>
    </row>
    <row r="549" spans="1:9" ht="18" customHeight="1" x14ac:dyDescent="0.25">
      <c r="A549" s="1">
        <v>2023</v>
      </c>
      <c r="B549" s="1" t="s">
        <v>0</v>
      </c>
      <c r="C549" s="1" t="s">
        <v>13</v>
      </c>
      <c r="D549" s="2" t="s">
        <v>33</v>
      </c>
      <c r="E549" s="3">
        <v>122</v>
      </c>
      <c r="F549" s="3">
        <v>120</v>
      </c>
      <c r="G549" s="3">
        <v>112</v>
      </c>
      <c r="H549" s="3">
        <v>24</v>
      </c>
      <c r="I549" s="4" t="s">
        <v>40</v>
      </c>
    </row>
    <row r="550" spans="1:9" ht="18" customHeight="1" x14ac:dyDescent="0.25">
      <c r="A550" s="1">
        <v>2023</v>
      </c>
      <c r="B550" s="1" t="s">
        <v>0</v>
      </c>
      <c r="C550" s="1" t="s">
        <v>15</v>
      </c>
      <c r="D550" s="5" t="s">
        <v>26</v>
      </c>
      <c r="E550" s="6">
        <v>78</v>
      </c>
      <c r="F550" s="6">
        <v>2288.6</v>
      </c>
      <c r="G550" s="6">
        <v>5126.4639999999999</v>
      </c>
      <c r="H550" s="3">
        <v>457.72</v>
      </c>
      <c r="I550" s="4" t="s">
        <v>40</v>
      </c>
    </row>
    <row r="551" spans="1:9" ht="18" customHeight="1" x14ac:dyDescent="0.25">
      <c r="A551" s="1">
        <v>2023</v>
      </c>
      <c r="B551" s="1" t="s">
        <v>0</v>
      </c>
      <c r="C551" s="1" t="s">
        <v>15</v>
      </c>
      <c r="D551" s="5" t="s">
        <v>24</v>
      </c>
      <c r="E551" s="6">
        <v>76</v>
      </c>
      <c r="F551" s="6">
        <v>2288.4499999999998</v>
      </c>
      <c r="G551" s="6">
        <v>5126.1279999999997</v>
      </c>
      <c r="H551" s="3">
        <v>457.69</v>
      </c>
      <c r="I551" s="4" t="s">
        <v>40</v>
      </c>
    </row>
    <row r="552" spans="1:9" ht="18" customHeight="1" x14ac:dyDescent="0.25">
      <c r="A552" s="1">
        <v>2023</v>
      </c>
      <c r="B552" s="1" t="s">
        <v>0</v>
      </c>
      <c r="C552" s="1" t="s">
        <v>15</v>
      </c>
      <c r="D552" s="5" t="s">
        <v>25</v>
      </c>
      <c r="E552" s="6">
        <v>46</v>
      </c>
      <c r="F552" s="6">
        <v>100</v>
      </c>
      <c r="G552" s="6">
        <v>224</v>
      </c>
      <c r="H552" s="3">
        <v>20</v>
      </c>
      <c r="I552" s="4" t="s">
        <v>40</v>
      </c>
    </row>
    <row r="553" spans="1:9" ht="18" customHeight="1" x14ac:dyDescent="0.25">
      <c r="A553" s="1">
        <v>2023</v>
      </c>
      <c r="B553" s="1" t="s">
        <v>0</v>
      </c>
      <c r="C553" s="1" t="s">
        <v>15</v>
      </c>
      <c r="D553" s="5" t="s">
        <v>23</v>
      </c>
      <c r="E553" s="6">
        <v>34</v>
      </c>
      <c r="F553" s="6">
        <v>2288.4</v>
      </c>
      <c r="G553" s="6">
        <v>5126.0160000000005</v>
      </c>
      <c r="H553" s="3">
        <v>457.68000000000006</v>
      </c>
      <c r="I553" s="4" t="s">
        <v>40</v>
      </c>
    </row>
    <row r="554" spans="1:9" ht="18" customHeight="1" x14ac:dyDescent="0.25">
      <c r="A554" s="1">
        <v>2023</v>
      </c>
      <c r="B554" s="1" t="s">
        <v>0</v>
      </c>
      <c r="C554" s="1" t="s">
        <v>13</v>
      </c>
      <c r="D554" s="2" t="s">
        <v>34</v>
      </c>
      <c r="E554" s="3">
        <v>7</v>
      </c>
      <c r="F554" s="3">
        <v>200</v>
      </c>
      <c r="G554" s="3">
        <v>224</v>
      </c>
      <c r="H554" s="3">
        <v>40</v>
      </c>
      <c r="I554" s="4" t="s">
        <v>40</v>
      </c>
    </row>
    <row r="555" spans="1:9" ht="18" customHeight="1" x14ac:dyDescent="0.25">
      <c r="A555" s="1">
        <v>2023</v>
      </c>
      <c r="B555" s="1" t="s">
        <v>0</v>
      </c>
      <c r="C555" s="1" t="s">
        <v>32</v>
      </c>
      <c r="D555" s="5" t="s">
        <v>32</v>
      </c>
      <c r="E555" s="6">
        <v>3</v>
      </c>
      <c r="F555" s="6">
        <v>4577.3</v>
      </c>
      <c r="G555" s="6">
        <v>7392</v>
      </c>
      <c r="H555" s="3">
        <v>915.46</v>
      </c>
      <c r="I555" s="4" t="s">
        <v>40</v>
      </c>
    </row>
    <row r="556" spans="1:9" ht="18" customHeight="1" x14ac:dyDescent="0.25">
      <c r="A556" s="1">
        <v>2023</v>
      </c>
      <c r="B556" s="1" t="s">
        <v>0</v>
      </c>
      <c r="C556" s="1" t="s">
        <v>15</v>
      </c>
      <c r="D556" s="5" t="s">
        <v>27</v>
      </c>
      <c r="E556" s="6">
        <v>3</v>
      </c>
      <c r="F556" s="6">
        <v>3300</v>
      </c>
      <c r="G556" s="6">
        <v>5126.576</v>
      </c>
      <c r="H556" s="3">
        <v>660</v>
      </c>
      <c r="I556" s="4" t="s">
        <v>40</v>
      </c>
    </row>
    <row r="557" spans="1:9" ht="18" customHeight="1" x14ac:dyDescent="0.25">
      <c r="A557" s="1">
        <v>2023</v>
      </c>
      <c r="B557" s="1" t="s">
        <v>1</v>
      </c>
      <c r="C557" s="1" t="s">
        <v>14</v>
      </c>
      <c r="D557" s="2" t="s">
        <v>36</v>
      </c>
      <c r="E557" s="3">
        <v>3566</v>
      </c>
      <c r="F557" s="3">
        <v>4577.3</v>
      </c>
      <c r="G557" s="3">
        <v>5126.576</v>
      </c>
      <c r="H557" s="3">
        <v>915.46</v>
      </c>
      <c r="I557" s="4" t="s">
        <v>40</v>
      </c>
    </row>
    <row r="558" spans="1:9" ht="18" customHeight="1" x14ac:dyDescent="0.25">
      <c r="A558" s="1">
        <v>2023</v>
      </c>
      <c r="B558" s="1" t="s">
        <v>1</v>
      </c>
      <c r="C558" s="1" t="s">
        <v>14</v>
      </c>
      <c r="D558" s="2" t="s">
        <v>37</v>
      </c>
      <c r="E558" s="3">
        <v>2498</v>
      </c>
      <c r="F558" s="3">
        <v>8000</v>
      </c>
      <c r="G558" s="3">
        <v>8960</v>
      </c>
      <c r="H558" s="3">
        <v>1600</v>
      </c>
      <c r="I558" s="4" t="s">
        <v>40</v>
      </c>
    </row>
    <row r="559" spans="1:9" ht="18" customHeight="1" x14ac:dyDescent="0.25">
      <c r="A559" s="1">
        <v>2023</v>
      </c>
      <c r="B559" s="1" t="s">
        <v>1</v>
      </c>
      <c r="C559" s="1" t="s">
        <v>13</v>
      </c>
      <c r="D559" s="2" t="s">
        <v>35</v>
      </c>
      <c r="E559" s="3">
        <v>1245</v>
      </c>
      <c r="F559" s="3">
        <v>4577.2</v>
      </c>
      <c r="G559" s="3">
        <v>5126.4639999999999</v>
      </c>
      <c r="H559" s="3">
        <v>915.44</v>
      </c>
      <c r="I559" s="4" t="s">
        <v>40</v>
      </c>
    </row>
    <row r="560" spans="1:9" ht="18" customHeight="1" x14ac:dyDescent="0.25">
      <c r="A560" s="1">
        <v>2023</v>
      </c>
      <c r="B560" s="1" t="s">
        <v>1</v>
      </c>
      <c r="C560" s="1" t="s">
        <v>38</v>
      </c>
      <c r="D560" s="5" t="s">
        <v>30</v>
      </c>
      <c r="E560" s="6">
        <v>644</v>
      </c>
      <c r="F560" s="6">
        <v>5743.5</v>
      </c>
      <c r="G560" s="6">
        <v>6432.72</v>
      </c>
      <c r="H560" s="3">
        <v>1148.7</v>
      </c>
      <c r="I560" s="4" t="s">
        <v>40</v>
      </c>
    </row>
    <row r="561" spans="1:9" ht="18" customHeight="1" x14ac:dyDescent="0.25">
      <c r="A561" s="1">
        <v>2023</v>
      </c>
      <c r="B561" s="1" t="s">
        <v>1</v>
      </c>
      <c r="C561" s="1" t="s">
        <v>12</v>
      </c>
      <c r="D561" s="5" t="s">
        <v>29</v>
      </c>
      <c r="E561" s="6">
        <v>643</v>
      </c>
      <c r="F561" s="6">
        <v>7000</v>
      </c>
      <c r="G561" s="6">
        <v>7840</v>
      </c>
      <c r="H561" s="3">
        <v>1400</v>
      </c>
      <c r="I561" s="4" t="s">
        <v>40</v>
      </c>
    </row>
    <row r="562" spans="1:9" ht="18" customHeight="1" x14ac:dyDescent="0.25">
      <c r="A562" s="1">
        <v>2023</v>
      </c>
      <c r="B562" s="1" t="s">
        <v>1</v>
      </c>
      <c r="C562" s="1" t="s">
        <v>38</v>
      </c>
      <c r="D562" s="5" t="s">
        <v>31</v>
      </c>
      <c r="E562" s="6">
        <v>455</v>
      </c>
      <c r="F562" s="6">
        <v>4578.6000000000004</v>
      </c>
      <c r="G562" s="6">
        <v>5128.0320000000002</v>
      </c>
      <c r="H562" s="3">
        <v>915.72000000000014</v>
      </c>
      <c r="I562" s="4" t="s">
        <v>40</v>
      </c>
    </row>
    <row r="563" spans="1:9" ht="18" customHeight="1" x14ac:dyDescent="0.25">
      <c r="A563" s="1">
        <v>2023</v>
      </c>
      <c r="B563" s="1" t="s">
        <v>1</v>
      </c>
      <c r="C563" s="1" t="s">
        <v>12</v>
      </c>
      <c r="D563" s="5" t="s">
        <v>28</v>
      </c>
      <c r="E563" s="7">
        <v>345</v>
      </c>
      <c r="F563" s="7">
        <v>7000</v>
      </c>
      <c r="G563" s="7">
        <v>7840</v>
      </c>
      <c r="H563" s="3">
        <v>1400</v>
      </c>
      <c r="I563" s="4" t="s">
        <v>40</v>
      </c>
    </row>
    <row r="564" spans="1:9" ht="18" customHeight="1" x14ac:dyDescent="0.25">
      <c r="A564" s="1">
        <v>2023</v>
      </c>
      <c r="B564" s="1" t="s">
        <v>1</v>
      </c>
      <c r="C564" s="1" t="s">
        <v>13</v>
      </c>
      <c r="D564" s="2" t="s">
        <v>33</v>
      </c>
      <c r="E564" s="3">
        <v>122</v>
      </c>
      <c r="F564" s="3">
        <v>100</v>
      </c>
      <c r="G564" s="3">
        <v>112</v>
      </c>
      <c r="H564" s="3">
        <v>20</v>
      </c>
      <c r="I564" s="4" t="s">
        <v>40</v>
      </c>
    </row>
    <row r="565" spans="1:9" ht="18" customHeight="1" x14ac:dyDescent="0.25">
      <c r="A565" s="1">
        <v>2023</v>
      </c>
      <c r="B565" s="1" t="s">
        <v>1</v>
      </c>
      <c r="C565" s="1" t="s">
        <v>15</v>
      </c>
      <c r="D565" s="5" t="s">
        <v>26</v>
      </c>
      <c r="E565" s="6">
        <v>78</v>
      </c>
      <c r="F565" s="6">
        <v>2288.6</v>
      </c>
      <c r="G565" s="6">
        <v>5126.4639999999999</v>
      </c>
      <c r="H565" s="3">
        <v>457.72</v>
      </c>
      <c r="I565" s="4" t="s">
        <v>40</v>
      </c>
    </row>
    <row r="566" spans="1:9" ht="18" customHeight="1" x14ac:dyDescent="0.25">
      <c r="A566" s="1">
        <v>2023</v>
      </c>
      <c r="B566" s="1" t="s">
        <v>1</v>
      </c>
      <c r="C566" s="1" t="s">
        <v>15</v>
      </c>
      <c r="D566" s="5" t="s">
        <v>24</v>
      </c>
      <c r="E566" s="6">
        <v>76</v>
      </c>
      <c r="F566" s="6">
        <v>2288.4499999999998</v>
      </c>
      <c r="G566" s="6">
        <v>5126.1279999999997</v>
      </c>
      <c r="H566" s="3">
        <v>457.69</v>
      </c>
      <c r="I566" s="4" t="s">
        <v>40</v>
      </c>
    </row>
    <row r="567" spans="1:9" ht="18" customHeight="1" x14ac:dyDescent="0.25">
      <c r="A567" s="1">
        <v>2023</v>
      </c>
      <c r="B567" s="1" t="s">
        <v>1</v>
      </c>
      <c r="C567" s="1" t="s">
        <v>15</v>
      </c>
      <c r="D567" s="5" t="s">
        <v>25</v>
      </c>
      <c r="E567" s="6">
        <v>46</v>
      </c>
      <c r="F567" s="6">
        <v>100</v>
      </c>
      <c r="G567" s="6">
        <v>224</v>
      </c>
      <c r="H567" s="3">
        <v>20</v>
      </c>
      <c r="I567" s="4" t="s">
        <v>40</v>
      </c>
    </row>
    <row r="568" spans="1:9" ht="18" customHeight="1" x14ac:dyDescent="0.25">
      <c r="A568" s="1">
        <v>2023</v>
      </c>
      <c r="B568" s="1" t="s">
        <v>1</v>
      </c>
      <c r="C568" s="1" t="s">
        <v>15</v>
      </c>
      <c r="D568" s="5" t="s">
        <v>23</v>
      </c>
      <c r="E568" s="6">
        <v>34</v>
      </c>
      <c r="F568" s="6">
        <v>2288.4</v>
      </c>
      <c r="G568" s="6">
        <v>5126.0160000000005</v>
      </c>
      <c r="H568" s="3">
        <v>457.68000000000006</v>
      </c>
      <c r="I568" s="4" t="s">
        <v>40</v>
      </c>
    </row>
    <row r="569" spans="1:9" ht="18" customHeight="1" x14ac:dyDescent="0.25">
      <c r="A569" s="1">
        <v>2023</v>
      </c>
      <c r="B569" s="1" t="s">
        <v>1</v>
      </c>
      <c r="C569" s="1" t="s">
        <v>13</v>
      </c>
      <c r="D569" s="2" t="s">
        <v>34</v>
      </c>
      <c r="E569" s="3">
        <v>7</v>
      </c>
      <c r="F569" s="3">
        <v>200</v>
      </c>
      <c r="G569" s="3">
        <v>224</v>
      </c>
      <c r="H569" s="3">
        <v>40</v>
      </c>
      <c r="I569" s="4" t="s">
        <v>40</v>
      </c>
    </row>
    <row r="570" spans="1:9" ht="18" customHeight="1" x14ac:dyDescent="0.25">
      <c r="A570" s="1">
        <v>2023</v>
      </c>
      <c r="B570" s="1" t="s">
        <v>1</v>
      </c>
      <c r="C570" s="1" t="s">
        <v>15</v>
      </c>
      <c r="D570" s="5" t="s">
        <v>27</v>
      </c>
      <c r="E570" s="6">
        <v>3</v>
      </c>
      <c r="F570" s="6">
        <v>3300</v>
      </c>
      <c r="G570" s="6">
        <v>5126.576</v>
      </c>
      <c r="H570" s="3">
        <v>660</v>
      </c>
      <c r="I570" s="4" t="s">
        <v>40</v>
      </c>
    </row>
    <row r="571" spans="1:9" ht="18" customHeight="1" x14ac:dyDescent="0.25">
      <c r="A571" s="1">
        <v>2023</v>
      </c>
      <c r="B571" s="1" t="s">
        <v>1</v>
      </c>
      <c r="C571" s="1" t="s">
        <v>32</v>
      </c>
      <c r="D571" s="5" t="s">
        <v>32</v>
      </c>
      <c r="E571" s="6">
        <v>2</v>
      </c>
      <c r="F571" s="6">
        <v>6600</v>
      </c>
      <c r="G571" s="6">
        <v>7392</v>
      </c>
      <c r="H571" s="3">
        <v>1320</v>
      </c>
      <c r="I571" s="4" t="s">
        <v>40</v>
      </c>
    </row>
    <row r="572" spans="1:9" ht="18" customHeight="1" x14ac:dyDescent="0.25">
      <c r="A572" s="1">
        <v>2023</v>
      </c>
      <c r="B572" s="1" t="s">
        <v>2</v>
      </c>
      <c r="C572" s="1" t="s">
        <v>14</v>
      </c>
      <c r="D572" s="2" t="s">
        <v>36</v>
      </c>
      <c r="E572" s="3">
        <v>3566</v>
      </c>
      <c r="F572" s="3">
        <v>4577.3</v>
      </c>
      <c r="G572" s="3">
        <v>5126.576</v>
      </c>
      <c r="H572" s="3">
        <v>915.46</v>
      </c>
      <c r="I572" s="4" t="s">
        <v>40</v>
      </c>
    </row>
    <row r="573" spans="1:9" ht="18" customHeight="1" x14ac:dyDescent="0.25">
      <c r="A573" s="1">
        <v>2023</v>
      </c>
      <c r="B573" s="1" t="s">
        <v>2</v>
      </c>
      <c r="C573" s="1" t="s">
        <v>14</v>
      </c>
      <c r="D573" s="2" t="s">
        <v>37</v>
      </c>
      <c r="E573" s="3">
        <v>2498</v>
      </c>
      <c r="F573" s="3">
        <v>8000</v>
      </c>
      <c r="G573" s="3">
        <v>8960</v>
      </c>
      <c r="H573" s="3">
        <v>1600</v>
      </c>
      <c r="I573" s="4" t="s">
        <v>40</v>
      </c>
    </row>
    <row r="574" spans="1:9" ht="18" customHeight="1" x14ac:dyDescent="0.25">
      <c r="A574" s="1">
        <v>2023</v>
      </c>
      <c r="B574" s="1" t="s">
        <v>2</v>
      </c>
      <c r="C574" s="1" t="s">
        <v>13</v>
      </c>
      <c r="D574" s="2" t="s">
        <v>35</v>
      </c>
      <c r="E574" s="3">
        <v>1245</v>
      </c>
      <c r="F574" s="3">
        <v>4577.2</v>
      </c>
      <c r="G574" s="3">
        <v>5126.4639999999999</v>
      </c>
      <c r="H574" s="3">
        <v>915.44</v>
      </c>
      <c r="I574" s="4" t="s">
        <v>40</v>
      </c>
    </row>
    <row r="575" spans="1:9" ht="18" customHeight="1" x14ac:dyDescent="0.25">
      <c r="A575" s="1">
        <v>2023</v>
      </c>
      <c r="B575" s="1" t="s">
        <v>2</v>
      </c>
      <c r="C575" s="1" t="s">
        <v>38</v>
      </c>
      <c r="D575" s="5" t="s">
        <v>30</v>
      </c>
      <c r="E575" s="6">
        <v>644</v>
      </c>
      <c r="F575" s="6">
        <v>10000</v>
      </c>
      <c r="G575" s="6">
        <v>6432.72</v>
      </c>
      <c r="H575" s="3">
        <v>2000</v>
      </c>
      <c r="I575" s="4" t="s">
        <v>40</v>
      </c>
    </row>
    <row r="576" spans="1:9" ht="18" customHeight="1" x14ac:dyDescent="0.25">
      <c r="A576" s="1">
        <v>2023</v>
      </c>
      <c r="B576" s="1" t="s">
        <v>2</v>
      </c>
      <c r="C576" s="1" t="s">
        <v>12</v>
      </c>
      <c r="D576" s="5" t="s">
        <v>29</v>
      </c>
      <c r="E576" s="6">
        <v>643</v>
      </c>
      <c r="F576" s="6">
        <v>7000</v>
      </c>
      <c r="G576" s="6">
        <v>7840</v>
      </c>
      <c r="H576" s="3">
        <v>1400</v>
      </c>
      <c r="I576" s="4" t="s">
        <v>40</v>
      </c>
    </row>
    <row r="577" spans="1:9" ht="18" customHeight="1" x14ac:dyDescent="0.25">
      <c r="A577" s="1">
        <v>2023</v>
      </c>
      <c r="B577" s="1" t="s">
        <v>2</v>
      </c>
      <c r="C577" s="1" t="s">
        <v>38</v>
      </c>
      <c r="D577" s="5" t="s">
        <v>31</v>
      </c>
      <c r="E577" s="6">
        <v>455</v>
      </c>
      <c r="F577" s="6">
        <v>4578.6000000000004</v>
      </c>
      <c r="G577" s="6">
        <v>5128.0320000000002</v>
      </c>
      <c r="H577" s="3">
        <v>915.72000000000014</v>
      </c>
      <c r="I577" s="4" t="s">
        <v>40</v>
      </c>
    </row>
    <row r="578" spans="1:9" ht="18" customHeight="1" x14ac:dyDescent="0.25">
      <c r="A578" s="1">
        <v>2023</v>
      </c>
      <c r="B578" s="1" t="s">
        <v>2</v>
      </c>
      <c r="C578" s="1" t="s">
        <v>12</v>
      </c>
      <c r="D578" s="5" t="s">
        <v>28</v>
      </c>
      <c r="E578" s="7">
        <v>345</v>
      </c>
      <c r="F578" s="7">
        <v>7000</v>
      </c>
      <c r="G578" s="7">
        <v>7840</v>
      </c>
      <c r="H578" s="3">
        <v>1400</v>
      </c>
      <c r="I578" s="4" t="s">
        <v>40</v>
      </c>
    </row>
    <row r="579" spans="1:9" ht="18" customHeight="1" x14ac:dyDescent="0.25">
      <c r="A579" s="1">
        <v>2023</v>
      </c>
      <c r="B579" s="1" t="s">
        <v>2</v>
      </c>
      <c r="C579" s="1" t="s">
        <v>13</v>
      </c>
      <c r="D579" s="2" t="s">
        <v>33</v>
      </c>
      <c r="E579" s="3">
        <v>122</v>
      </c>
      <c r="F579" s="3">
        <v>100</v>
      </c>
      <c r="G579" s="3">
        <v>112</v>
      </c>
      <c r="H579" s="3">
        <v>20</v>
      </c>
      <c r="I579" s="4" t="s">
        <v>40</v>
      </c>
    </row>
    <row r="580" spans="1:9" ht="18" customHeight="1" x14ac:dyDescent="0.25">
      <c r="A580" s="1">
        <v>2023</v>
      </c>
      <c r="B580" s="1" t="s">
        <v>2</v>
      </c>
      <c r="C580" s="1" t="s">
        <v>15</v>
      </c>
      <c r="D580" s="5" t="s">
        <v>26</v>
      </c>
      <c r="E580" s="6">
        <v>78</v>
      </c>
      <c r="F580" s="6">
        <v>2288.6</v>
      </c>
      <c r="G580" s="6">
        <v>5126.4639999999999</v>
      </c>
      <c r="H580" s="3">
        <v>457.72</v>
      </c>
      <c r="I580" s="4" t="s">
        <v>40</v>
      </c>
    </row>
    <row r="581" spans="1:9" ht="18" customHeight="1" x14ac:dyDescent="0.25">
      <c r="A581" s="1">
        <v>2023</v>
      </c>
      <c r="B581" s="1" t="s">
        <v>2</v>
      </c>
      <c r="C581" s="1" t="s">
        <v>15</v>
      </c>
      <c r="D581" s="5" t="s">
        <v>24</v>
      </c>
      <c r="E581" s="6">
        <v>76</v>
      </c>
      <c r="F581" s="6">
        <v>2288.4499999999998</v>
      </c>
      <c r="G581" s="6">
        <v>5126.1279999999997</v>
      </c>
      <c r="H581" s="3">
        <v>457.69</v>
      </c>
      <c r="I581" s="4" t="s">
        <v>40</v>
      </c>
    </row>
    <row r="582" spans="1:9" ht="18" customHeight="1" x14ac:dyDescent="0.25">
      <c r="A582" s="1">
        <v>2023</v>
      </c>
      <c r="B582" s="1" t="s">
        <v>2</v>
      </c>
      <c r="C582" s="1" t="s">
        <v>15</v>
      </c>
      <c r="D582" s="5" t="s">
        <v>25</v>
      </c>
      <c r="E582" s="6">
        <v>46</v>
      </c>
      <c r="F582" s="6">
        <v>100</v>
      </c>
      <c r="G582" s="6">
        <v>224</v>
      </c>
      <c r="H582" s="3">
        <v>20</v>
      </c>
      <c r="I582" s="4" t="s">
        <v>40</v>
      </c>
    </row>
    <row r="583" spans="1:9" ht="18" customHeight="1" x14ac:dyDescent="0.25">
      <c r="A583" s="1">
        <v>2023</v>
      </c>
      <c r="B583" s="1" t="s">
        <v>2</v>
      </c>
      <c r="C583" s="1" t="s">
        <v>15</v>
      </c>
      <c r="D583" s="5" t="s">
        <v>23</v>
      </c>
      <c r="E583" s="6">
        <v>34</v>
      </c>
      <c r="F583" s="6">
        <v>2288.4</v>
      </c>
      <c r="G583" s="6">
        <v>5126.0160000000005</v>
      </c>
      <c r="H583" s="3">
        <v>457.68000000000006</v>
      </c>
      <c r="I583" s="4" t="s">
        <v>40</v>
      </c>
    </row>
    <row r="584" spans="1:9" ht="18" customHeight="1" x14ac:dyDescent="0.25">
      <c r="A584" s="1">
        <v>2023</v>
      </c>
      <c r="B584" s="1" t="s">
        <v>2</v>
      </c>
      <c r="C584" s="1" t="s">
        <v>13</v>
      </c>
      <c r="D584" s="2" t="s">
        <v>34</v>
      </c>
      <c r="E584" s="3">
        <v>7</v>
      </c>
      <c r="F584" s="3">
        <v>200</v>
      </c>
      <c r="G584" s="3">
        <v>224</v>
      </c>
      <c r="H584" s="3">
        <v>40</v>
      </c>
      <c r="I584" s="4" t="s">
        <v>40</v>
      </c>
    </row>
    <row r="585" spans="1:9" ht="18" customHeight="1" x14ac:dyDescent="0.25">
      <c r="A585" s="1">
        <v>2023</v>
      </c>
      <c r="B585" s="1" t="s">
        <v>2</v>
      </c>
      <c r="C585" s="1" t="s">
        <v>15</v>
      </c>
      <c r="D585" s="5" t="s">
        <v>27</v>
      </c>
      <c r="E585" s="6">
        <v>3</v>
      </c>
      <c r="F585" s="6">
        <v>2288.65</v>
      </c>
      <c r="G585" s="6">
        <v>5126.576</v>
      </c>
      <c r="H585" s="3">
        <v>457.73</v>
      </c>
      <c r="I585" s="4" t="s">
        <v>40</v>
      </c>
    </row>
    <row r="586" spans="1:9" ht="18" customHeight="1" x14ac:dyDescent="0.25">
      <c r="A586" s="1">
        <v>2023</v>
      </c>
      <c r="B586" s="1" t="s">
        <v>2</v>
      </c>
      <c r="C586" s="1" t="s">
        <v>32</v>
      </c>
      <c r="D586" s="5" t="s">
        <v>32</v>
      </c>
      <c r="E586" s="6">
        <v>2</v>
      </c>
      <c r="F586" s="6">
        <v>6600</v>
      </c>
      <c r="G586" s="6">
        <v>7392</v>
      </c>
      <c r="H586" s="3">
        <v>1320</v>
      </c>
      <c r="I586" s="4" t="s">
        <v>40</v>
      </c>
    </row>
    <row r="587" spans="1:9" ht="18" customHeight="1" x14ac:dyDescent="0.25">
      <c r="A587" s="1">
        <v>2023</v>
      </c>
      <c r="B587" s="1" t="s">
        <v>3</v>
      </c>
      <c r="C587" s="1" t="s">
        <v>14</v>
      </c>
      <c r="D587" s="2" t="s">
        <v>36</v>
      </c>
      <c r="E587" s="3">
        <v>3566</v>
      </c>
      <c r="F587" s="3">
        <v>4577.3</v>
      </c>
      <c r="G587" s="3">
        <v>5126.576</v>
      </c>
      <c r="H587" s="3">
        <v>915.46</v>
      </c>
      <c r="I587" s="4" t="s">
        <v>40</v>
      </c>
    </row>
    <row r="588" spans="1:9" ht="18" customHeight="1" x14ac:dyDescent="0.25">
      <c r="A588" s="1">
        <v>2023</v>
      </c>
      <c r="B588" s="1" t="s">
        <v>3</v>
      </c>
      <c r="C588" s="1" t="s">
        <v>14</v>
      </c>
      <c r="D588" s="2" t="s">
        <v>37</v>
      </c>
      <c r="E588" s="3">
        <v>2498</v>
      </c>
      <c r="F588" s="3">
        <v>8000</v>
      </c>
      <c r="G588" s="3">
        <v>8960</v>
      </c>
      <c r="H588" s="3">
        <v>1600</v>
      </c>
      <c r="I588" s="4" t="s">
        <v>42</v>
      </c>
    </row>
    <row r="589" spans="1:9" ht="18" customHeight="1" x14ac:dyDescent="0.25">
      <c r="A589" s="1">
        <v>2023</v>
      </c>
      <c r="B589" s="1" t="s">
        <v>3</v>
      </c>
      <c r="C589" s="1" t="s">
        <v>13</v>
      </c>
      <c r="D589" s="2" t="s">
        <v>35</v>
      </c>
      <c r="E589" s="3">
        <v>1245</v>
      </c>
      <c r="F589" s="3">
        <v>4577.2</v>
      </c>
      <c r="G589" s="3">
        <v>5126.4639999999999</v>
      </c>
      <c r="H589" s="3">
        <v>915.44</v>
      </c>
      <c r="I589" s="4" t="s">
        <v>42</v>
      </c>
    </row>
    <row r="590" spans="1:9" ht="18" customHeight="1" x14ac:dyDescent="0.25">
      <c r="A590" s="1">
        <v>2023</v>
      </c>
      <c r="B590" s="1" t="s">
        <v>3</v>
      </c>
      <c r="C590" s="1" t="s">
        <v>38</v>
      </c>
      <c r="D590" s="5" t="s">
        <v>30</v>
      </c>
      <c r="E590" s="6">
        <v>644</v>
      </c>
      <c r="F590" s="6">
        <v>15000</v>
      </c>
      <c r="G590" s="6">
        <v>6432.72</v>
      </c>
      <c r="H590" s="3">
        <v>3000</v>
      </c>
      <c r="I590" s="4" t="s">
        <v>42</v>
      </c>
    </row>
    <row r="591" spans="1:9" ht="18" customHeight="1" x14ac:dyDescent="0.25">
      <c r="A591" s="1">
        <v>2023</v>
      </c>
      <c r="B591" s="1" t="s">
        <v>3</v>
      </c>
      <c r="C591" s="1" t="s">
        <v>12</v>
      </c>
      <c r="D591" s="5" t="s">
        <v>29</v>
      </c>
      <c r="E591" s="6">
        <v>643</v>
      </c>
      <c r="F591" s="6">
        <v>7000</v>
      </c>
      <c r="G591" s="6">
        <v>7840</v>
      </c>
      <c r="H591" s="3">
        <v>1400</v>
      </c>
      <c r="I591" s="4" t="s">
        <v>42</v>
      </c>
    </row>
    <row r="592" spans="1:9" ht="18" customHeight="1" x14ac:dyDescent="0.25">
      <c r="A592" s="1">
        <v>2023</v>
      </c>
      <c r="B592" s="1" t="s">
        <v>3</v>
      </c>
      <c r="C592" s="1" t="s">
        <v>38</v>
      </c>
      <c r="D592" s="5" t="s">
        <v>31</v>
      </c>
      <c r="E592" s="6">
        <v>455</v>
      </c>
      <c r="F592" s="6">
        <v>14000</v>
      </c>
      <c r="G592" s="6">
        <v>5128.0320000000002</v>
      </c>
      <c r="H592" s="3">
        <v>2800</v>
      </c>
      <c r="I592" s="4" t="s">
        <v>42</v>
      </c>
    </row>
    <row r="593" spans="1:9" ht="18" customHeight="1" x14ac:dyDescent="0.25">
      <c r="A593" s="1">
        <v>2023</v>
      </c>
      <c r="B593" s="1" t="s">
        <v>3</v>
      </c>
      <c r="C593" s="1" t="s">
        <v>12</v>
      </c>
      <c r="D593" s="5" t="s">
        <v>28</v>
      </c>
      <c r="E593" s="7">
        <v>345</v>
      </c>
      <c r="F593" s="7">
        <v>7000</v>
      </c>
      <c r="G593" s="7">
        <v>7840</v>
      </c>
      <c r="H593" s="3">
        <v>1400</v>
      </c>
      <c r="I593" s="4" t="s">
        <v>42</v>
      </c>
    </row>
    <row r="594" spans="1:9" ht="18" customHeight="1" x14ac:dyDescent="0.25">
      <c r="A594" s="1">
        <v>2023</v>
      </c>
      <c r="B594" s="1" t="s">
        <v>3</v>
      </c>
      <c r="C594" s="1" t="s">
        <v>13</v>
      </c>
      <c r="D594" s="2" t="s">
        <v>33</v>
      </c>
      <c r="E594" s="3">
        <v>122</v>
      </c>
      <c r="F594" s="3">
        <v>100</v>
      </c>
      <c r="G594" s="3">
        <v>112</v>
      </c>
      <c r="H594" s="3">
        <v>20</v>
      </c>
      <c r="I594" s="4" t="s">
        <v>42</v>
      </c>
    </row>
    <row r="595" spans="1:9" ht="18" customHeight="1" x14ac:dyDescent="0.25">
      <c r="A595" s="1">
        <v>2023</v>
      </c>
      <c r="B595" s="1" t="s">
        <v>3</v>
      </c>
      <c r="C595" s="1" t="s">
        <v>15</v>
      </c>
      <c r="D595" s="5" t="s">
        <v>26</v>
      </c>
      <c r="E595" s="6">
        <v>78</v>
      </c>
      <c r="F595" s="6">
        <v>2288.6</v>
      </c>
      <c r="G595" s="6">
        <v>5126.4639999999999</v>
      </c>
      <c r="H595" s="3">
        <v>457.72</v>
      </c>
      <c r="I595" s="4" t="s">
        <v>42</v>
      </c>
    </row>
    <row r="596" spans="1:9" ht="18" customHeight="1" x14ac:dyDescent="0.25">
      <c r="A596" s="1">
        <v>2023</v>
      </c>
      <c r="B596" s="1" t="s">
        <v>3</v>
      </c>
      <c r="C596" s="1" t="s">
        <v>15</v>
      </c>
      <c r="D596" s="5" t="s">
        <v>24</v>
      </c>
      <c r="E596" s="6">
        <v>76</v>
      </c>
      <c r="F596" s="6">
        <v>2288.4499999999998</v>
      </c>
      <c r="G596" s="6">
        <v>5126.1279999999997</v>
      </c>
      <c r="H596" s="3">
        <v>457.69</v>
      </c>
      <c r="I596" s="4" t="s">
        <v>42</v>
      </c>
    </row>
    <row r="597" spans="1:9" ht="18" customHeight="1" x14ac:dyDescent="0.25">
      <c r="A597" s="1">
        <v>2023</v>
      </c>
      <c r="B597" s="1" t="s">
        <v>3</v>
      </c>
      <c r="C597" s="1" t="s">
        <v>15</v>
      </c>
      <c r="D597" s="5" t="s">
        <v>25</v>
      </c>
      <c r="E597" s="6">
        <v>46</v>
      </c>
      <c r="F597" s="6">
        <v>100</v>
      </c>
      <c r="G597" s="6">
        <v>224</v>
      </c>
      <c r="H597" s="3">
        <v>20</v>
      </c>
      <c r="I597" s="4" t="s">
        <v>42</v>
      </c>
    </row>
    <row r="598" spans="1:9" ht="18" customHeight="1" x14ac:dyDescent="0.25">
      <c r="A598" s="1">
        <v>2023</v>
      </c>
      <c r="B598" s="1" t="s">
        <v>3</v>
      </c>
      <c r="C598" s="1" t="s">
        <v>15</v>
      </c>
      <c r="D598" s="5" t="s">
        <v>23</v>
      </c>
      <c r="E598" s="6">
        <v>34</v>
      </c>
      <c r="F598" s="6">
        <v>2288.4</v>
      </c>
      <c r="G598" s="6">
        <v>5126.0160000000005</v>
      </c>
      <c r="H598" s="3">
        <v>457.68000000000006</v>
      </c>
      <c r="I598" s="4" t="s">
        <v>42</v>
      </c>
    </row>
    <row r="599" spans="1:9" ht="18" customHeight="1" x14ac:dyDescent="0.25">
      <c r="A599" s="1">
        <v>2023</v>
      </c>
      <c r="B599" s="1" t="s">
        <v>3</v>
      </c>
      <c r="C599" s="1" t="s">
        <v>13</v>
      </c>
      <c r="D599" s="2" t="s">
        <v>34</v>
      </c>
      <c r="E599" s="3">
        <v>7</v>
      </c>
      <c r="F599" s="3">
        <v>200</v>
      </c>
      <c r="G599" s="3">
        <v>224</v>
      </c>
      <c r="H599" s="3">
        <v>40</v>
      </c>
      <c r="I599" s="4" t="s">
        <v>42</v>
      </c>
    </row>
    <row r="600" spans="1:9" ht="18" customHeight="1" x14ac:dyDescent="0.25">
      <c r="A600" s="1">
        <v>2023</v>
      </c>
      <c r="B600" s="1" t="s">
        <v>3</v>
      </c>
      <c r="C600" s="1" t="s">
        <v>15</v>
      </c>
      <c r="D600" s="5" t="s">
        <v>27</v>
      </c>
      <c r="E600" s="6">
        <v>3</v>
      </c>
      <c r="F600" s="6">
        <v>2288.65</v>
      </c>
      <c r="G600" s="6">
        <v>5126.576</v>
      </c>
      <c r="H600" s="3">
        <v>457.73</v>
      </c>
      <c r="I600" s="4" t="s">
        <v>42</v>
      </c>
    </row>
    <row r="601" spans="1:9" ht="18" customHeight="1" x14ac:dyDescent="0.25">
      <c r="A601" s="1">
        <v>2023</v>
      </c>
      <c r="B601" s="1" t="s">
        <v>3</v>
      </c>
      <c r="C601" s="1" t="s">
        <v>32</v>
      </c>
      <c r="D601" s="5" t="s">
        <v>32</v>
      </c>
      <c r="E601" s="6">
        <v>2</v>
      </c>
      <c r="F601" s="6">
        <v>7920</v>
      </c>
      <c r="G601" s="6">
        <v>7392</v>
      </c>
      <c r="H601" s="3">
        <v>1584</v>
      </c>
      <c r="I601" s="4" t="s">
        <v>42</v>
      </c>
    </row>
    <row r="602" spans="1:9" ht="18" customHeight="1" x14ac:dyDescent="0.25">
      <c r="A602" s="1">
        <v>2023</v>
      </c>
      <c r="B602" s="1" t="s">
        <v>4</v>
      </c>
      <c r="C602" s="1" t="s">
        <v>14</v>
      </c>
      <c r="D602" s="2" t="s">
        <v>36</v>
      </c>
      <c r="E602" s="3">
        <v>3566</v>
      </c>
      <c r="F602" s="3">
        <v>4577.3</v>
      </c>
      <c r="G602" s="3">
        <v>5126.576</v>
      </c>
      <c r="H602" s="3">
        <v>915.46</v>
      </c>
      <c r="I602" s="4" t="s">
        <v>42</v>
      </c>
    </row>
    <row r="603" spans="1:9" ht="18" customHeight="1" x14ac:dyDescent="0.25">
      <c r="A603" s="1">
        <v>2023</v>
      </c>
      <c r="B603" s="1" t="s">
        <v>4</v>
      </c>
      <c r="C603" s="1" t="s">
        <v>14</v>
      </c>
      <c r="D603" s="2" t="s">
        <v>37</v>
      </c>
      <c r="E603" s="3">
        <v>2498</v>
      </c>
      <c r="F603" s="3">
        <v>8800</v>
      </c>
      <c r="G603" s="3">
        <v>8960</v>
      </c>
      <c r="H603" s="3">
        <v>1760</v>
      </c>
      <c r="I603" s="4" t="s">
        <v>42</v>
      </c>
    </row>
    <row r="604" spans="1:9" ht="18" customHeight="1" x14ac:dyDescent="0.25">
      <c r="A604" s="1">
        <v>2023</v>
      </c>
      <c r="B604" s="1" t="s">
        <v>4</v>
      </c>
      <c r="C604" s="1" t="s">
        <v>13</v>
      </c>
      <c r="D604" s="2" t="s">
        <v>35</v>
      </c>
      <c r="E604" s="3">
        <v>1245</v>
      </c>
      <c r="F604" s="3">
        <v>5034.92</v>
      </c>
      <c r="G604" s="3">
        <v>5126.4639999999999</v>
      </c>
      <c r="H604" s="3">
        <v>1006.984</v>
      </c>
      <c r="I604" s="4" t="s">
        <v>42</v>
      </c>
    </row>
    <row r="605" spans="1:9" ht="18" customHeight="1" x14ac:dyDescent="0.25">
      <c r="A605" s="1">
        <v>2023</v>
      </c>
      <c r="B605" s="1" t="s">
        <v>4</v>
      </c>
      <c r="C605" s="1" t="s">
        <v>38</v>
      </c>
      <c r="D605" s="5" t="s">
        <v>30</v>
      </c>
      <c r="E605" s="6">
        <v>644</v>
      </c>
      <c r="F605" s="6">
        <v>6317.85</v>
      </c>
      <c r="G605" s="6">
        <v>6432.72</v>
      </c>
      <c r="H605" s="3">
        <v>1263.5700000000002</v>
      </c>
      <c r="I605" s="4" t="s">
        <v>42</v>
      </c>
    </row>
    <row r="606" spans="1:9" ht="18" customHeight="1" x14ac:dyDescent="0.25">
      <c r="A606" s="1">
        <v>2023</v>
      </c>
      <c r="B606" s="1" t="s">
        <v>4</v>
      </c>
      <c r="C606" s="1" t="s">
        <v>12</v>
      </c>
      <c r="D606" s="5" t="s">
        <v>29</v>
      </c>
      <c r="E606" s="6">
        <v>643</v>
      </c>
      <c r="F606" s="6">
        <v>7700</v>
      </c>
      <c r="G606" s="6">
        <v>7840</v>
      </c>
      <c r="H606" s="3">
        <v>1540</v>
      </c>
      <c r="I606" s="4" t="s">
        <v>42</v>
      </c>
    </row>
    <row r="607" spans="1:9" ht="18" customHeight="1" x14ac:dyDescent="0.25">
      <c r="A607" s="1">
        <v>2023</v>
      </c>
      <c r="B607" s="1" t="s">
        <v>4</v>
      </c>
      <c r="C607" s="1" t="s">
        <v>38</v>
      </c>
      <c r="D607" s="5" t="s">
        <v>31</v>
      </c>
      <c r="E607" s="6">
        <v>455</v>
      </c>
      <c r="F607" s="6">
        <v>5036.46</v>
      </c>
      <c r="G607" s="6">
        <v>5128.0320000000002</v>
      </c>
      <c r="H607" s="3">
        <v>1007.292</v>
      </c>
      <c r="I607" s="4" t="s">
        <v>42</v>
      </c>
    </row>
    <row r="608" spans="1:9" ht="18" customHeight="1" x14ac:dyDescent="0.25">
      <c r="A608" s="1">
        <v>2023</v>
      </c>
      <c r="B608" s="1" t="s">
        <v>4</v>
      </c>
      <c r="C608" s="1" t="s">
        <v>12</v>
      </c>
      <c r="D608" s="5" t="s">
        <v>28</v>
      </c>
      <c r="E608" s="7">
        <v>345</v>
      </c>
      <c r="F608" s="7">
        <v>7700</v>
      </c>
      <c r="G608" s="7">
        <v>7840</v>
      </c>
      <c r="H608" s="3">
        <v>1540</v>
      </c>
      <c r="I608" s="4" t="s">
        <v>42</v>
      </c>
    </row>
    <row r="609" spans="1:9" ht="18" customHeight="1" x14ac:dyDescent="0.25">
      <c r="A609" s="1">
        <v>2023</v>
      </c>
      <c r="B609" s="1" t="s">
        <v>4</v>
      </c>
      <c r="C609" s="1" t="s">
        <v>13</v>
      </c>
      <c r="D609" s="2" t="s">
        <v>33</v>
      </c>
      <c r="E609" s="3">
        <v>122</v>
      </c>
      <c r="F609" s="3">
        <v>110</v>
      </c>
      <c r="G609" s="3">
        <v>112</v>
      </c>
      <c r="H609" s="3">
        <v>22</v>
      </c>
      <c r="I609" s="4" t="s">
        <v>42</v>
      </c>
    </row>
    <row r="610" spans="1:9" ht="18" customHeight="1" x14ac:dyDescent="0.25">
      <c r="A610" s="1">
        <v>2023</v>
      </c>
      <c r="B610" s="1" t="s">
        <v>4</v>
      </c>
      <c r="C610" s="1" t="s">
        <v>15</v>
      </c>
      <c r="D610" s="5" t="s">
        <v>26</v>
      </c>
      <c r="E610" s="6">
        <v>78</v>
      </c>
      <c r="F610" s="6">
        <v>2517.46</v>
      </c>
      <c r="G610" s="6">
        <v>5126.4639999999999</v>
      </c>
      <c r="H610" s="3">
        <v>503.49200000000002</v>
      </c>
      <c r="I610" s="4" t="s">
        <v>42</v>
      </c>
    </row>
    <row r="611" spans="1:9" ht="18" customHeight="1" x14ac:dyDescent="0.25">
      <c r="A611" s="1">
        <v>2023</v>
      </c>
      <c r="B611" s="1" t="s">
        <v>4</v>
      </c>
      <c r="C611" s="1" t="s">
        <v>15</v>
      </c>
      <c r="D611" s="5" t="s">
        <v>24</v>
      </c>
      <c r="E611" s="6">
        <v>76</v>
      </c>
      <c r="F611" s="6">
        <v>2288.4499999999998</v>
      </c>
      <c r="G611" s="6">
        <v>5126.1279999999997</v>
      </c>
      <c r="H611" s="3">
        <v>457.69</v>
      </c>
      <c r="I611" s="4" t="s">
        <v>42</v>
      </c>
    </row>
    <row r="612" spans="1:9" ht="18" customHeight="1" x14ac:dyDescent="0.25">
      <c r="A612" s="1">
        <v>2023</v>
      </c>
      <c r="B612" s="1" t="s">
        <v>4</v>
      </c>
      <c r="C612" s="1" t="s">
        <v>15</v>
      </c>
      <c r="D612" s="5" t="s">
        <v>25</v>
      </c>
      <c r="E612" s="6">
        <v>46</v>
      </c>
      <c r="F612" s="6">
        <v>100</v>
      </c>
      <c r="G612" s="6">
        <v>224</v>
      </c>
      <c r="H612" s="3">
        <v>20</v>
      </c>
      <c r="I612" s="4" t="s">
        <v>42</v>
      </c>
    </row>
    <row r="613" spans="1:9" ht="18" customHeight="1" x14ac:dyDescent="0.25">
      <c r="A613" s="1">
        <v>2023</v>
      </c>
      <c r="B613" s="1" t="s">
        <v>4</v>
      </c>
      <c r="C613" s="1" t="s">
        <v>15</v>
      </c>
      <c r="D613" s="5" t="s">
        <v>23</v>
      </c>
      <c r="E613" s="6">
        <v>34</v>
      </c>
      <c r="F613" s="6">
        <v>2288.4</v>
      </c>
      <c r="G613" s="6">
        <v>5126.0160000000005</v>
      </c>
      <c r="H613" s="3">
        <v>457.68000000000006</v>
      </c>
      <c r="I613" s="4" t="s">
        <v>40</v>
      </c>
    </row>
    <row r="614" spans="1:9" ht="18" customHeight="1" x14ac:dyDescent="0.25">
      <c r="A614" s="1">
        <v>2023</v>
      </c>
      <c r="B614" s="1" t="s">
        <v>4</v>
      </c>
      <c r="C614" s="1" t="s">
        <v>13</v>
      </c>
      <c r="D614" s="2" t="s">
        <v>34</v>
      </c>
      <c r="E614" s="3">
        <v>7</v>
      </c>
      <c r="F614" s="3">
        <v>200</v>
      </c>
      <c r="G614" s="3">
        <v>224</v>
      </c>
      <c r="H614" s="3">
        <v>40</v>
      </c>
      <c r="I614" s="4" t="s">
        <v>40</v>
      </c>
    </row>
    <row r="615" spans="1:9" ht="18" customHeight="1" x14ac:dyDescent="0.25">
      <c r="A615" s="1">
        <v>2023</v>
      </c>
      <c r="B615" s="1" t="s">
        <v>4</v>
      </c>
      <c r="C615" s="1" t="s">
        <v>15</v>
      </c>
      <c r="D615" s="5" t="s">
        <v>27</v>
      </c>
      <c r="E615" s="6">
        <v>3</v>
      </c>
      <c r="F615" s="6">
        <v>3300</v>
      </c>
      <c r="G615" s="6">
        <v>5126.576</v>
      </c>
      <c r="H615" s="3">
        <v>660</v>
      </c>
      <c r="I615" s="4" t="s">
        <v>40</v>
      </c>
    </row>
    <row r="616" spans="1:9" ht="18" customHeight="1" x14ac:dyDescent="0.25">
      <c r="A616" s="1">
        <v>2023</v>
      </c>
      <c r="B616" s="1" t="s">
        <v>4</v>
      </c>
      <c r="C616" s="1" t="s">
        <v>32</v>
      </c>
      <c r="D616" s="5" t="s">
        <v>32</v>
      </c>
      <c r="E616" s="6">
        <v>2</v>
      </c>
      <c r="F616" s="6">
        <v>4577.3</v>
      </c>
      <c r="G616" s="6">
        <v>7392</v>
      </c>
      <c r="H616" s="3">
        <v>915.46</v>
      </c>
      <c r="I616" s="4" t="s">
        <v>40</v>
      </c>
    </row>
    <row r="617" spans="1:9" ht="18" customHeight="1" x14ac:dyDescent="0.25">
      <c r="A617" s="1">
        <v>2023</v>
      </c>
      <c r="B617" s="1" t="s">
        <v>5</v>
      </c>
      <c r="C617" s="1" t="s">
        <v>14</v>
      </c>
      <c r="D617" s="2" t="s">
        <v>36</v>
      </c>
      <c r="E617" s="3">
        <v>3566</v>
      </c>
      <c r="F617" s="3">
        <v>4577.3</v>
      </c>
      <c r="G617" s="3">
        <v>5126.576</v>
      </c>
      <c r="H617" s="3">
        <v>915.46</v>
      </c>
      <c r="I617" s="4" t="s">
        <v>40</v>
      </c>
    </row>
    <row r="618" spans="1:9" ht="18" customHeight="1" x14ac:dyDescent="0.25">
      <c r="A618" s="1">
        <v>2023</v>
      </c>
      <c r="B618" s="1" t="s">
        <v>5</v>
      </c>
      <c r="C618" s="1" t="s">
        <v>14</v>
      </c>
      <c r="D618" s="2" t="s">
        <v>37</v>
      </c>
      <c r="E618" s="3">
        <v>2498</v>
      </c>
      <c r="F618" s="3">
        <v>8000</v>
      </c>
      <c r="G618" s="3">
        <v>8960</v>
      </c>
      <c r="H618" s="3">
        <v>1600</v>
      </c>
      <c r="I618" s="4" t="s">
        <v>40</v>
      </c>
    </row>
    <row r="619" spans="1:9" ht="18" customHeight="1" x14ac:dyDescent="0.25">
      <c r="A619" s="1">
        <v>2023</v>
      </c>
      <c r="B619" s="1" t="s">
        <v>5</v>
      </c>
      <c r="C619" s="1" t="s">
        <v>13</v>
      </c>
      <c r="D619" s="2" t="s">
        <v>35</v>
      </c>
      <c r="E619" s="3">
        <v>1245</v>
      </c>
      <c r="F619" s="3">
        <v>4577.2</v>
      </c>
      <c r="G619" s="3">
        <v>5126.4639999999999</v>
      </c>
      <c r="H619" s="3">
        <v>915.44</v>
      </c>
      <c r="I619" s="4" t="s">
        <v>40</v>
      </c>
    </row>
    <row r="620" spans="1:9" ht="18" customHeight="1" x14ac:dyDescent="0.25">
      <c r="A620" s="1">
        <v>2023</v>
      </c>
      <c r="B620" s="1" t="s">
        <v>5</v>
      </c>
      <c r="C620" s="1" t="s">
        <v>38</v>
      </c>
      <c r="D620" s="5" t="s">
        <v>30</v>
      </c>
      <c r="E620" s="6">
        <v>644</v>
      </c>
      <c r="F620" s="6">
        <v>10000</v>
      </c>
      <c r="G620" s="6">
        <v>6432.72</v>
      </c>
      <c r="H620" s="3">
        <v>2000</v>
      </c>
      <c r="I620" s="4" t="s">
        <v>40</v>
      </c>
    </row>
    <row r="621" spans="1:9" ht="18" customHeight="1" x14ac:dyDescent="0.25">
      <c r="A621" s="1">
        <v>2023</v>
      </c>
      <c r="B621" s="1" t="s">
        <v>5</v>
      </c>
      <c r="C621" s="1" t="s">
        <v>12</v>
      </c>
      <c r="D621" s="5" t="s">
        <v>29</v>
      </c>
      <c r="E621" s="6">
        <v>643</v>
      </c>
      <c r="F621" s="6">
        <v>7000</v>
      </c>
      <c r="G621" s="6">
        <v>7840</v>
      </c>
      <c r="H621" s="3">
        <v>1400</v>
      </c>
      <c r="I621" s="4" t="s">
        <v>40</v>
      </c>
    </row>
    <row r="622" spans="1:9" ht="18" customHeight="1" x14ac:dyDescent="0.25">
      <c r="A622" s="1">
        <v>2023</v>
      </c>
      <c r="B622" s="1" t="s">
        <v>5</v>
      </c>
      <c r="C622" s="1" t="s">
        <v>38</v>
      </c>
      <c r="D622" s="5" t="s">
        <v>31</v>
      </c>
      <c r="E622" s="6">
        <v>455</v>
      </c>
      <c r="F622" s="6">
        <v>8000</v>
      </c>
      <c r="G622" s="6">
        <v>5128.0320000000002</v>
      </c>
      <c r="H622" s="3">
        <v>1600</v>
      </c>
      <c r="I622" s="4" t="s">
        <v>40</v>
      </c>
    </row>
    <row r="623" spans="1:9" ht="18" customHeight="1" x14ac:dyDescent="0.25">
      <c r="A623" s="1">
        <v>2023</v>
      </c>
      <c r="B623" s="1" t="s">
        <v>5</v>
      </c>
      <c r="C623" s="1" t="s">
        <v>12</v>
      </c>
      <c r="D623" s="5" t="s">
        <v>28</v>
      </c>
      <c r="E623" s="7">
        <v>345</v>
      </c>
      <c r="F623" s="7">
        <v>7000</v>
      </c>
      <c r="G623" s="7">
        <v>7840</v>
      </c>
      <c r="H623" s="3">
        <v>1400</v>
      </c>
      <c r="I623" s="4" t="s">
        <v>40</v>
      </c>
    </row>
    <row r="624" spans="1:9" ht="18" customHeight="1" x14ac:dyDescent="0.25">
      <c r="A624" s="1">
        <v>2023</v>
      </c>
      <c r="B624" s="1" t="s">
        <v>5</v>
      </c>
      <c r="C624" s="1" t="s">
        <v>13</v>
      </c>
      <c r="D624" s="2" t="s">
        <v>33</v>
      </c>
      <c r="E624" s="3">
        <v>122</v>
      </c>
      <c r="F624" s="3">
        <v>100</v>
      </c>
      <c r="G624" s="3">
        <v>112</v>
      </c>
      <c r="H624" s="3">
        <v>20</v>
      </c>
      <c r="I624" s="4" t="s">
        <v>40</v>
      </c>
    </row>
    <row r="625" spans="1:9" ht="18" customHeight="1" x14ac:dyDescent="0.25">
      <c r="A625" s="1">
        <v>2023</v>
      </c>
      <c r="B625" s="1" t="s">
        <v>5</v>
      </c>
      <c r="C625" s="1" t="s">
        <v>15</v>
      </c>
      <c r="D625" s="5" t="s">
        <v>26</v>
      </c>
      <c r="E625" s="6">
        <v>78</v>
      </c>
      <c r="F625" s="6">
        <v>2288.6</v>
      </c>
      <c r="G625" s="6">
        <v>5126.4639999999999</v>
      </c>
      <c r="H625" s="3">
        <v>457.72</v>
      </c>
      <c r="I625" s="4" t="s">
        <v>40</v>
      </c>
    </row>
    <row r="626" spans="1:9" ht="18" customHeight="1" x14ac:dyDescent="0.25">
      <c r="A626" s="1">
        <v>2023</v>
      </c>
      <c r="B626" s="1" t="s">
        <v>5</v>
      </c>
      <c r="C626" s="1" t="s">
        <v>15</v>
      </c>
      <c r="D626" s="5" t="s">
        <v>24</v>
      </c>
      <c r="E626" s="6">
        <v>76</v>
      </c>
      <c r="F626" s="6">
        <v>2288.4499999999998</v>
      </c>
      <c r="G626" s="6">
        <v>5126.1279999999997</v>
      </c>
      <c r="H626" s="3">
        <v>457.69</v>
      </c>
      <c r="I626" s="4" t="s">
        <v>40</v>
      </c>
    </row>
    <row r="627" spans="1:9" ht="18" customHeight="1" x14ac:dyDescent="0.25">
      <c r="A627" s="1">
        <v>2023</v>
      </c>
      <c r="B627" s="1" t="s">
        <v>5</v>
      </c>
      <c r="C627" s="1" t="s">
        <v>15</v>
      </c>
      <c r="D627" s="5" t="s">
        <v>25</v>
      </c>
      <c r="E627" s="6">
        <v>46</v>
      </c>
      <c r="F627" s="6">
        <v>100</v>
      </c>
      <c r="G627" s="6">
        <v>224</v>
      </c>
      <c r="H627" s="3">
        <v>20</v>
      </c>
      <c r="I627" s="4" t="s">
        <v>40</v>
      </c>
    </row>
    <row r="628" spans="1:9" ht="18" customHeight="1" x14ac:dyDescent="0.25">
      <c r="A628" s="1">
        <v>2023</v>
      </c>
      <c r="B628" s="1" t="s">
        <v>5</v>
      </c>
      <c r="C628" s="1" t="s">
        <v>15</v>
      </c>
      <c r="D628" s="5" t="s">
        <v>23</v>
      </c>
      <c r="E628" s="6">
        <v>34</v>
      </c>
      <c r="F628" s="6">
        <v>2288.4</v>
      </c>
      <c r="G628" s="6">
        <v>5126.0160000000005</v>
      </c>
      <c r="H628" s="3">
        <v>457.68000000000006</v>
      </c>
      <c r="I628" s="4" t="s">
        <v>40</v>
      </c>
    </row>
    <row r="629" spans="1:9" ht="18" customHeight="1" x14ac:dyDescent="0.25">
      <c r="A629" s="1">
        <v>2023</v>
      </c>
      <c r="B629" s="1" t="s">
        <v>5</v>
      </c>
      <c r="C629" s="1" t="s">
        <v>13</v>
      </c>
      <c r="D629" s="2" t="s">
        <v>34</v>
      </c>
      <c r="E629" s="3">
        <v>7</v>
      </c>
      <c r="F629" s="3">
        <v>200</v>
      </c>
      <c r="G629" s="3">
        <v>224</v>
      </c>
      <c r="H629" s="3">
        <v>40</v>
      </c>
      <c r="I629" s="4" t="s">
        <v>40</v>
      </c>
    </row>
    <row r="630" spans="1:9" ht="18" customHeight="1" x14ac:dyDescent="0.25">
      <c r="A630" s="1">
        <v>2023</v>
      </c>
      <c r="B630" s="1" t="s">
        <v>5</v>
      </c>
      <c r="C630" s="1" t="s">
        <v>32</v>
      </c>
      <c r="D630" s="5" t="s">
        <v>32</v>
      </c>
      <c r="E630" s="6">
        <v>3</v>
      </c>
      <c r="F630" s="6">
        <v>4577.3</v>
      </c>
      <c r="G630" s="6">
        <v>7392</v>
      </c>
      <c r="H630" s="3">
        <v>915.46</v>
      </c>
      <c r="I630" s="4" t="s">
        <v>42</v>
      </c>
    </row>
    <row r="631" spans="1:9" ht="18" customHeight="1" x14ac:dyDescent="0.25">
      <c r="A631" s="1">
        <v>2023</v>
      </c>
      <c r="B631" s="1" t="s">
        <v>5</v>
      </c>
      <c r="C631" s="1" t="s">
        <v>15</v>
      </c>
      <c r="D631" s="5" t="s">
        <v>27</v>
      </c>
      <c r="E631" s="6">
        <v>3</v>
      </c>
      <c r="F631" s="6">
        <v>2288.65</v>
      </c>
      <c r="G631" s="6">
        <v>5126.576</v>
      </c>
      <c r="H631" s="3">
        <v>457.73</v>
      </c>
      <c r="I631" s="4" t="s">
        <v>42</v>
      </c>
    </row>
    <row r="632" spans="1:9" ht="18" customHeight="1" x14ac:dyDescent="0.25">
      <c r="A632" s="1">
        <v>2023</v>
      </c>
      <c r="B632" s="1" t="s">
        <v>6</v>
      </c>
      <c r="C632" s="1" t="s">
        <v>14</v>
      </c>
      <c r="D632" s="2" t="s">
        <v>36</v>
      </c>
      <c r="E632" s="3">
        <v>3566</v>
      </c>
      <c r="F632" s="3">
        <v>4577.3</v>
      </c>
      <c r="G632" s="3">
        <v>5126.576</v>
      </c>
      <c r="H632" s="3">
        <v>915.46</v>
      </c>
      <c r="I632" s="4" t="s">
        <v>42</v>
      </c>
    </row>
    <row r="633" spans="1:9" ht="18" customHeight="1" x14ac:dyDescent="0.25">
      <c r="A633" s="1">
        <v>2023</v>
      </c>
      <c r="B633" s="1" t="s">
        <v>6</v>
      </c>
      <c r="C633" s="1" t="s">
        <v>14</v>
      </c>
      <c r="D633" s="2" t="s">
        <v>37</v>
      </c>
      <c r="E633" s="3">
        <v>2498</v>
      </c>
      <c r="F633" s="3">
        <v>8000</v>
      </c>
      <c r="G633" s="3">
        <v>8960</v>
      </c>
      <c r="H633" s="3">
        <v>1600</v>
      </c>
      <c r="I633" s="4" t="s">
        <v>42</v>
      </c>
    </row>
    <row r="634" spans="1:9" ht="18" customHeight="1" x14ac:dyDescent="0.25">
      <c r="A634" s="1">
        <v>2023</v>
      </c>
      <c r="B634" s="1" t="s">
        <v>6</v>
      </c>
      <c r="C634" s="1" t="s">
        <v>13</v>
      </c>
      <c r="D634" s="2" t="s">
        <v>35</v>
      </c>
      <c r="E634" s="3">
        <v>1245</v>
      </c>
      <c r="F634" s="3">
        <v>4577.2</v>
      </c>
      <c r="G634" s="3">
        <v>5126.4639999999999</v>
      </c>
      <c r="H634" s="3">
        <v>915.44</v>
      </c>
      <c r="I634" s="4" t="s">
        <v>42</v>
      </c>
    </row>
    <row r="635" spans="1:9" ht="18" customHeight="1" x14ac:dyDescent="0.25">
      <c r="A635" s="1">
        <v>2023</v>
      </c>
      <c r="B635" s="1" t="s">
        <v>6</v>
      </c>
      <c r="C635" s="1" t="s">
        <v>38</v>
      </c>
      <c r="D635" s="5" t="s">
        <v>30</v>
      </c>
      <c r="E635" s="6">
        <v>644</v>
      </c>
      <c r="F635" s="6">
        <v>5743.5</v>
      </c>
      <c r="G635" s="6">
        <v>6432.72</v>
      </c>
      <c r="H635" s="3">
        <v>1148.7</v>
      </c>
      <c r="I635" s="4" t="s">
        <v>42</v>
      </c>
    </row>
    <row r="636" spans="1:9" ht="18" customHeight="1" x14ac:dyDescent="0.25">
      <c r="A636" s="1">
        <v>2023</v>
      </c>
      <c r="B636" s="1" t="s">
        <v>6</v>
      </c>
      <c r="C636" s="1" t="s">
        <v>12</v>
      </c>
      <c r="D636" s="5" t="s">
        <v>29</v>
      </c>
      <c r="E636" s="6">
        <v>643</v>
      </c>
      <c r="F636" s="6">
        <v>7000</v>
      </c>
      <c r="G636" s="6">
        <v>7840</v>
      </c>
      <c r="H636" s="3">
        <v>1400</v>
      </c>
      <c r="I636" s="4" t="s">
        <v>42</v>
      </c>
    </row>
    <row r="637" spans="1:9" ht="18" customHeight="1" x14ac:dyDescent="0.25">
      <c r="A637" s="1">
        <v>2023</v>
      </c>
      <c r="B637" s="1" t="s">
        <v>6</v>
      </c>
      <c r="C637" s="1" t="s">
        <v>38</v>
      </c>
      <c r="D637" s="5" t="s">
        <v>31</v>
      </c>
      <c r="E637" s="6">
        <v>455</v>
      </c>
      <c r="F637" s="6">
        <v>4578.6000000000004</v>
      </c>
      <c r="G637" s="6">
        <v>5128.0320000000002</v>
      </c>
      <c r="H637" s="3">
        <v>915.72000000000014</v>
      </c>
      <c r="I637" s="4" t="s">
        <v>42</v>
      </c>
    </row>
    <row r="638" spans="1:9" ht="18" customHeight="1" x14ac:dyDescent="0.25">
      <c r="A638" s="1">
        <v>2023</v>
      </c>
      <c r="B638" s="1" t="s">
        <v>6</v>
      </c>
      <c r="C638" s="1" t="s">
        <v>12</v>
      </c>
      <c r="D638" s="5" t="s">
        <v>28</v>
      </c>
      <c r="E638" s="7">
        <v>345</v>
      </c>
      <c r="F638" s="7">
        <v>7000</v>
      </c>
      <c r="G638" s="7">
        <v>7840</v>
      </c>
      <c r="H638" s="3">
        <v>1400</v>
      </c>
      <c r="I638" s="4" t="s">
        <v>42</v>
      </c>
    </row>
    <row r="639" spans="1:9" ht="18" customHeight="1" x14ac:dyDescent="0.25">
      <c r="A639" s="1">
        <v>2023</v>
      </c>
      <c r="B639" s="1" t="s">
        <v>6</v>
      </c>
      <c r="C639" s="1" t="s">
        <v>13</v>
      </c>
      <c r="D639" s="2" t="s">
        <v>33</v>
      </c>
      <c r="E639" s="3">
        <v>122</v>
      </c>
      <c r="F639" s="3">
        <v>100</v>
      </c>
      <c r="G639" s="3">
        <v>112</v>
      </c>
      <c r="H639" s="3">
        <v>20</v>
      </c>
      <c r="I639" s="4" t="s">
        <v>42</v>
      </c>
    </row>
    <row r="640" spans="1:9" ht="18" customHeight="1" x14ac:dyDescent="0.25">
      <c r="A640" s="1">
        <v>2023</v>
      </c>
      <c r="B640" s="1" t="s">
        <v>6</v>
      </c>
      <c r="C640" s="1" t="s">
        <v>15</v>
      </c>
      <c r="D640" s="5" t="s">
        <v>26</v>
      </c>
      <c r="E640" s="6">
        <v>78</v>
      </c>
      <c r="F640" s="6">
        <v>2288.6</v>
      </c>
      <c r="G640" s="6">
        <v>5126.4639999999999</v>
      </c>
      <c r="H640" s="3">
        <v>457.72</v>
      </c>
      <c r="I640" s="4" t="s">
        <v>42</v>
      </c>
    </row>
    <row r="641" spans="1:9" ht="18" customHeight="1" x14ac:dyDescent="0.25">
      <c r="A641" s="1">
        <v>2023</v>
      </c>
      <c r="B641" s="1" t="s">
        <v>6</v>
      </c>
      <c r="C641" s="1" t="s">
        <v>15</v>
      </c>
      <c r="D641" s="5" t="s">
        <v>24</v>
      </c>
      <c r="E641" s="6">
        <v>76</v>
      </c>
      <c r="F641" s="6">
        <v>2288.4499999999998</v>
      </c>
      <c r="G641" s="6">
        <v>5126.1279999999997</v>
      </c>
      <c r="H641" s="3">
        <v>457.69</v>
      </c>
      <c r="I641" s="4" t="s">
        <v>42</v>
      </c>
    </row>
    <row r="642" spans="1:9" ht="18" customHeight="1" x14ac:dyDescent="0.25">
      <c r="A642" s="1">
        <v>2023</v>
      </c>
      <c r="B642" s="1" t="s">
        <v>6</v>
      </c>
      <c r="C642" s="1" t="s">
        <v>15</v>
      </c>
      <c r="D642" s="5" t="s">
        <v>25</v>
      </c>
      <c r="E642" s="6">
        <v>46</v>
      </c>
      <c r="F642" s="6">
        <v>100</v>
      </c>
      <c r="G642" s="6">
        <v>224</v>
      </c>
      <c r="H642" s="3">
        <v>20</v>
      </c>
      <c r="I642" s="4" t="s">
        <v>42</v>
      </c>
    </row>
    <row r="643" spans="1:9" ht="18" customHeight="1" x14ac:dyDescent="0.25">
      <c r="A643" s="1">
        <v>2023</v>
      </c>
      <c r="B643" s="1" t="s">
        <v>6</v>
      </c>
      <c r="C643" s="1" t="s">
        <v>15</v>
      </c>
      <c r="D643" s="5" t="s">
        <v>23</v>
      </c>
      <c r="E643" s="6">
        <v>34</v>
      </c>
      <c r="F643" s="6">
        <v>2288.4</v>
      </c>
      <c r="G643" s="6">
        <v>5126.0160000000005</v>
      </c>
      <c r="H643" s="3">
        <v>457.68000000000006</v>
      </c>
      <c r="I643" s="4" t="s">
        <v>42</v>
      </c>
    </row>
    <row r="644" spans="1:9" ht="18" customHeight="1" x14ac:dyDescent="0.25">
      <c r="A644" s="1">
        <v>2023</v>
      </c>
      <c r="B644" s="1" t="s">
        <v>6</v>
      </c>
      <c r="C644" s="1" t="s">
        <v>13</v>
      </c>
      <c r="D644" s="2" t="s">
        <v>34</v>
      </c>
      <c r="E644" s="3">
        <v>7</v>
      </c>
      <c r="F644" s="3">
        <v>200</v>
      </c>
      <c r="G644" s="3">
        <v>224</v>
      </c>
      <c r="H644" s="3">
        <v>40</v>
      </c>
      <c r="I644" s="4" t="s">
        <v>42</v>
      </c>
    </row>
    <row r="645" spans="1:9" ht="18" customHeight="1" x14ac:dyDescent="0.25">
      <c r="A645" s="1">
        <v>2023</v>
      </c>
      <c r="B645" s="1" t="s">
        <v>6</v>
      </c>
      <c r="C645" s="1" t="s">
        <v>15</v>
      </c>
      <c r="D645" s="5" t="s">
        <v>27</v>
      </c>
      <c r="E645" s="6">
        <v>3</v>
      </c>
      <c r="F645" s="6">
        <v>2288.65</v>
      </c>
      <c r="G645" s="6">
        <v>5126.576</v>
      </c>
      <c r="H645" s="3">
        <v>457.73</v>
      </c>
      <c r="I645" s="4" t="s">
        <v>42</v>
      </c>
    </row>
    <row r="646" spans="1:9" ht="18" customHeight="1" x14ac:dyDescent="0.25">
      <c r="A646" s="1">
        <v>2023</v>
      </c>
      <c r="B646" s="1" t="s">
        <v>6</v>
      </c>
      <c r="C646" s="1" t="s">
        <v>32</v>
      </c>
      <c r="D646" s="5" t="s">
        <v>32</v>
      </c>
      <c r="E646" s="6">
        <v>2</v>
      </c>
      <c r="F646" s="6">
        <v>6600</v>
      </c>
      <c r="G646" s="6">
        <v>7392</v>
      </c>
      <c r="H646" s="3">
        <v>1320</v>
      </c>
      <c r="I646" s="4" t="s">
        <v>40</v>
      </c>
    </row>
    <row r="647" spans="1:9" ht="18" customHeight="1" x14ac:dyDescent="0.25">
      <c r="A647" s="1">
        <v>2023</v>
      </c>
      <c r="B647" s="1" t="s">
        <v>7</v>
      </c>
      <c r="C647" s="1" t="s">
        <v>14</v>
      </c>
      <c r="D647" s="2" t="s">
        <v>36</v>
      </c>
      <c r="E647" s="3">
        <v>3566</v>
      </c>
      <c r="F647" s="3">
        <v>4577.3</v>
      </c>
      <c r="G647" s="3">
        <v>5126.576</v>
      </c>
      <c r="H647" s="3">
        <v>915.46</v>
      </c>
      <c r="I647" s="4" t="s">
        <v>40</v>
      </c>
    </row>
    <row r="648" spans="1:9" ht="18" customHeight="1" x14ac:dyDescent="0.25">
      <c r="A648" s="1">
        <v>2023</v>
      </c>
      <c r="B648" s="1" t="s">
        <v>7</v>
      </c>
      <c r="C648" s="1" t="s">
        <v>14</v>
      </c>
      <c r="D648" s="2" t="s">
        <v>37</v>
      </c>
      <c r="E648" s="3">
        <v>2498</v>
      </c>
      <c r="F648" s="3">
        <v>8000</v>
      </c>
      <c r="G648" s="3">
        <v>8960</v>
      </c>
      <c r="H648" s="3">
        <v>1600</v>
      </c>
      <c r="I648" s="4" t="s">
        <v>40</v>
      </c>
    </row>
    <row r="649" spans="1:9" ht="18" customHeight="1" x14ac:dyDescent="0.25">
      <c r="A649" s="1">
        <v>2023</v>
      </c>
      <c r="B649" s="1" t="s">
        <v>7</v>
      </c>
      <c r="C649" s="1" t="s">
        <v>13</v>
      </c>
      <c r="D649" s="2" t="s">
        <v>35</v>
      </c>
      <c r="E649" s="3">
        <v>1245</v>
      </c>
      <c r="F649" s="3">
        <v>4577.2</v>
      </c>
      <c r="G649" s="3">
        <v>5126.4639999999999</v>
      </c>
      <c r="H649" s="3">
        <v>915.44</v>
      </c>
      <c r="I649" s="4" t="s">
        <v>40</v>
      </c>
    </row>
    <row r="650" spans="1:9" ht="18" customHeight="1" x14ac:dyDescent="0.25">
      <c r="A650" s="1">
        <v>2023</v>
      </c>
      <c r="B650" s="1" t="s">
        <v>7</v>
      </c>
      <c r="C650" s="1" t="s">
        <v>38</v>
      </c>
      <c r="D650" s="5" t="s">
        <v>30</v>
      </c>
      <c r="E650" s="6">
        <v>644</v>
      </c>
      <c r="F650" s="6">
        <v>5743.5</v>
      </c>
      <c r="G650" s="6">
        <v>6432.72</v>
      </c>
      <c r="H650" s="3">
        <v>1148.7</v>
      </c>
      <c r="I650" s="4" t="s">
        <v>40</v>
      </c>
    </row>
    <row r="651" spans="1:9" ht="18" customHeight="1" x14ac:dyDescent="0.25">
      <c r="A651" s="1">
        <v>2023</v>
      </c>
      <c r="B651" s="1" t="s">
        <v>7</v>
      </c>
      <c r="C651" s="1" t="s">
        <v>12</v>
      </c>
      <c r="D651" s="5" t="s">
        <v>29</v>
      </c>
      <c r="E651" s="6">
        <v>643</v>
      </c>
      <c r="F651" s="6">
        <v>7000</v>
      </c>
      <c r="G651" s="6">
        <v>7840</v>
      </c>
      <c r="H651" s="3">
        <v>1400</v>
      </c>
      <c r="I651" s="4" t="s">
        <v>42</v>
      </c>
    </row>
    <row r="652" spans="1:9" ht="18" customHeight="1" x14ac:dyDescent="0.25">
      <c r="A652" s="1">
        <v>2023</v>
      </c>
      <c r="B652" s="1" t="s">
        <v>7</v>
      </c>
      <c r="C652" s="1" t="s">
        <v>38</v>
      </c>
      <c r="D652" s="5" t="s">
        <v>31</v>
      </c>
      <c r="E652" s="6">
        <v>455</v>
      </c>
      <c r="F652" s="6">
        <v>5036.46</v>
      </c>
      <c r="G652" s="6">
        <v>5128.0320000000002</v>
      </c>
      <c r="H652" s="3">
        <v>1007.292</v>
      </c>
      <c r="I652" s="4" t="s">
        <v>42</v>
      </c>
    </row>
    <row r="653" spans="1:9" ht="18" customHeight="1" x14ac:dyDescent="0.25">
      <c r="A653" s="1">
        <v>2023</v>
      </c>
      <c r="B653" s="1" t="s">
        <v>7</v>
      </c>
      <c r="C653" s="1" t="s">
        <v>12</v>
      </c>
      <c r="D653" s="5" t="s">
        <v>28</v>
      </c>
      <c r="E653" s="7">
        <v>345</v>
      </c>
      <c r="F653" s="7">
        <v>7700</v>
      </c>
      <c r="G653" s="7">
        <v>7840</v>
      </c>
      <c r="H653" s="3">
        <v>1540</v>
      </c>
      <c r="I653" s="4" t="s">
        <v>42</v>
      </c>
    </row>
    <row r="654" spans="1:9" ht="18" customHeight="1" x14ac:dyDescent="0.25">
      <c r="A654" s="1">
        <v>2023</v>
      </c>
      <c r="B654" s="1" t="s">
        <v>7</v>
      </c>
      <c r="C654" s="1" t="s">
        <v>13</v>
      </c>
      <c r="D654" s="2" t="s">
        <v>33</v>
      </c>
      <c r="E654" s="3">
        <v>122</v>
      </c>
      <c r="F654" s="3">
        <v>110</v>
      </c>
      <c r="G654" s="3">
        <v>112</v>
      </c>
      <c r="H654" s="3">
        <v>22</v>
      </c>
      <c r="I654" s="4" t="s">
        <v>42</v>
      </c>
    </row>
    <row r="655" spans="1:9" ht="18" customHeight="1" x14ac:dyDescent="0.25">
      <c r="A655" s="1">
        <v>2023</v>
      </c>
      <c r="B655" s="1" t="s">
        <v>7</v>
      </c>
      <c r="C655" s="1" t="s">
        <v>15</v>
      </c>
      <c r="D655" s="5" t="s">
        <v>26</v>
      </c>
      <c r="E655" s="6">
        <v>78</v>
      </c>
      <c r="F655" s="6">
        <v>2517.46</v>
      </c>
      <c r="G655" s="6">
        <v>5126.4639999999999</v>
      </c>
      <c r="H655" s="3">
        <v>503.49200000000002</v>
      </c>
      <c r="I655" s="4" t="s">
        <v>42</v>
      </c>
    </row>
    <row r="656" spans="1:9" ht="18" customHeight="1" x14ac:dyDescent="0.25">
      <c r="A656" s="1">
        <v>2023</v>
      </c>
      <c r="B656" s="1" t="s">
        <v>7</v>
      </c>
      <c r="C656" s="1" t="s">
        <v>15</v>
      </c>
      <c r="D656" s="5" t="s">
        <v>24</v>
      </c>
      <c r="E656" s="6">
        <v>76</v>
      </c>
      <c r="F656" s="6">
        <v>2517.2949999999996</v>
      </c>
      <c r="G656" s="6">
        <v>5126.1279999999997</v>
      </c>
      <c r="H656" s="3">
        <v>503.45899999999995</v>
      </c>
      <c r="I656" s="4" t="s">
        <v>42</v>
      </c>
    </row>
    <row r="657" spans="1:9" ht="18" customHeight="1" x14ac:dyDescent="0.25">
      <c r="A657" s="1">
        <v>2023</v>
      </c>
      <c r="B657" s="1" t="s">
        <v>7</v>
      </c>
      <c r="C657" s="1" t="s">
        <v>15</v>
      </c>
      <c r="D657" s="5" t="s">
        <v>25</v>
      </c>
      <c r="E657" s="6">
        <v>46</v>
      </c>
      <c r="F657" s="6">
        <v>115</v>
      </c>
      <c r="G657" s="6">
        <v>224</v>
      </c>
      <c r="H657" s="3">
        <v>23</v>
      </c>
      <c r="I657" s="4" t="s">
        <v>42</v>
      </c>
    </row>
    <row r="658" spans="1:9" ht="18" customHeight="1" x14ac:dyDescent="0.25">
      <c r="A658" s="1">
        <v>2023</v>
      </c>
      <c r="B658" s="1" t="s">
        <v>7</v>
      </c>
      <c r="C658" s="1" t="s">
        <v>15</v>
      </c>
      <c r="D658" s="5" t="s">
        <v>23</v>
      </c>
      <c r="E658" s="6">
        <v>34</v>
      </c>
      <c r="F658" s="6">
        <v>2631.66</v>
      </c>
      <c r="G658" s="6">
        <v>5126.0160000000005</v>
      </c>
      <c r="H658" s="3">
        <v>526.33199999999999</v>
      </c>
      <c r="I658" s="4" t="s">
        <v>42</v>
      </c>
    </row>
    <row r="659" spans="1:9" ht="18" customHeight="1" x14ac:dyDescent="0.25">
      <c r="A659" s="1">
        <v>2023</v>
      </c>
      <c r="B659" s="1" t="s">
        <v>7</v>
      </c>
      <c r="C659" s="1" t="s">
        <v>13</v>
      </c>
      <c r="D659" s="2" t="s">
        <v>34</v>
      </c>
      <c r="E659" s="3">
        <v>7</v>
      </c>
      <c r="F659" s="3">
        <v>230</v>
      </c>
      <c r="G659" s="3">
        <v>224</v>
      </c>
      <c r="H659" s="3">
        <v>46</v>
      </c>
      <c r="I659" s="4" t="s">
        <v>42</v>
      </c>
    </row>
    <row r="660" spans="1:9" ht="18" customHeight="1" x14ac:dyDescent="0.25">
      <c r="A660" s="1">
        <v>2023</v>
      </c>
      <c r="B660" s="1" t="s">
        <v>7</v>
      </c>
      <c r="C660" s="1" t="s">
        <v>15</v>
      </c>
      <c r="D660" s="5" t="s">
        <v>27</v>
      </c>
      <c r="E660" s="6">
        <v>3</v>
      </c>
      <c r="F660" s="6">
        <v>2631.9475000000002</v>
      </c>
      <c r="G660" s="6">
        <v>5126.576</v>
      </c>
      <c r="H660" s="3">
        <v>526.38950000000011</v>
      </c>
      <c r="I660" s="4" t="s">
        <v>40</v>
      </c>
    </row>
    <row r="661" spans="1:9" ht="18" customHeight="1" x14ac:dyDescent="0.25">
      <c r="A661" s="1">
        <v>2023</v>
      </c>
      <c r="B661" s="1" t="s">
        <v>7</v>
      </c>
      <c r="C661" s="1" t="s">
        <v>32</v>
      </c>
      <c r="D661" s="5" t="s">
        <v>32</v>
      </c>
      <c r="E661" s="6">
        <v>2</v>
      </c>
      <c r="F661" s="6">
        <v>7590</v>
      </c>
      <c r="G661" s="6">
        <v>7392</v>
      </c>
      <c r="H661" s="3">
        <v>1518</v>
      </c>
      <c r="I661" s="4" t="s">
        <v>42</v>
      </c>
    </row>
    <row r="662" spans="1:9" ht="18" customHeight="1" x14ac:dyDescent="0.25">
      <c r="A662" s="1">
        <v>2023</v>
      </c>
      <c r="B662" s="1" t="s">
        <v>8</v>
      </c>
      <c r="C662" s="1" t="s">
        <v>14</v>
      </c>
      <c r="D662" s="2" t="s">
        <v>36</v>
      </c>
      <c r="E662" s="3">
        <v>3566</v>
      </c>
      <c r="F662" s="3">
        <v>4577.3</v>
      </c>
      <c r="G662" s="3">
        <v>5126.576</v>
      </c>
      <c r="H662" s="3">
        <v>915.46</v>
      </c>
      <c r="I662" s="4" t="s">
        <v>42</v>
      </c>
    </row>
    <row r="663" spans="1:9" ht="18" customHeight="1" x14ac:dyDescent="0.25">
      <c r="A663" s="1">
        <v>2023</v>
      </c>
      <c r="B663" s="1" t="s">
        <v>8</v>
      </c>
      <c r="C663" s="1" t="s">
        <v>14</v>
      </c>
      <c r="D663" s="2" t="s">
        <v>37</v>
      </c>
      <c r="E663" s="3">
        <v>2498</v>
      </c>
      <c r="F663" s="3">
        <v>8000</v>
      </c>
      <c r="G663" s="3">
        <v>8960</v>
      </c>
      <c r="H663" s="3">
        <v>1600</v>
      </c>
      <c r="I663" s="4" t="s">
        <v>42</v>
      </c>
    </row>
    <row r="664" spans="1:9" ht="18" customHeight="1" x14ac:dyDescent="0.25">
      <c r="A664" s="1">
        <v>2023</v>
      </c>
      <c r="B664" s="1" t="s">
        <v>8</v>
      </c>
      <c r="C664" s="1" t="s">
        <v>13</v>
      </c>
      <c r="D664" s="2" t="s">
        <v>35</v>
      </c>
      <c r="E664" s="3">
        <v>1245</v>
      </c>
      <c r="F664" s="3">
        <v>4577.2</v>
      </c>
      <c r="G664" s="3">
        <v>5126.4639999999999</v>
      </c>
      <c r="H664" s="3">
        <v>915.44</v>
      </c>
      <c r="I664" s="4" t="s">
        <v>42</v>
      </c>
    </row>
    <row r="665" spans="1:9" ht="18" customHeight="1" x14ac:dyDescent="0.25">
      <c r="A665" s="1">
        <v>2023</v>
      </c>
      <c r="B665" s="1" t="s">
        <v>8</v>
      </c>
      <c r="C665" s="1" t="s">
        <v>38</v>
      </c>
      <c r="D665" s="5" t="s">
        <v>30</v>
      </c>
      <c r="E665" s="6">
        <v>644</v>
      </c>
      <c r="F665" s="6">
        <v>5743.5</v>
      </c>
      <c r="G665" s="6">
        <v>6432.72</v>
      </c>
      <c r="H665" s="3">
        <v>1148.7</v>
      </c>
      <c r="I665" s="4" t="s">
        <v>42</v>
      </c>
    </row>
    <row r="666" spans="1:9" ht="18" customHeight="1" x14ac:dyDescent="0.25">
      <c r="A666" s="1">
        <v>2023</v>
      </c>
      <c r="B666" s="1" t="s">
        <v>8</v>
      </c>
      <c r="C666" s="1" t="s">
        <v>12</v>
      </c>
      <c r="D666" s="5" t="s">
        <v>29</v>
      </c>
      <c r="E666" s="6">
        <v>643</v>
      </c>
      <c r="F666" s="6">
        <v>7000</v>
      </c>
      <c r="G666" s="6">
        <v>7840</v>
      </c>
      <c r="H666" s="3">
        <v>1400</v>
      </c>
      <c r="I666" s="4" t="s">
        <v>42</v>
      </c>
    </row>
    <row r="667" spans="1:9" ht="18" customHeight="1" x14ac:dyDescent="0.25">
      <c r="A667" s="1">
        <v>2023</v>
      </c>
      <c r="B667" s="1" t="s">
        <v>8</v>
      </c>
      <c r="C667" s="1" t="s">
        <v>38</v>
      </c>
      <c r="D667" s="5" t="s">
        <v>31</v>
      </c>
      <c r="E667" s="6">
        <v>455</v>
      </c>
      <c r="F667" s="6">
        <v>4578.6000000000004</v>
      </c>
      <c r="G667" s="6">
        <v>5128.0320000000002</v>
      </c>
      <c r="H667" s="3">
        <v>915.72000000000014</v>
      </c>
      <c r="I667" s="4" t="s">
        <v>42</v>
      </c>
    </row>
    <row r="668" spans="1:9" ht="18" customHeight="1" x14ac:dyDescent="0.25">
      <c r="A668" s="1">
        <v>2023</v>
      </c>
      <c r="B668" s="1" t="s">
        <v>8</v>
      </c>
      <c r="C668" s="1" t="s">
        <v>12</v>
      </c>
      <c r="D668" s="5" t="s">
        <v>28</v>
      </c>
      <c r="E668" s="7">
        <v>345</v>
      </c>
      <c r="F668" s="7">
        <v>7000</v>
      </c>
      <c r="G668" s="7">
        <v>7840</v>
      </c>
      <c r="H668" s="3">
        <v>1400</v>
      </c>
      <c r="I668" s="4" t="s">
        <v>42</v>
      </c>
    </row>
    <row r="669" spans="1:9" ht="18" customHeight="1" x14ac:dyDescent="0.25">
      <c r="A669" s="1">
        <v>2023</v>
      </c>
      <c r="B669" s="1" t="s">
        <v>8</v>
      </c>
      <c r="C669" s="1" t="s">
        <v>13</v>
      </c>
      <c r="D669" s="2" t="s">
        <v>33</v>
      </c>
      <c r="E669" s="3">
        <v>122</v>
      </c>
      <c r="F669" s="3">
        <v>100</v>
      </c>
      <c r="G669" s="3">
        <v>112</v>
      </c>
      <c r="H669" s="3">
        <v>20</v>
      </c>
      <c r="I669" s="4" t="s">
        <v>42</v>
      </c>
    </row>
    <row r="670" spans="1:9" ht="18" customHeight="1" x14ac:dyDescent="0.25">
      <c r="A670" s="1">
        <v>2023</v>
      </c>
      <c r="B670" s="1" t="s">
        <v>8</v>
      </c>
      <c r="C670" s="1" t="s">
        <v>15</v>
      </c>
      <c r="D670" s="5" t="s">
        <v>26</v>
      </c>
      <c r="E670" s="6">
        <v>78</v>
      </c>
      <c r="F670" s="6">
        <v>2288.6</v>
      </c>
      <c r="G670" s="6">
        <v>5126.4639999999999</v>
      </c>
      <c r="H670" s="3">
        <v>457.72</v>
      </c>
      <c r="I670" s="4" t="s">
        <v>42</v>
      </c>
    </row>
    <row r="671" spans="1:9" ht="18" customHeight="1" x14ac:dyDescent="0.25">
      <c r="A671" s="1">
        <v>2023</v>
      </c>
      <c r="B671" s="1" t="s">
        <v>8</v>
      </c>
      <c r="C671" s="1" t="s">
        <v>15</v>
      </c>
      <c r="D671" s="5" t="s">
        <v>24</v>
      </c>
      <c r="E671" s="6">
        <v>76</v>
      </c>
      <c r="F671" s="6">
        <v>2288.4499999999998</v>
      </c>
      <c r="G671" s="6">
        <v>5126.1279999999997</v>
      </c>
      <c r="H671" s="3">
        <v>457.69</v>
      </c>
      <c r="I671" s="4" t="s">
        <v>42</v>
      </c>
    </row>
    <row r="672" spans="1:9" ht="18" customHeight="1" x14ac:dyDescent="0.25">
      <c r="A672" s="1">
        <v>2023</v>
      </c>
      <c r="B672" s="1" t="s">
        <v>8</v>
      </c>
      <c r="C672" s="1" t="s">
        <v>15</v>
      </c>
      <c r="D672" s="5" t="s">
        <v>25</v>
      </c>
      <c r="E672" s="6">
        <v>46</v>
      </c>
      <c r="F672" s="6">
        <v>100</v>
      </c>
      <c r="G672" s="6">
        <v>224</v>
      </c>
      <c r="H672" s="3">
        <v>20</v>
      </c>
      <c r="I672" s="4" t="s">
        <v>42</v>
      </c>
    </row>
    <row r="673" spans="1:9" ht="18" customHeight="1" x14ac:dyDescent="0.25">
      <c r="A673" s="1">
        <v>2023</v>
      </c>
      <c r="B673" s="1" t="s">
        <v>8</v>
      </c>
      <c r="C673" s="1" t="s">
        <v>15</v>
      </c>
      <c r="D673" s="5" t="s">
        <v>23</v>
      </c>
      <c r="E673" s="6">
        <v>34</v>
      </c>
      <c r="F673" s="6">
        <v>2746.08</v>
      </c>
      <c r="G673" s="6">
        <v>5126.0160000000005</v>
      </c>
      <c r="H673" s="3">
        <v>549.21600000000001</v>
      </c>
      <c r="I673" s="4" t="s">
        <v>42</v>
      </c>
    </row>
    <row r="674" spans="1:9" ht="18" customHeight="1" x14ac:dyDescent="0.25">
      <c r="A674" s="1">
        <v>2023</v>
      </c>
      <c r="B674" s="1" t="s">
        <v>8</v>
      </c>
      <c r="C674" s="1" t="s">
        <v>13</v>
      </c>
      <c r="D674" s="2" t="s">
        <v>34</v>
      </c>
      <c r="E674" s="3">
        <v>7</v>
      </c>
      <c r="F674" s="3">
        <v>240</v>
      </c>
      <c r="G674" s="3">
        <v>224</v>
      </c>
      <c r="H674" s="3">
        <v>48</v>
      </c>
      <c r="I674" s="4" t="s">
        <v>42</v>
      </c>
    </row>
    <row r="675" spans="1:9" ht="18" customHeight="1" x14ac:dyDescent="0.25">
      <c r="A675" s="1">
        <v>2023</v>
      </c>
      <c r="B675" s="1" t="s">
        <v>8</v>
      </c>
      <c r="C675" s="1" t="s">
        <v>15</v>
      </c>
      <c r="D675" s="5" t="s">
        <v>27</v>
      </c>
      <c r="E675" s="6">
        <v>3</v>
      </c>
      <c r="F675" s="6">
        <v>2746.38</v>
      </c>
      <c r="G675" s="6">
        <v>5126.576</v>
      </c>
      <c r="H675" s="3">
        <v>549.27600000000007</v>
      </c>
      <c r="I675" s="4" t="s">
        <v>42</v>
      </c>
    </row>
    <row r="676" spans="1:9" ht="18" customHeight="1" x14ac:dyDescent="0.25">
      <c r="A676" s="1">
        <v>2023</v>
      </c>
      <c r="B676" s="1" t="s">
        <v>8</v>
      </c>
      <c r="C676" s="1" t="s">
        <v>32</v>
      </c>
      <c r="D676" s="5" t="s">
        <v>32</v>
      </c>
      <c r="E676" s="6">
        <v>2</v>
      </c>
      <c r="F676" s="6">
        <v>7920</v>
      </c>
      <c r="G676" s="6">
        <v>7392</v>
      </c>
      <c r="H676" s="3">
        <v>1584</v>
      </c>
      <c r="I676" s="4" t="s">
        <v>42</v>
      </c>
    </row>
    <row r="677" spans="1:9" ht="18" customHeight="1" x14ac:dyDescent="0.25">
      <c r="A677" s="1">
        <v>2023</v>
      </c>
      <c r="B677" s="1" t="s">
        <v>9</v>
      </c>
      <c r="C677" s="1" t="s">
        <v>14</v>
      </c>
      <c r="D677" s="2" t="s">
        <v>36</v>
      </c>
      <c r="E677" s="3">
        <v>3566</v>
      </c>
      <c r="F677" s="3">
        <v>5035.0300000000007</v>
      </c>
      <c r="G677" s="3">
        <v>5126.576</v>
      </c>
      <c r="H677" s="3">
        <v>1007.0060000000002</v>
      </c>
      <c r="I677" s="4" t="s">
        <v>42</v>
      </c>
    </row>
    <row r="678" spans="1:9" ht="18" customHeight="1" x14ac:dyDescent="0.25">
      <c r="A678" s="1">
        <v>2023</v>
      </c>
      <c r="B678" s="1" t="s">
        <v>9</v>
      </c>
      <c r="C678" s="1" t="s">
        <v>14</v>
      </c>
      <c r="D678" s="2" t="s">
        <v>37</v>
      </c>
      <c r="E678" s="3">
        <v>2498</v>
      </c>
      <c r="F678" s="3">
        <v>9200</v>
      </c>
      <c r="G678" s="3">
        <v>8960</v>
      </c>
      <c r="H678" s="3">
        <v>1840</v>
      </c>
      <c r="I678" s="4" t="s">
        <v>42</v>
      </c>
    </row>
    <row r="679" spans="1:9" ht="18" customHeight="1" x14ac:dyDescent="0.25">
      <c r="A679" s="1">
        <v>2023</v>
      </c>
      <c r="B679" s="1" t="s">
        <v>9</v>
      </c>
      <c r="C679" s="1" t="s">
        <v>13</v>
      </c>
      <c r="D679" s="2" t="s">
        <v>35</v>
      </c>
      <c r="E679" s="3">
        <v>1245</v>
      </c>
      <c r="F679" s="3">
        <v>5263.78</v>
      </c>
      <c r="G679" s="3">
        <v>5126.4639999999999</v>
      </c>
      <c r="H679" s="3">
        <v>1052.7560000000001</v>
      </c>
      <c r="I679" s="4" t="s">
        <v>42</v>
      </c>
    </row>
    <row r="680" spans="1:9" ht="18" customHeight="1" x14ac:dyDescent="0.25">
      <c r="A680" s="1">
        <v>2023</v>
      </c>
      <c r="B680" s="1" t="s">
        <v>9</v>
      </c>
      <c r="C680" s="1" t="s">
        <v>38</v>
      </c>
      <c r="D680" s="5" t="s">
        <v>30</v>
      </c>
      <c r="E680" s="6">
        <v>644</v>
      </c>
      <c r="F680" s="6">
        <v>6605.0249999999996</v>
      </c>
      <c r="G680" s="6">
        <v>6432.72</v>
      </c>
      <c r="H680" s="3">
        <v>1321.0050000000001</v>
      </c>
      <c r="I680" s="4" t="s">
        <v>42</v>
      </c>
    </row>
    <row r="681" spans="1:9" ht="18" customHeight="1" x14ac:dyDescent="0.25">
      <c r="A681" s="1">
        <v>2023</v>
      </c>
      <c r="B681" s="1" t="s">
        <v>9</v>
      </c>
      <c r="C681" s="1" t="s">
        <v>12</v>
      </c>
      <c r="D681" s="5" t="s">
        <v>29</v>
      </c>
      <c r="E681" s="6">
        <v>643</v>
      </c>
      <c r="F681" s="6">
        <v>8400</v>
      </c>
      <c r="G681" s="6">
        <v>7840</v>
      </c>
      <c r="H681" s="3">
        <v>1680</v>
      </c>
      <c r="I681" s="4" t="s">
        <v>42</v>
      </c>
    </row>
    <row r="682" spans="1:9" ht="18" customHeight="1" x14ac:dyDescent="0.25">
      <c r="A682" s="1">
        <v>2023</v>
      </c>
      <c r="B682" s="1" t="s">
        <v>9</v>
      </c>
      <c r="C682" s="1" t="s">
        <v>38</v>
      </c>
      <c r="D682" s="5" t="s">
        <v>31</v>
      </c>
      <c r="E682" s="6">
        <v>455</v>
      </c>
      <c r="F682" s="6">
        <v>5494.3200000000006</v>
      </c>
      <c r="G682" s="6">
        <v>5128.0320000000002</v>
      </c>
      <c r="H682" s="3">
        <v>1098.8640000000003</v>
      </c>
      <c r="I682" s="4" t="s">
        <v>42</v>
      </c>
    </row>
    <row r="683" spans="1:9" ht="18" customHeight="1" x14ac:dyDescent="0.25">
      <c r="A683" s="1">
        <v>2023</v>
      </c>
      <c r="B683" s="1" t="s">
        <v>9</v>
      </c>
      <c r="C683" s="1" t="s">
        <v>12</v>
      </c>
      <c r="D683" s="5" t="s">
        <v>28</v>
      </c>
      <c r="E683" s="7">
        <v>345</v>
      </c>
      <c r="F683" s="7">
        <v>8400</v>
      </c>
      <c r="G683" s="7">
        <v>7840</v>
      </c>
      <c r="H683" s="3">
        <v>1680</v>
      </c>
      <c r="I683" s="4" t="s">
        <v>42</v>
      </c>
    </row>
    <row r="684" spans="1:9" ht="18" customHeight="1" x14ac:dyDescent="0.25">
      <c r="A684" s="1">
        <v>2023</v>
      </c>
      <c r="B684" s="1" t="s">
        <v>9</v>
      </c>
      <c r="C684" s="1" t="s">
        <v>13</v>
      </c>
      <c r="D684" s="2" t="s">
        <v>33</v>
      </c>
      <c r="E684" s="3">
        <v>122</v>
      </c>
      <c r="F684" s="3">
        <v>120</v>
      </c>
      <c r="G684" s="3">
        <v>112</v>
      </c>
      <c r="H684" s="3">
        <v>24</v>
      </c>
      <c r="I684" s="4" t="s">
        <v>42</v>
      </c>
    </row>
    <row r="685" spans="1:9" ht="18" customHeight="1" x14ac:dyDescent="0.25">
      <c r="A685" s="1">
        <v>2023</v>
      </c>
      <c r="B685" s="1" t="s">
        <v>9</v>
      </c>
      <c r="C685" s="1" t="s">
        <v>15</v>
      </c>
      <c r="D685" s="5" t="s">
        <v>26</v>
      </c>
      <c r="E685" s="6">
        <v>78</v>
      </c>
      <c r="F685" s="6">
        <v>2517.46</v>
      </c>
      <c r="G685" s="6">
        <v>5126.4639999999999</v>
      </c>
      <c r="H685" s="3">
        <v>503.49200000000002</v>
      </c>
      <c r="I685" s="4" t="s">
        <v>42</v>
      </c>
    </row>
    <row r="686" spans="1:9" ht="18" customHeight="1" x14ac:dyDescent="0.25">
      <c r="A686" s="1">
        <v>2023</v>
      </c>
      <c r="B686" s="1" t="s">
        <v>9</v>
      </c>
      <c r="C686" s="1" t="s">
        <v>15</v>
      </c>
      <c r="D686" s="5" t="s">
        <v>24</v>
      </c>
      <c r="E686" s="6">
        <v>76</v>
      </c>
      <c r="F686" s="6">
        <v>2517.2949999999996</v>
      </c>
      <c r="G686" s="6">
        <v>5126.1279999999997</v>
      </c>
      <c r="H686" s="3">
        <v>503.45899999999995</v>
      </c>
      <c r="I686" s="4" t="s">
        <v>42</v>
      </c>
    </row>
    <row r="687" spans="1:9" ht="18" customHeight="1" x14ac:dyDescent="0.25">
      <c r="A687" s="1">
        <v>2023</v>
      </c>
      <c r="B687" s="1" t="s">
        <v>9</v>
      </c>
      <c r="C687" s="1" t="s">
        <v>15</v>
      </c>
      <c r="D687" s="5" t="s">
        <v>25</v>
      </c>
      <c r="E687" s="6">
        <v>46</v>
      </c>
      <c r="F687" s="6">
        <v>110</v>
      </c>
      <c r="G687" s="6">
        <v>224</v>
      </c>
      <c r="H687" s="3">
        <v>22</v>
      </c>
      <c r="I687" s="4" t="s">
        <v>42</v>
      </c>
    </row>
    <row r="688" spans="1:9" ht="18" customHeight="1" x14ac:dyDescent="0.25">
      <c r="A688" s="1">
        <v>2023</v>
      </c>
      <c r="B688" s="1" t="s">
        <v>9</v>
      </c>
      <c r="C688" s="1" t="s">
        <v>15</v>
      </c>
      <c r="D688" s="5" t="s">
        <v>23</v>
      </c>
      <c r="E688" s="6">
        <v>34</v>
      </c>
      <c r="F688" s="6">
        <v>2517.2400000000002</v>
      </c>
      <c r="G688" s="6">
        <v>5126.0160000000005</v>
      </c>
      <c r="H688" s="3">
        <v>503.44800000000009</v>
      </c>
      <c r="I688" s="4" t="s">
        <v>42</v>
      </c>
    </row>
    <row r="689" spans="1:9" ht="18" customHeight="1" x14ac:dyDescent="0.25">
      <c r="A689" s="1">
        <v>2023</v>
      </c>
      <c r="B689" s="1" t="s">
        <v>9</v>
      </c>
      <c r="C689" s="1" t="s">
        <v>13</v>
      </c>
      <c r="D689" s="2" t="s">
        <v>34</v>
      </c>
      <c r="E689" s="3">
        <v>7</v>
      </c>
      <c r="F689" s="3">
        <v>220</v>
      </c>
      <c r="G689" s="3">
        <v>224</v>
      </c>
      <c r="H689" s="3">
        <v>44</v>
      </c>
      <c r="I689" s="4" t="s">
        <v>42</v>
      </c>
    </row>
    <row r="690" spans="1:9" ht="18" customHeight="1" x14ac:dyDescent="0.25">
      <c r="A690" s="1">
        <v>2023</v>
      </c>
      <c r="B690" s="1" t="s">
        <v>9</v>
      </c>
      <c r="C690" s="1" t="s">
        <v>15</v>
      </c>
      <c r="D690" s="5" t="s">
        <v>27</v>
      </c>
      <c r="E690" s="6">
        <v>3</v>
      </c>
      <c r="F690" s="6">
        <v>2517.5150000000003</v>
      </c>
      <c r="G690" s="6">
        <v>5126.576</v>
      </c>
      <c r="H690" s="3">
        <v>503.5030000000001</v>
      </c>
      <c r="I690" s="4" t="s">
        <v>42</v>
      </c>
    </row>
    <row r="691" spans="1:9" ht="18" customHeight="1" x14ac:dyDescent="0.25">
      <c r="A691" s="1">
        <v>2023</v>
      </c>
      <c r="B691" s="1" t="s">
        <v>9</v>
      </c>
      <c r="C691" s="1" t="s">
        <v>32</v>
      </c>
      <c r="D691" s="5" t="s">
        <v>32</v>
      </c>
      <c r="E691" s="6">
        <v>2</v>
      </c>
      <c r="F691" s="6">
        <v>7260</v>
      </c>
      <c r="G691" s="6">
        <v>7392</v>
      </c>
      <c r="H691" s="3">
        <v>1452</v>
      </c>
      <c r="I691" s="4" t="s">
        <v>42</v>
      </c>
    </row>
    <row r="692" spans="1:9" ht="18" customHeight="1" x14ac:dyDescent="0.25">
      <c r="A692" s="1">
        <v>2023</v>
      </c>
      <c r="B692" s="1" t="s">
        <v>10</v>
      </c>
      <c r="C692" s="1" t="s">
        <v>14</v>
      </c>
      <c r="D692" s="2" t="s">
        <v>36</v>
      </c>
      <c r="E692" s="3">
        <v>3566</v>
      </c>
      <c r="F692" s="3">
        <v>5263.8950000000004</v>
      </c>
      <c r="G692" s="3">
        <v>5126.576</v>
      </c>
      <c r="H692" s="3">
        <v>1052.7790000000002</v>
      </c>
      <c r="I692" s="4" t="s">
        <v>42</v>
      </c>
    </row>
    <row r="693" spans="1:9" ht="18" customHeight="1" x14ac:dyDescent="0.25">
      <c r="A693" s="1">
        <v>2023</v>
      </c>
      <c r="B693" s="1" t="s">
        <v>10</v>
      </c>
      <c r="C693" s="1" t="s">
        <v>14</v>
      </c>
      <c r="D693" s="2" t="s">
        <v>37</v>
      </c>
      <c r="E693" s="3">
        <v>2498</v>
      </c>
      <c r="F693" s="3">
        <v>8800</v>
      </c>
      <c r="G693" s="3">
        <v>8960</v>
      </c>
      <c r="H693" s="3">
        <v>1760</v>
      </c>
      <c r="I693" s="4" t="s">
        <v>42</v>
      </c>
    </row>
    <row r="694" spans="1:9" ht="18" customHeight="1" x14ac:dyDescent="0.25">
      <c r="A694" s="1">
        <v>2023</v>
      </c>
      <c r="B694" s="1" t="s">
        <v>10</v>
      </c>
      <c r="C694" s="1" t="s">
        <v>13</v>
      </c>
      <c r="D694" s="2" t="s">
        <v>35</v>
      </c>
      <c r="E694" s="3">
        <v>1245</v>
      </c>
      <c r="F694" s="3">
        <v>5034.92</v>
      </c>
      <c r="G694" s="3">
        <v>5126.4639999999999</v>
      </c>
      <c r="H694" s="3">
        <v>1006.984</v>
      </c>
      <c r="I694" s="4" t="s">
        <v>42</v>
      </c>
    </row>
    <row r="695" spans="1:9" ht="18" customHeight="1" x14ac:dyDescent="0.25">
      <c r="A695" s="1">
        <v>2023</v>
      </c>
      <c r="B695" s="1" t="s">
        <v>10</v>
      </c>
      <c r="C695" s="1" t="s">
        <v>38</v>
      </c>
      <c r="D695" s="5" t="s">
        <v>30</v>
      </c>
      <c r="E695" s="6">
        <v>644</v>
      </c>
      <c r="F695" s="6">
        <v>22000</v>
      </c>
      <c r="G695" s="6">
        <v>6432.72</v>
      </c>
      <c r="H695" s="3">
        <v>4400</v>
      </c>
      <c r="I695" s="4" t="s">
        <v>42</v>
      </c>
    </row>
    <row r="696" spans="1:9" ht="18" customHeight="1" x14ac:dyDescent="0.25">
      <c r="A696" s="1">
        <v>2023</v>
      </c>
      <c r="B696" s="1" t="s">
        <v>10</v>
      </c>
      <c r="C696" s="1" t="s">
        <v>12</v>
      </c>
      <c r="D696" s="5" t="s">
        <v>29</v>
      </c>
      <c r="E696" s="6">
        <v>643</v>
      </c>
      <c r="F696" s="6">
        <v>7700</v>
      </c>
      <c r="G696" s="6">
        <v>7840</v>
      </c>
      <c r="H696" s="3">
        <v>1540</v>
      </c>
      <c r="I696" s="4" t="s">
        <v>42</v>
      </c>
    </row>
    <row r="697" spans="1:9" ht="18" customHeight="1" x14ac:dyDescent="0.25">
      <c r="A697" s="1">
        <v>2023</v>
      </c>
      <c r="B697" s="1" t="s">
        <v>10</v>
      </c>
      <c r="C697" s="1" t="s">
        <v>38</v>
      </c>
      <c r="D697" s="5" t="s">
        <v>31</v>
      </c>
      <c r="E697" s="6">
        <v>455</v>
      </c>
      <c r="F697" s="6">
        <v>11111</v>
      </c>
      <c r="G697" s="6">
        <v>5128.0320000000002</v>
      </c>
      <c r="H697" s="3">
        <v>2222.2000000000003</v>
      </c>
      <c r="I697" s="4" t="s">
        <v>42</v>
      </c>
    </row>
    <row r="698" spans="1:9" ht="18" customHeight="1" x14ac:dyDescent="0.25">
      <c r="A698" s="1">
        <v>2023</v>
      </c>
      <c r="B698" s="1" t="s">
        <v>10</v>
      </c>
      <c r="C698" s="1" t="s">
        <v>12</v>
      </c>
      <c r="D698" s="5" t="s">
        <v>28</v>
      </c>
      <c r="E698" s="7">
        <v>345</v>
      </c>
      <c r="F698" s="7">
        <v>7700</v>
      </c>
      <c r="G698" s="7">
        <v>7840</v>
      </c>
      <c r="H698" s="3">
        <v>1540</v>
      </c>
      <c r="I698" s="4" t="s">
        <v>42</v>
      </c>
    </row>
    <row r="699" spans="1:9" ht="18" customHeight="1" x14ac:dyDescent="0.25">
      <c r="A699" s="1">
        <v>2023</v>
      </c>
      <c r="B699" s="1" t="s">
        <v>10</v>
      </c>
      <c r="C699" s="1" t="s">
        <v>13</v>
      </c>
      <c r="D699" s="2" t="s">
        <v>33</v>
      </c>
      <c r="E699" s="3">
        <v>122</v>
      </c>
      <c r="F699" s="3">
        <v>110</v>
      </c>
      <c r="G699" s="3">
        <v>112</v>
      </c>
      <c r="H699" s="3">
        <v>22</v>
      </c>
      <c r="I699" s="4" t="s">
        <v>42</v>
      </c>
    </row>
    <row r="700" spans="1:9" ht="18" customHeight="1" x14ac:dyDescent="0.25">
      <c r="A700" s="1">
        <v>2023</v>
      </c>
      <c r="B700" s="1" t="s">
        <v>10</v>
      </c>
      <c r="C700" s="1" t="s">
        <v>15</v>
      </c>
      <c r="D700" s="5" t="s">
        <v>26</v>
      </c>
      <c r="E700" s="6">
        <v>78</v>
      </c>
      <c r="F700" s="6">
        <v>2517.46</v>
      </c>
      <c r="G700" s="6">
        <v>5126.4639999999999</v>
      </c>
      <c r="H700" s="3">
        <v>503.49200000000002</v>
      </c>
      <c r="I700" s="4" t="s">
        <v>42</v>
      </c>
    </row>
    <row r="701" spans="1:9" ht="18" customHeight="1" x14ac:dyDescent="0.25">
      <c r="A701" s="1">
        <v>2023</v>
      </c>
      <c r="B701" s="1" t="s">
        <v>10</v>
      </c>
      <c r="C701" s="1" t="s">
        <v>15</v>
      </c>
      <c r="D701" s="5" t="s">
        <v>24</v>
      </c>
      <c r="E701" s="6">
        <v>76</v>
      </c>
      <c r="F701" s="6">
        <v>2288.4499999999998</v>
      </c>
      <c r="G701" s="6">
        <v>5126.1279999999997</v>
      </c>
      <c r="H701" s="3">
        <v>457.69</v>
      </c>
      <c r="I701" s="4" t="s">
        <v>42</v>
      </c>
    </row>
    <row r="702" spans="1:9" ht="18" customHeight="1" x14ac:dyDescent="0.25">
      <c r="A702" s="1">
        <v>2023</v>
      </c>
      <c r="B702" s="1" t="s">
        <v>10</v>
      </c>
      <c r="C702" s="1" t="s">
        <v>15</v>
      </c>
      <c r="D702" s="5" t="s">
        <v>25</v>
      </c>
      <c r="E702" s="6">
        <v>46</v>
      </c>
      <c r="F702" s="6">
        <v>100</v>
      </c>
      <c r="G702" s="6">
        <v>224</v>
      </c>
      <c r="H702" s="3">
        <v>20</v>
      </c>
      <c r="I702" s="4" t="s">
        <v>42</v>
      </c>
    </row>
    <row r="703" spans="1:9" ht="18" customHeight="1" x14ac:dyDescent="0.25">
      <c r="A703" s="1">
        <v>2023</v>
      </c>
      <c r="B703" s="1" t="s">
        <v>10</v>
      </c>
      <c r="C703" s="1" t="s">
        <v>15</v>
      </c>
      <c r="D703" s="5" t="s">
        <v>23</v>
      </c>
      <c r="E703" s="6">
        <v>34</v>
      </c>
      <c r="F703" s="6">
        <v>2288.4</v>
      </c>
      <c r="G703" s="6">
        <v>5126.0160000000005</v>
      </c>
      <c r="H703" s="3">
        <v>457.68000000000006</v>
      </c>
      <c r="I703" s="4" t="s">
        <v>42</v>
      </c>
    </row>
    <row r="704" spans="1:9" ht="18" customHeight="1" x14ac:dyDescent="0.25">
      <c r="A704" s="1">
        <v>2023</v>
      </c>
      <c r="B704" s="1" t="s">
        <v>10</v>
      </c>
      <c r="C704" s="1" t="s">
        <v>13</v>
      </c>
      <c r="D704" s="2" t="s">
        <v>34</v>
      </c>
      <c r="E704" s="3">
        <v>7</v>
      </c>
      <c r="F704" s="3">
        <v>200</v>
      </c>
      <c r="G704" s="3">
        <v>224</v>
      </c>
      <c r="H704" s="3">
        <v>40</v>
      </c>
      <c r="I704" s="4" t="s">
        <v>42</v>
      </c>
    </row>
    <row r="705" spans="1:9" ht="18" customHeight="1" x14ac:dyDescent="0.25">
      <c r="A705" s="1">
        <v>2023</v>
      </c>
      <c r="B705" s="1" t="s">
        <v>10</v>
      </c>
      <c r="C705" s="1" t="s">
        <v>15</v>
      </c>
      <c r="D705" s="5" t="s">
        <v>27</v>
      </c>
      <c r="E705" s="6">
        <v>3</v>
      </c>
      <c r="F705" s="6">
        <v>2288.65</v>
      </c>
      <c r="G705" s="6">
        <v>5126.576</v>
      </c>
      <c r="H705" s="3">
        <v>457.73</v>
      </c>
      <c r="I705" s="4" t="s">
        <v>42</v>
      </c>
    </row>
    <row r="706" spans="1:9" ht="18" customHeight="1" x14ac:dyDescent="0.25">
      <c r="A706" s="1">
        <v>2023</v>
      </c>
      <c r="B706" s="1" t="s">
        <v>10</v>
      </c>
      <c r="C706" s="1" t="s">
        <v>32</v>
      </c>
      <c r="D706" s="5" t="s">
        <v>32</v>
      </c>
      <c r="E706" s="6">
        <v>2</v>
      </c>
      <c r="F706" s="6">
        <v>6600</v>
      </c>
      <c r="G706" s="6">
        <v>7392</v>
      </c>
      <c r="H706" s="3">
        <v>1320</v>
      </c>
      <c r="I706" s="4" t="s">
        <v>42</v>
      </c>
    </row>
    <row r="707" spans="1:9" ht="18" customHeight="1" x14ac:dyDescent="0.25">
      <c r="A707" s="1">
        <v>2023</v>
      </c>
      <c r="B707" s="1" t="s">
        <v>11</v>
      </c>
      <c r="C707" s="1" t="s">
        <v>14</v>
      </c>
      <c r="D707" s="2" t="s">
        <v>36</v>
      </c>
      <c r="E707" s="3">
        <v>3566</v>
      </c>
      <c r="F707" s="3">
        <v>4577.3</v>
      </c>
      <c r="G707" s="3">
        <v>5126.576</v>
      </c>
      <c r="H707" s="3">
        <v>915.46</v>
      </c>
      <c r="I707" s="4" t="s">
        <v>42</v>
      </c>
    </row>
    <row r="708" spans="1:9" ht="18" customHeight="1" x14ac:dyDescent="0.25">
      <c r="A708" s="1">
        <v>2023</v>
      </c>
      <c r="B708" s="1" t="s">
        <v>11</v>
      </c>
      <c r="C708" s="1" t="s">
        <v>14</v>
      </c>
      <c r="D708" s="2" t="s">
        <v>37</v>
      </c>
      <c r="E708" s="3">
        <v>2498</v>
      </c>
      <c r="F708" s="3">
        <v>8000</v>
      </c>
      <c r="G708" s="3">
        <v>8960</v>
      </c>
      <c r="H708" s="3">
        <v>1600</v>
      </c>
      <c r="I708" s="4" t="s">
        <v>42</v>
      </c>
    </row>
    <row r="709" spans="1:9" ht="18" customHeight="1" x14ac:dyDescent="0.25">
      <c r="A709" s="1">
        <v>2023</v>
      </c>
      <c r="B709" s="1" t="s">
        <v>11</v>
      </c>
      <c r="C709" s="1" t="s">
        <v>13</v>
      </c>
      <c r="D709" s="2" t="s">
        <v>35</v>
      </c>
      <c r="E709" s="3">
        <v>1245</v>
      </c>
      <c r="F709" s="3">
        <v>4577.2</v>
      </c>
      <c r="G709" s="3">
        <v>5126.4639999999999</v>
      </c>
      <c r="H709" s="3">
        <v>915.44</v>
      </c>
      <c r="I709" s="4" t="s">
        <v>42</v>
      </c>
    </row>
    <row r="710" spans="1:9" ht="18" customHeight="1" x14ac:dyDescent="0.25">
      <c r="A710" s="1">
        <v>2023</v>
      </c>
      <c r="B710" s="1" t="s">
        <v>11</v>
      </c>
      <c r="C710" s="1" t="s">
        <v>38</v>
      </c>
      <c r="D710" s="5" t="s">
        <v>30</v>
      </c>
      <c r="E710" s="6">
        <v>644</v>
      </c>
      <c r="F710" s="6">
        <v>5743.5</v>
      </c>
      <c r="G710" s="6">
        <v>6432.72</v>
      </c>
      <c r="H710" s="3">
        <v>1148.7</v>
      </c>
      <c r="I710" s="4" t="s">
        <v>42</v>
      </c>
    </row>
    <row r="711" spans="1:9" ht="18" customHeight="1" x14ac:dyDescent="0.25">
      <c r="A711" s="1">
        <v>2023</v>
      </c>
      <c r="B711" s="1" t="s">
        <v>11</v>
      </c>
      <c r="C711" s="1" t="s">
        <v>12</v>
      </c>
      <c r="D711" s="5" t="s">
        <v>29</v>
      </c>
      <c r="E711" s="6">
        <v>643</v>
      </c>
      <c r="F711" s="6">
        <v>7000</v>
      </c>
      <c r="G711" s="6">
        <v>7840</v>
      </c>
      <c r="H711" s="3">
        <v>1400</v>
      </c>
      <c r="I711" s="4" t="s">
        <v>42</v>
      </c>
    </row>
    <row r="712" spans="1:9" ht="18" customHeight="1" x14ac:dyDescent="0.25">
      <c r="A712" s="1">
        <v>2023</v>
      </c>
      <c r="B712" s="1" t="s">
        <v>11</v>
      </c>
      <c r="C712" s="1" t="s">
        <v>38</v>
      </c>
      <c r="D712" s="5" t="s">
        <v>31</v>
      </c>
      <c r="E712" s="6">
        <v>455</v>
      </c>
      <c r="F712" s="6">
        <v>4578.6000000000004</v>
      </c>
      <c r="G712" s="6">
        <v>5128.0320000000002</v>
      </c>
      <c r="H712" s="3">
        <v>915.72000000000014</v>
      </c>
      <c r="I712" s="4" t="s">
        <v>42</v>
      </c>
    </row>
    <row r="713" spans="1:9" ht="18" customHeight="1" x14ac:dyDescent="0.25">
      <c r="A713" s="1">
        <v>2023</v>
      </c>
      <c r="B713" s="1" t="s">
        <v>11</v>
      </c>
      <c r="C713" s="1" t="s">
        <v>12</v>
      </c>
      <c r="D713" s="5" t="s">
        <v>28</v>
      </c>
      <c r="E713" s="7">
        <v>345</v>
      </c>
      <c r="F713" s="7">
        <v>7000</v>
      </c>
      <c r="G713" s="7">
        <v>7840</v>
      </c>
      <c r="H713" s="3">
        <v>1400</v>
      </c>
      <c r="I713" s="4" t="s">
        <v>42</v>
      </c>
    </row>
    <row r="714" spans="1:9" ht="18" customHeight="1" x14ac:dyDescent="0.25">
      <c r="A714" s="1">
        <v>2023</v>
      </c>
      <c r="B714" s="1" t="s">
        <v>11</v>
      </c>
      <c r="C714" s="1" t="s">
        <v>13</v>
      </c>
      <c r="D714" s="2" t="s">
        <v>33</v>
      </c>
      <c r="E714" s="3">
        <v>122</v>
      </c>
      <c r="F714" s="3">
        <v>100</v>
      </c>
      <c r="G714" s="3">
        <v>112</v>
      </c>
      <c r="H714" s="3">
        <v>20</v>
      </c>
      <c r="I714" s="4" t="s">
        <v>42</v>
      </c>
    </row>
    <row r="715" spans="1:9" ht="18" customHeight="1" x14ac:dyDescent="0.25">
      <c r="A715" s="1">
        <v>2023</v>
      </c>
      <c r="B715" s="1" t="s">
        <v>11</v>
      </c>
      <c r="C715" s="1" t="s">
        <v>15</v>
      </c>
      <c r="D715" s="5" t="s">
        <v>26</v>
      </c>
      <c r="E715" s="6">
        <v>78</v>
      </c>
      <c r="F715" s="6">
        <v>2288.6</v>
      </c>
      <c r="G715" s="6">
        <v>5126.4639999999999</v>
      </c>
      <c r="H715" s="3">
        <v>457.72</v>
      </c>
      <c r="I715" s="4" t="s">
        <v>42</v>
      </c>
    </row>
    <row r="716" spans="1:9" ht="18" customHeight="1" x14ac:dyDescent="0.25">
      <c r="A716" s="1">
        <v>2023</v>
      </c>
      <c r="B716" s="1" t="s">
        <v>11</v>
      </c>
      <c r="C716" s="1" t="s">
        <v>15</v>
      </c>
      <c r="D716" s="5" t="s">
        <v>24</v>
      </c>
      <c r="E716" s="6">
        <v>76</v>
      </c>
      <c r="F716" s="6">
        <v>2288.4499999999998</v>
      </c>
      <c r="G716" s="6">
        <v>5126.1279999999997</v>
      </c>
      <c r="H716" s="3">
        <v>457.69</v>
      </c>
      <c r="I716" s="4" t="s">
        <v>42</v>
      </c>
    </row>
    <row r="717" spans="1:9" ht="18" customHeight="1" x14ac:dyDescent="0.25">
      <c r="A717" s="1">
        <v>2023</v>
      </c>
      <c r="B717" s="1" t="s">
        <v>11</v>
      </c>
      <c r="C717" s="1" t="s">
        <v>15</v>
      </c>
      <c r="D717" s="5" t="s">
        <v>25</v>
      </c>
      <c r="E717" s="6">
        <v>46</v>
      </c>
      <c r="F717" s="6">
        <v>100</v>
      </c>
      <c r="G717" s="6">
        <v>224</v>
      </c>
      <c r="H717" s="3">
        <v>20</v>
      </c>
      <c r="I717" s="4" t="s">
        <v>42</v>
      </c>
    </row>
    <row r="718" spans="1:9" ht="18" customHeight="1" x14ac:dyDescent="0.25">
      <c r="A718" s="1">
        <v>2023</v>
      </c>
      <c r="B718" s="1" t="s">
        <v>11</v>
      </c>
      <c r="C718" s="1" t="s">
        <v>15</v>
      </c>
      <c r="D718" s="5" t="s">
        <v>23</v>
      </c>
      <c r="E718" s="6">
        <v>34</v>
      </c>
      <c r="F718" s="6">
        <v>2288.4</v>
      </c>
      <c r="G718" s="6">
        <v>5126.0160000000005</v>
      </c>
      <c r="H718" s="3">
        <v>457.68000000000006</v>
      </c>
      <c r="I718" s="4" t="s">
        <v>42</v>
      </c>
    </row>
    <row r="719" spans="1:9" ht="18" customHeight="1" x14ac:dyDescent="0.25">
      <c r="A719" s="1">
        <v>2023</v>
      </c>
      <c r="B719" s="1" t="s">
        <v>11</v>
      </c>
      <c r="C719" s="1" t="s">
        <v>13</v>
      </c>
      <c r="D719" s="2" t="s">
        <v>34</v>
      </c>
      <c r="E719" s="3">
        <v>7</v>
      </c>
      <c r="F719" s="3">
        <v>200</v>
      </c>
      <c r="G719" s="3">
        <v>224</v>
      </c>
      <c r="H719" s="3">
        <v>40</v>
      </c>
      <c r="I719" s="4" t="s">
        <v>42</v>
      </c>
    </row>
    <row r="720" spans="1:9" ht="18" customHeight="1" x14ac:dyDescent="0.25">
      <c r="A720" s="1">
        <v>2023</v>
      </c>
      <c r="B720" s="1" t="s">
        <v>11</v>
      </c>
      <c r="C720" s="1" t="s">
        <v>15</v>
      </c>
      <c r="D720" s="5" t="s">
        <v>27</v>
      </c>
      <c r="E720" s="6">
        <v>3</v>
      </c>
      <c r="F720" s="6">
        <v>2288.65</v>
      </c>
      <c r="G720" s="6">
        <v>5126.576</v>
      </c>
      <c r="H720" s="3">
        <v>457.73</v>
      </c>
      <c r="I720" s="4" t="s">
        <v>42</v>
      </c>
    </row>
    <row r="721" spans="1:9" ht="18" customHeight="1" x14ac:dyDescent="0.25">
      <c r="A721" s="1">
        <v>2023</v>
      </c>
      <c r="B721" s="1" t="s">
        <v>11</v>
      </c>
      <c r="C721" s="1" t="s">
        <v>32</v>
      </c>
      <c r="D721" s="5" t="s">
        <v>32</v>
      </c>
      <c r="E721" s="6">
        <v>2</v>
      </c>
      <c r="F721" s="6">
        <v>6600</v>
      </c>
      <c r="G721" s="6">
        <v>7392</v>
      </c>
      <c r="H721" s="3">
        <v>1320</v>
      </c>
      <c r="I721" s="4" t="s">
        <v>42</v>
      </c>
    </row>
    <row r="722" spans="1:9" ht="18" customHeight="1" x14ac:dyDescent="0.25">
      <c r="A722" s="1">
        <v>2024</v>
      </c>
      <c r="B722" s="1" t="s">
        <v>0</v>
      </c>
      <c r="C722" s="1" t="s">
        <v>14</v>
      </c>
      <c r="D722" s="2" t="s">
        <v>36</v>
      </c>
      <c r="E722" s="3">
        <v>3566</v>
      </c>
      <c r="F722" s="3">
        <v>4577.3</v>
      </c>
      <c r="G722" s="3">
        <v>5126.576</v>
      </c>
      <c r="H722" s="3">
        <v>915.46</v>
      </c>
      <c r="I722" s="4" t="s">
        <v>42</v>
      </c>
    </row>
    <row r="723" spans="1:9" ht="18" customHeight="1" x14ac:dyDescent="0.25">
      <c r="A723" s="1">
        <v>2024</v>
      </c>
      <c r="B723" s="1" t="s">
        <v>0</v>
      </c>
      <c r="C723" s="1" t="s">
        <v>14</v>
      </c>
      <c r="D723" s="2" t="s">
        <v>37</v>
      </c>
      <c r="E723" s="3">
        <v>2498</v>
      </c>
      <c r="F723" s="3">
        <v>8000</v>
      </c>
      <c r="G723" s="3">
        <v>8960</v>
      </c>
      <c r="H723" s="3">
        <v>1600</v>
      </c>
      <c r="I723" s="4" t="s">
        <v>42</v>
      </c>
    </row>
    <row r="724" spans="1:9" ht="18" customHeight="1" x14ac:dyDescent="0.25">
      <c r="A724" s="1">
        <v>2024</v>
      </c>
      <c r="B724" s="1" t="s">
        <v>0</v>
      </c>
      <c r="C724" s="1" t="s">
        <v>13</v>
      </c>
      <c r="D724" s="2" t="s">
        <v>35</v>
      </c>
      <c r="E724" s="3">
        <v>1245</v>
      </c>
      <c r="F724" s="3">
        <v>4577.2</v>
      </c>
      <c r="G724" s="3">
        <v>5126.4639999999999</v>
      </c>
      <c r="H724" s="3">
        <v>915.44</v>
      </c>
      <c r="I724" s="4" t="s">
        <v>42</v>
      </c>
    </row>
    <row r="725" spans="1:9" ht="18" customHeight="1" x14ac:dyDescent="0.25">
      <c r="A725" s="1">
        <v>2024</v>
      </c>
      <c r="B725" s="1" t="s">
        <v>0</v>
      </c>
      <c r="C725" s="1" t="s">
        <v>38</v>
      </c>
      <c r="D725" s="5" t="s">
        <v>30</v>
      </c>
      <c r="E725" s="6">
        <v>644</v>
      </c>
      <c r="F725" s="6">
        <v>5743.5</v>
      </c>
      <c r="G725" s="6">
        <v>6432.72</v>
      </c>
      <c r="H725" s="3">
        <v>1148.7</v>
      </c>
      <c r="I725" s="4" t="s">
        <v>42</v>
      </c>
    </row>
    <row r="726" spans="1:9" ht="18" customHeight="1" x14ac:dyDescent="0.25">
      <c r="A726" s="1">
        <v>2024</v>
      </c>
      <c r="B726" s="1" t="s">
        <v>0</v>
      </c>
      <c r="C726" s="1" t="s">
        <v>12</v>
      </c>
      <c r="D726" s="5" t="s">
        <v>29</v>
      </c>
      <c r="E726" s="6">
        <v>643</v>
      </c>
      <c r="F726" s="6">
        <v>7000</v>
      </c>
      <c r="G726" s="6">
        <v>7840</v>
      </c>
      <c r="H726" s="3">
        <v>1400</v>
      </c>
      <c r="I726" s="4" t="s">
        <v>42</v>
      </c>
    </row>
    <row r="727" spans="1:9" ht="18" customHeight="1" x14ac:dyDescent="0.25">
      <c r="A727" s="1">
        <v>2024</v>
      </c>
      <c r="B727" s="1" t="s">
        <v>0</v>
      </c>
      <c r="C727" s="1" t="s">
        <v>38</v>
      </c>
      <c r="D727" s="5" t="s">
        <v>31</v>
      </c>
      <c r="E727" s="6">
        <v>455</v>
      </c>
      <c r="F727" s="6">
        <v>4578.6000000000004</v>
      </c>
      <c r="G727" s="6">
        <v>5128.0320000000002</v>
      </c>
      <c r="H727" s="3">
        <v>915.72000000000014</v>
      </c>
      <c r="I727" s="4" t="s">
        <v>42</v>
      </c>
    </row>
    <row r="728" spans="1:9" ht="18" customHeight="1" x14ac:dyDescent="0.25">
      <c r="A728" s="1">
        <v>2024</v>
      </c>
      <c r="B728" s="1" t="s">
        <v>0</v>
      </c>
      <c r="C728" s="1" t="s">
        <v>12</v>
      </c>
      <c r="D728" s="5" t="s">
        <v>28</v>
      </c>
      <c r="E728" s="7">
        <v>345</v>
      </c>
      <c r="F728" s="7">
        <v>7000</v>
      </c>
      <c r="G728" s="7">
        <v>7840</v>
      </c>
      <c r="H728" s="3">
        <v>1400</v>
      </c>
      <c r="I728" s="4" t="s">
        <v>42</v>
      </c>
    </row>
    <row r="729" spans="1:9" ht="18" customHeight="1" x14ac:dyDescent="0.25">
      <c r="A729" s="1">
        <v>2024</v>
      </c>
      <c r="B729" s="1" t="s">
        <v>0</v>
      </c>
      <c r="C729" s="1" t="s">
        <v>13</v>
      </c>
      <c r="D729" s="2" t="s">
        <v>33</v>
      </c>
      <c r="E729" s="3">
        <v>122</v>
      </c>
      <c r="F729" s="3">
        <v>100</v>
      </c>
      <c r="G729" s="3">
        <v>112</v>
      </c>
      <c r="H729" s="3">
        <v>20</v>
      </c>
      <c r="I729" s="4" t="s">
        <v>42</v>
      </c>
    </row>
    <row r="730" spans="1:9" ht="18" customHeight="1" x14ac:dyDescent="0.25">
      <c r="A730" s="1">
        <v>2024</v>
      </c>
      <c r="B730" s="1" t="s">
        <v>0</v>
      </c>
      <c r="C730" s="1" t="s">
        <v>15</v>
      </c>
      <c r="D730" s="5" t="s">
        <v>26</v>
      </c>
      <c r="E730" s="6">
        <v>78</v>
      </c>
      <c r="F730" s="6">
        <v>4577.2</v>
      </c>
      <c r="G730" s="6">
        <v>5126.4639999999999</v>
      </c>
      <c r="H730" s="3">
        <v>915.44</v>
      </c>
      <c r="I730" s="4" t="s">
        <v>42</v>
      </c>
    </row>
    <row r="731" spans="1:9" ht="18" customHeight="1" x14ac:dyDescent="0.25">
      <c r="A731" s="1">
        <v>2024</v>
      </c>
      <c r="B731" s="1" t="s">
        <v>0</v>
      </c>
      <c r="C731" s="1" t="s">
        <v>15</v>
      </c>
      <c r="D731" s="5" t="s">
        <v>24</v>
      </c>
      <c r="E731" s="6">
        <v>76</v>
      </c>
      <c r="F731" s="6">
        <v>4576.8999999999996</v>
      </c>
      <c r="G731" s="6">
        <v>5126.1279999999997</v>
      </c>
      <c r="H731" s="3">
        <v>915.38</v>
      </c>
      <c r="I731" s="4" t="s">
        <v>42</v>
      </c>
    </row>
    <row r="732" spans="1:9" ht="18" customHeight="1" x14ac:dyDescent="0.25">
      <c r="A732" s="1">
        <v>2024</v>
      </c>
      <c r="B732" s="1" t="s">
        <v>0</v>
      </c>
      <c r="C732" s="1" t="s">
        <v>15</v>
      </c>
      <c r="D732" s="5" t="s">
        <v>25</v>
      </c>
      <c r="E732" s="6">
        <v>46</v>
      </c>
      <c r="F732" s="6">
        <v>200</v>
      </c>
      <c r="G732" s="6">
        <v>224</v>
      </c>
      <c r="H732" s="3">
        <v>40</v>
      </c>
      <c r="I732" s="4" t="s">
        <v>42</v>
      </c>
    </row>
    <row r="733" spans="1:9" ht="18" customHeight="1" x14ac:dyDescent="0.25">
      <c r="A733" s="1">
        <v>2024</v>
      </c>
      <c r="B733" s="1" t="s">
        <v>0</v>
      </c>
      <c r="C733" s="1" t="s">
        <v>15</v>
      </c>
      <c r="D733" s="5" t="s">
        <v>23</v>
      </c>
      <c r="E733" s="6">
        <v>34</v>
      </c>
      <c r="F733" s="6">
        <v>4576.8</v>
      </c>
      <c r="G733" s="6">
        <v>5126.0160000000005</v>
      </c>
      <c r="H733" s="3">
        <v>915.36000000000013</v>
      </c>
      <c r="I733" s="4" t="s">
        <v>42</v>
      </c>
    </row>
    <row r="734" spans="1:9" ht="18" customHeight="1" x14ac:dyDescent="0.25">
      <c r="A734" s="1">
        <v>2024</v>
      </c>
      <c r="B734" s="1" t="s">
        <v>0</v>
      </c>
      <c r="C734" s="1" t="s">
        <v>13</v>
      </c>
      <c r="D734" s="2" t="s">
        <v>34</v>
      </c>
      <c r="E734" s="3">
        <v>7</v>
      </c>
      <c r="F734" s="3">
        <v>200</v>
      </c>
      <c r="G734" s="3">
        <v>224</v>
      </c>
      <c r="H734" s="3">
        <v>40</v>
      </c>
      <c r="I734" s="4" t="s">
        <v>42</v>
      </c>
    </row>
    <row r="735" spans="1:9" ht="18" customHeight="1" x14ac:dyDescent="0.25">
      <c r="A735" s="1">
        <v>2024</v>
      </c>
      <c r="B735" s="1" t="s">
        <v>0</v>
      </c>
      <c r="C735" s="1" t="s">
        <v>32</v>
      </c>
      <c r="D735" s="5" t="s">
        <v>32</v>
      </c>
      <c r="E735" s="6">
        <v>3</v>
      </c>
      <c r="F735" s="6">
        <v>6600</v>
      </c>
      <c r="G735" s="6">
        <v>7392</v>
      </c>
      <c r="H735" s="3">
        <v>1320</v>
      </c>
      <c r="I735" s="4" t="s">
        <v>42</v>
      </c>
    </row>
    <row r="736" spans="1:9" ht="18" customHeight="1" x14ac:dyDescent="0.25">
      <c r="A736" s="1">
        <v>2024</v>
      </c>
      <c r="B736" s="1" t="s">
        <v>0</v>
      </c>
      <c r="C736" s="1" t="s">
        <v>15</v>
      </c>
      <c r="D736" s="5" t="s">
        <v>27</v>
      </c>
      <c r="E736" s="6">
        <v>3</v>
      </c>
      <c r="F736" s="6">
        <v>4577.3</v>
      </c>
      <c r="G736" s="6">
        <v>5126.576</v>
      </c>
      <c r="H736" s="3">
        <v>915.46</v>
      </c>
      <c r="I736" s="4" t="s">
        <v>42</v>
      </c>
    </row>
    <row r="737" spans="1:9" ht="18" customHeight="1" x14ac:dyDescent="0.25">
      <c r="A737" s="1">
        <v>2024</v>
      </c>
      <c r="B737" s="1" t="s">
        <v>1</v>
      </c>
      <c r="C737" s="1" t="s">
        <v>14</v>
      </c>
      <c r="D737" s="2" t="s">
        <v>36</v>
      </c>
      <c r="E737" s="3">
        <v>3566</v>
      </c>
      <c r="F737" s="3">
        <v>4577.3</v>
      </c>
      <c r="G737" s="3">
        <v>5126.576</v>
      </c>
      <c r="H737" s="3">
        <v>915.46</v>
      </c>
      <c r="I737" s="4" t="s">
        <v>42</v>
      </c>
    </row>
    <row r="738" spans="1:9" ht="18" customHeight="1" x14ac:dyDescent="0.25">
      <c r="A738" s="1">
        <v>2024</v>
      </c>
      <c r="B738" s="1" t="s">
        <v>1</v>
      </c>
      <c r="C738" s="1" t="s">
        <v>14</v>
      </c>
      <c r="D738" s="2" t="s">
        <v>37</v>
      </c>
      <c r="E738" s="3">
        <v>2498</v>
      </c>
      <c r="F738" s="3">
        <v>8000</v>
      </c>
      <c r="G738" s="3">
        <v>8960</v>
      </c>
      <c r="H738" s="3">
        <v>1600</v>
      </c>
      <c r="I738" s="4" t="s">
        <v>42</v>
      </c>
    </row>
    <row r="739" spans="1:9" ht="18" customHeight="1" x14ac:dyDescent="0.25">
      <c r="A739" s="1">
        <v>2024</v>
      </c>
      <c r="B739" s="1" t="s">
        <v>1</v>
      </c>
      <c r="C739" s="1" t="s">
        <v>13</v>
      </c>
      <c r="D739" s="2" t="s">
        <v>35</v>
      </c>
      <c r="E739" s="3">
        <v>1245</v>
      </c>
      <c r="F739" s="3">
        <v>4577.2</v>
      </c>
      <c r="G739" s="3">
        <v>5126.4639999999999</v>
      </c>
      <c r="H739" s="3">
        <v>915.44</v>
      </c>
      <c r="I739" s="4" t="s">
        <v>42</v>
      </c>
    </row>
    <row r="740" spans="1:9" ht="18" customHeight="1" x14ac:dyDescent="0.25">
      <c r="A740" s="1">
        <v>2024</v>
      </c>
      <c r="B740" s="1" t="s">
        <v>1</v>
      </c>
      <c r="C740" s="1" t="s">
        <v>38</v>
      </c>
      <c r="D740" s="5" t="s">
        <v>30</v>
      </c>
      <c r="E740" s="6">
        <v>644</v>
      </c>
      <c r="F740" s="6">
        <v>5743.5</v>
      </c>
      <c r="G740" s="6">
        <v>6432.72</v>
      </c>
      <c r="H740" s="3">
        <v>1148.7</v>
      </c>
      <c r="I740" s="4" t="s">
        <v>42</v>
      </c>
    </row>
    <row r="741" spans="1:9" ht="18" customHeight="1" x14ac:dyDescent="0.25">
      <c r="A741" s="1">
        <v>2024</v>
      </c>
      <c r="B741" s="1" t="s">
        <v>1</v>
      </c>
      <c r="C741" s="1" t="s">
        <v>12</v>
      </c>
      <c r="D741" s="5" t="s">
        <v>29</v>
      </c>
      <c r="E741" s="6">
        <v>643</v>
      </c>
      <c r="F741" s="6">
        <v>7000</v>
      </c>
      <c r="G741" s="6">
        <v>7840</v>
      </c>
      <c r="H741" s="3">
        <v>1400</v>
      </c>
      <c r="I741" s="4" t="s">
        <v>42</v>
      </c>
    </row>
    <row r="742" spans="1:9" ht="18" customHeight="1" x14ac:dyDescent="0.25">
      <c r="A742" s="1">
        <v>2024</v>
      </c>
      <c r="B742" s="1" t="s">
        <v>1</v>
      </c>
      <c r="C742" s="1" t="s">
        <v>38</v>
      </c>
      <c r="D742" s="5" t="s">
        <v>31</v>
      </c>
      <c r="E742" s="6">
        <v>455</v>
      </c>
      <c r="F742" s="6">
        <v>4578.6000000000004</v>
      </c>
      <c r="G742" s="6">
        <v>5128.0320000000002</v>
      </c>
      <c r="H742" s="3">
        <v>915.72000000000014</v>
      </c>
      <c r="I742" s="4" t="s">
        <v>42</v>
      </c>
    </row>
    <row r="743" spans="1:9" ht="18" customHeight="1" x14ac:dyDescent="0.25">
      <c r="A743" s="1">
        <v>2024</v>
      </c>
      <c r="B743" s="1" t="s">
        <v>1</v>
      </c>
      <c r="C743" s="1" t="s">
        <v>12</v>
      </c>
      <c r="D743" s="5" t="s">
        <v>28</v>
      </c>
      <c r="E743" s="7">
        <v>345</v>
      </c>
      <c r="F743" s="7">
        <v>7000</v>
      </c>
      <c r="G743" s="7">
        <v>7840</v>
      </c>
      <c r="H743" s="3">
        <v>1400</v>
      </c>
      <c r="I743" s="4" t="s">
        <v>42</v>
      </c>
    </row>
    <row r="744" spans="1:9" ht="18" customHeight="1" x14ac:dyDescent="0.25">
      <c r="A744" s="1">
        <v>2024</v>
      </c>
      <c r="B744" s="1" t="s">
        <v>1</v>
      </c>
      <c r="C744" s="1" t="s">
        <v>13</v>
      </c>
      <c r="D744" s="2" t="s">
        <v>33</v>
      </c>
      <c r="E744" s="3">
        <v>122</v>
      </c>
      <c r="F744" s="3">
        <v>100</v>
      </c>
      <c r="G744" s="3">
        <v>112</v>
      </c>
      <c r="H744" s="3">
        <v>20</v>
      </c>
      <c r="I744" s="4" t="s">
        <v>42</v>
      </c>
    </row>
    <row r="745" spans="1:9" ht="18" customHeight="1" x14ac:dyDescent="0.25">
      <c r="A745" s="1">
        <v>2024</v>
      </c>
      <c r="B745" s="1" t="s">
        <v>1</v>
      </c>
      <c r="C745" s="1" t="s">
        <v>15</v>
      </c>
      <c r="D745" s="5" t="s">
        <v>26</v>
      </c>
      <c r="E745" s="6">
        <v>78</v>
      </c>
      <c r="F745" s="6">
        <v>4577.2</v>
      </c>
      <c r="G745" s="6">
        <v>5126.4639999999999</v>
      </c>
      <c r="H745" s="3">
        <v>915.44</v>
      </c>
      <c r="I745" s="4" t="s">
        <v>42</v>
      </c>
    </row>
    <row r="746" spans="1:9" ht="18" customHeight="1" x14ac:dyDescent="0.25">
      <c r="A746" s="1">
        <v>2024</v>
      </c>
      <c r="B746" s="1" t="s">
        <v>1</v>
      </c>
      <c r="C746" s="1" t="s">
        <v>15</v>
      </c>
      <c r="D746" s="5" t="s">
        <v>24</v>
      </c>
      <c r="E746" s="6">
        <v>76</v>
      </c>
      <c r="F746" s="6">
        <v>4576.8999999999996</v>
      </c>
      <c r="G746" s="6">
        <v>5126.1279999999997</v>
      </c>
      <c r="H746" s="3">
        <v>915.38</v>
      </c>
      <c r="I746" s="4" t="s">
        <v>42</v>
      </c>
    </row>
    <row r="747" spans="1:9" ht="18" customHeight="1" x14ac:dyDescent="0.25">
      <c r="A747" s="1">
        <v>2024</v>
      </c>
      <c r="B747" s="1" t="s">
        <v>1</v>
      </c>
      <c r="C747" s="1" t="s">
        <v>15</v>
      </c>
      <c r="D747" s="5" t="s">
        <v>25</v>
      </c>
      <c r="E747" s="6">
        <v>46</v>
      </c>
      <c r="F747" s="6">
        <v>200</v>
      </c>
      <c r="G747" s="6">
        <v>224</v>
      </c>
      <c r="H747" s="3">
        <v>40</v>
      </c>
      <c r="I747" s="4" t="s">
        <v>42</v>
      </c>
    </row>
    <row r="748" spans="1:9" ht="18" customHeight="1" x14ac:dyDescent="0.25">
      <c r="A748" s="1">
        <v>2024</v>
      </c>
      <c r="B748" s="1" t="s">
        <v>1</v>
      </c>
      <c r="C748" s="1" t="s">
        <v>15</v>
      </c>
      <c r="D748" s="5" t="s">
        <v>23</v>
      </c>
      <c r="E748" s="6">
        <v>34</v>
      </c>
      <c r="F748" s="6">
        <v>4576.8</v>
      </c>
      <c r="G748" s="6">
        <v>5126.0160000000005</v>
      </c>
      <c r="H748" s="3">
        <v>915.36000000000013</v>
      </c>
      <c r="I748" s="4" t="s">
        <v>42</v>
      </c>
    </row>
    <row r="749" spans="1:9" ht="18" customHeight="1" x14ac:dyDescent="0.25">
      <c r="A749" s="1">
        <v>2024</v>
      </c>
      <c r="B749" s="1" t="s">
        <v>1</v>
      </c>
      <c r="C749" s="1" t="s">
        <v>13</v>
      </c>
      <c r="D749" s="2" t="s">
        <v>34</v>
      </c>
      <c r="E749" s="3">
        <v>7</v>
      </c>
      <c r="F749" s="3">
        <v>200</v>
      </c>
      <c r="G749" s="3">
        <v>224</v>
      </c>
      <c r="H749" s="3">
        <v>40</v>
      </c>
      <c r="I749" s="4" t="s">
        <v>42</v>
      </c>
    </row>
    <row r="750" spans="1:9" ht="18" customHeight="1" x14ac:dyDescent="0.25">
      <c r="A750" s="1">
        <v>2024</v>
      </c>
      <c r="B750" s="1" t="s">
        <v>1</v>
      </c>
      <c r="C750" s="1" t="s">
        <v>15</v>
      </c>
      <c r="D750" s="5" t="s">
        <v>27</v>
      </c>
      <c r="E750" s="6">
        <v>3</v>
      </c>
      <c r="F750" s="6">
        <v>4577.3</v>
      </c>
      <c r="G750" s="6">
        <v>5126.576</v>
      </c>
      <c r="H750" s="3">
        <v>915.46</v>
      </c>
      <c r="I750" s="4" t="s">
        <v>42</v>
      </c>
    </row>
    <row r="751" spans="1:9" ht="18" customHeight="1" x14ac:dyDescent="0.25">
      <c r="A751" s="1">
        <v>2024</v>
      </c>
      <c r="B751" s="1" t="s">
        <v>1</v>
      </c>
      <c r="C751" s="1" t="s">
        <v>32</v>
      </c>
      <c r="D751" s="5" t="s">
        <v>32</v>
      </c>
      <c r="E751" s="6">
        <v>2</v>
      </c>
      <c r="F751" s="6">
        <v>6600</v>
      </c>
      <c r="G751" s="6">
        <v>7392</v>
      </c>
      <c r="H751" s="3">
        <v>1320</v>
      </c>
      <c r="I751" s="4" t="s">
        <v>42</v>
      </c>
    </row>
    <row r="752" spans="1:9" ht="18" customHeight="1" x14ac:dyDescent="0.25">
      <c r="A752" s="1">
        <v>2024</v>
      </c>
      <c r="B752" s="1" t="s">
        <v>2</v>
      </c>
      <c r="C752" s="1" t="s">
        <v>14</v>
      </c>
      <c r="D752" s="2" t="s">
        <v>36</v>
      </c>
      <c r="E752" s="3">
        <v>3566</v>
      </c>
      <c r="F752" s="3">
        <v>4577.3</v>
      </c>
      <c r="G752" s="3">
        <v>5126.576</v>
      </c>
      <c r="H752" s="3">
        <v>915.46</v>
      </c>
      <c r="I752" s="4" t="s">
        <v>42</v>
      </c>
    </row>
    <row r="753" spans="1:9" ht="18" customHeight="1" x14ac:dyDescent="0.25">
      <c r="A753" s="1">
        <v>2024</v>
      </c>
      <c r="B753" s="1" t="s">
        <v>2</v>
      </c>
      <c r="C753" s="1" t="s">
        <v>14</v>
      </c>
      <c r="D753" s="2" t="s">
        <v>37</v>
      </c>
      <c r="E753" s="3">
        <v>2498</v>
      </c>
      <c r="F753" s="3">
        <v>8000</v>
      </c>
      <c r="G753" s="3">
        <v>8960</v>
      </c>
      <c r="H753" s="3">
        <v>1600</v>
      </c>
      <c r="I753" s="4" t="s">
        <v>42</v>
      </c>
    </row>
    <row r="754" spans="1:9" ht="18" customHeight="1" x14ac:dyDescent="0.25">
      <c r="A754" s="1">
        <v>2024</v>
      </c>
      <c r="B754" s="1" t="s">
        <v>2</v>
      </c>
      <c r="C754" s="1" t="s">
        <v>13</v>
      </c>
      <c r="D754" s="2" t="s">
        <v>35</v>
      </c>
      <c r="E754" s="3">
        <v>1245</v>
      </c>
      <c r="F754" s="3">
        <v>4577.2</v>
      </c>
      <c r="G754" s="3">
        <v>5126.4639999999999</v>
      </c>
      <c r="H754" s="3">
        <v>915.44</v>
      </c>
      <c r="I754" s="4" t="s">
        <v>42</v>
      </c>
    </row>
    <row r="755" spans="1:9" ht="18" customHeight="1" x14ac:dyDescent="0.25">
      <c r="A755" s="1">
        <v>2024</v>
      </c>
      <c r="B755" s="1" t="s">
        <v>2</v>
      </c>
      <c r="C755" s="1" t="s">
        <v>38</v>
      </c>
      <c r="D755" s="5" t="s">
        <v>30</v>
      </c>
      <c r="E755" s="6">
        <v>644</v>
      </c>
      <c r="F755" s="6">
        <v>5743.5</v>
      </c>
      <c r="G755" s="6">
        <v>6432.72</v>
      </c>
      <c r="H755" s="3">
        <v>1148.7</v>
      </c>
      <c r="I755" s="4" t="s">
        <v>40</v>
      </c>
    </row>
    <row r="756" spans="1:9" ht="18" customHeight="1" x14ac:dyDescent="0.25">
      <c r="A756" s="1">
        <v>2024</v>
      </c>
      <c r="B756" s="1" t="s">
        <v>2</v>
      </c>
      <c r="C756" s="1" t="s">
        <v>12</v>
      </c>
      <c r="D756" s="5" t="s">
        <v>29</v>
      </c>
      <c r="E756" s="6">
        <v>643</v>
      </c>
      <c r="F756" s="6">
        <v>7000</v>
      </c>
      <c r="G756" s="6">
        <v>7840</v>
      </c>
      <c r="H756" s="3">
        <v>1400</v>
      </c>
      <c r="I756" s="4" t="s">
        <v>40</v>
      </c>
    </row>
    <row r="757" spans="1:9" ht="18" customHeight="1" x14ac:dyDescent="0.25">
      <c r="A757" s="1">
        <v>2024</v>
      </c>
      <c r="B757" s="1" t="s">
        <v>2</v>
      </c>
      <c r="C757" s="1" t="s">
        <v>38</v>
      </c>
      <c r="D757" s="5" t="s">
        <v>31</v>
      </c>
      <c r="E757" s="6">
        <v>455</v>
      </c>
      <c r="F757" s="6">
        <v>4578.6000000000004</v>
      </c>
      <c r="G757" s="6">
        <v>5128.0320000000002</v>
      </c>
      <c r="H757" s="3">
        <v>915.72000000000014</v>
      </c>
      <c r="I757" s="4" t="s">
        <v>40</v>
      </c>
    </row>
    <row r="758" spans="1:9" ht="18" customHeight="1" x14ac:dyDescent="0.25">
      <c r="A758" s="1">
        <v>2024</v>
      </c>
      <c r="B758" s="1" t="s">
        <v>2</v>
      </c>
      <c r="C758" s="1" t="s">
        <v>12</v>
      </c>
      <c r="D758" s="5" t="s">
        <v>28</v>
      </c>
      <c r="E758" s="7">
        <v>345</v>
      </c>
      <c r="F758" s="7">
        <v>7000</v>
      </c>
      <c r="G758" s="7">
        <v>7840</v>
      </c>
      <c r="H758" s="3">
        <v>1400</v>
      </c>
      <c r="I758" s="4" t="s">
        <v>40</v>
      </c>
    </row>
    <row r="759" spans="1:9" ht="18" customHeight="1" x14ac:dyDescent="0.25">
      <c r="A759" s="1">
        <v>2024</v>
      </c>
      <c r="B759" s="1" t="s">
        <v>2</v>
      </c>
      <c r="C759" s="1" t="s">
        <v>13</v>
      </c>
      <c r="D759" s="2" t="s">
        <v>33</v>
      </c>
      <c r="E759" s="3">
        <v>122</v>
      </c>
      <c r="F759" s="3">
        <v>100</v>
      </c>
      <c r="G759" s="3">
        <v>112</v>
      </c>
      <c r="H759" s="3">
        <v>20</v>
      </c>
      <c r="I759" s="4" t="s">
        <v>40</v>
      </c>
    </row>
    <row r="760" spans="1:9" ht="18" customHeight="1" x14ac:dyDescent="0.25">
      <c r="A760" s="1">
        <v>2024</v>
      </c>
      <c r="B760" s="1" t="s">
        <v>2</v>
      </c>
      <c r="C760" s="1" t="s">
        <v>15</v>
      </c>
      <c r="D760" s="5" t="s">
        <v>26</v>
      </c>
      <c r="E760" s="6">
        <v>78</v>
      </c>
      <c r="F760" s="6">
        <v>4577.2</v>
      </c>
      <c r="G760" s="6">
        <v>5126.4639999999999</v>
      </c>
      <c r="H760" s="3">
        <v>915.44</v>
      </c>
      <c r="I760" s="4" t="s">
        <v>40</v>
      </c>
    </row>
    <row r="761" spans="1:9" ht="18" customHeight="1" x14ac:dyDescent="0.25">
      <c r="A761" s="1">
        <v>2024</v>
      </c>
      <c r="B761" s="1" t="s">
        <v>2</v>
      </c>
      <c r="C761" s="1" t="s">
        <v>15</v>
      </c>
      <c r="D761" s="5" t="s">
        <v>24</v>
      </c>
      <c r="E761" s="6">
        <v>76</v>
      </c>
      <c r="F761" s="6">
        <v>4576.8999999999996</v>
      </c>
      <c r="G761" s="6">
        <v>5126.1279999999997</v>
      </c>
      <c r="H761" s="3">
        <v>915.38</v>
      </c>
      <c r="I761" s="4" t="s">
        <v>40</v>
      </c>
    </row>
    <row r="762" spans="1:9" ht="18" customHeight="1" x14ac:dyDescent="0.25">
      <c r="A762" s="1">
        <v>2024</v>
      </c>
      <c r="B762" s="1" t="s">
        <v>2</v>
      </c>
      <c r="C762" s="1" t="s">
        <v>15</v>
      </c>
      <c r="D762" s="5" t="s">
        <v>25</v>
      </c>
      <c r="E762" s="6">
        <v>46</v>
      </c>
      <c r="F762" s="6">
        <v>200</v>
      </c>
      <c r="G762" s="6">
        <v>224</v>
      </c>
      <c r="H762" s="3">
        <v>40</v>
      </c>
      <c r="I762" s="4" t="s">
        <v>40</v>
      </c>
    </row>
    <row r="763" spans="1:9" ht="18" customHeight="1" x14ac:dyDescent="0.25">
      <c r="A763" s="1">
        <v>2024</v>
      </c>
      <c r="B763" s="1" t="s">
        <v>2</v>
      </c>
      <c r="C763" s="1" t="s">
        <v>15</v>
      </c>
      <c r="D763" s="5" t="s">
        <v>23</v>
      </c>
      <c r="E763" s="6">
        <v>34</v>
      </c>
      <c r="F763" s="6">
        <v>4576.8</v>
      </c>
      <c r="G763" s="6">
        <v>5126.0160000000005</v>
      </c>
      <c r="H763" s="3">
        <v>915.36000000000013</v>
      </c>
      <c r="I763" s="4" t="s">
        <v>40</v>
      </c>
    </row>
    <row r="764" spans="1:9" ht="18" customHeight="1" x14ac:dyDescent="0.25">
      <c r="A764" s="1">
        <v>2024</v>
      </c>
      <c r="B764" s="1" t="s">
        <v>2</v>
      </c>
      <c r="C764" s="1" t="s">
        <v>13</v>
      </c>
      <c r="D764" s="2" t="s">
        <v>34</v>
      </c>
      <c r="E764" s="3">
        <v>7</v>
      </c>
      <c r="F764" s="3">
        <v>200</v>
      </c>
      <c r="G764" s="3">
        <v>224</v>
      </c>
      <c r="H764" s="3">
        <v>40</v>
      </c>
      <c r="I764" s="4" t="s">
        <v>40</v>
      </c>
    </row>
    <row r="765" spans="1:9" ht="18" customHeight="1" x14ac:dyDescent="0.25">
      <c r="A765" s="1">
        <v>2024</v>
      </c>
      <c r="B765" s="1" t="s">
        <v>2</v>
      </c>
      <c r="C765" s="1" t="s">
        <v>15</v>
      </c>
      <c r="D765" s="5" t="s">
        <v>27</v>
      </c>
      <c r="E765" s="6">
        <v>3</v>
      </c>
      <c r="F765" s="6">
        <v>4577.3</v>
      </c>
      <c r="G765" s="6">
        <v>5126.576</v>
      </c>
      <c r="H765" s="3">
        <v>915.46</v>
      </c>
      <c r="I765" s="4" t="s">
        <v>40</v>
      </c>
    </row>
    <row r="766" spans="1:9" ht="18" customHeight="1" x14ac:dyDescent="0.25">
      <c r="A766" s="1">
        <v>2024</v>
      </c>
      <c r="B766" s="1" t="s">
        <v>2</v>
      </c>
      <c r="C766" s="1" t="s">
        <v>32</v>
      </c>
      <c r="D766" s="5" t="s">
        <v>32</v>
      </c>
      <c r="E766" s="6">
        <v>2</v>
      </c>
      <c r="F766" s="6">
        <v>6600</v>
      </c>
      <c r="G766" s="6">
        <v>7392</v>
      </c>
      <c r="H766" s="3">
        <v>1320</v>
      </c>
      <c r="I766" s="4" t="s">
        <v>40</v>
      </c>
    </row>
    <row r="767" spans="1:9" ht="18" customHeight="1" x14ac:dyDescent="0.25">
      <c r="A767" s="1">
        <v>2024</v>
      </c>
      <c r="B767" s="1" t="s">
        <v>3</v>
      </c>
      <c r="C767" s="1" t="s">
        <v>14</v>
      </c>
      <c r="D767" s="2" t="s">
        <v>36</v>
      </c>
      <c r="E767" s="3">
        <v>3566</v>
      </c>
      <c r="F767" s="3">
        <v>4577.3</v>
      </c>
      <c r="G767" s="3">
        <v>5126.576</v>
      </c>
      <c r="H767" s="3">
        <v>915.46</v>
      </c>
      <c r="I767" s="4" t="s">
        <v>40</v>
      </c>
    </row>
    <row r="768" spans="1:9" ht="18" customHeight="1" x14ac:dyDescent="0.25">
      <c r="A768" s="1">
        <v>2024</v>
      </c>
      <c r="B768" s="1" t="s">
        <v>3</v>
      </c>
      <c r="C768" s="1" t="s">
        <v>14</v>
      </c>
      <c r="D768" s="2" t="s">
        <v>37</v>
      </c>
      <c r="E768" s="3">
        <v>2498</v>
      </c>
      <c r="F768" s="3">
        <v>8000</v>
      </c>
      <c r="G768" s="3">
        <v>8960</v>
      </c>
      <c r="H768" s="3">
        <v>1600</v>
      </c>
      <c r="I768" s="4" t="s">
        <v>40</v>
      </c>
    </row>
    <row r="769" spans="1:9" ht="18" customHeight="1" x14ac:dyDescent="0.25">
      <c r="A769" s="1">
        <v>2024</v>
      </c>
      <c r="B769" s="1" t="s">
        <v>3</v>
      </c>
      <c r="C769" s="1" t="s">
        <v>13</v>
      </c>
      <c r="D769" s="2" t="s">
        <v>35</v>
      </c>
      <c r="E769" s="3">
        <v>1245</v>
      </c>
      <c r="F769" s="3">
        <v>4577.2</v>
      </c>
      <c r="G769" s="3">
        <v>5126.4639999999999</v>
      </c>
      <c r="H769" s="3">
        <v>915.44</v>
      </c>
      <c r="I769" s="4" t="s">
        <v>40</v>
      </c>
    </row>
    <row r="770" spans="1:9" ht="18" customHeight="1" x14ac:dyDescent="0.25">
      <c r="A770" s="1">
        <v>2024</v>
      </c>
      <c r="B770" s="1" t="s">
        <v>3</v>
      </c>
      <c r="C770" s="1" t="s">
        <v>38</v>
      </c>
      <c r="D770" s="5" t="s">
        <v>30</v>
      </c>
      <c r="E770" s="6">
        <v>644</v>
      </c>
      <c r="F770" s="6">
        <v>5743.5</v>
      </c>
      <c r="G770" s="6">
        <v>6432.72</v>
      </c>
      <c r="H770" s="3">
        <v>1148.7</v>
      </c>
      <c r="I770" s="4" t="s">
        <v>40</v>
      </c>
    </row>
    <row r="771" spans="1:9" ht="18" customHeight="1" x14ac:dyDescent="0.25">
      <c r="A771" s="1">
        <v>2024</v>
      </c>
      <c r="B771" s="1" t="s">
        <v>3</v>
      </c>
      <c r="C771" s="1" t="s">
        <v>12</v>
      </c>
      <c r="D771" s="5" t="s">
        <v>29</v>
      </c>
      <c r="E771" s="6">
        <v>643</v>
      </c>
      <c r="F771" s="6">
        <v>7000</v>
      </c>
      <c r="G771" s="6">
        <v>7840</v>
      </c>
      <c r="H771" s="3">
        <v>1400</v>
      </c>
      <c r="I771" s="4" t="s">
        <v>40</v>
      </c>
    </row>
    <row r="772" spans="1:9" ht="18" customHeight="1" x14ac:dyDescent="0.25">
      <c r="A772" s="1">
        <v>2024</v>
      </c>
      <c r="B772" s="1" t="s">
        <v>3</v>
      </c>
      <c r="C772" s="1" t="s">
        <v>38</v>
      </c>
      <c r="D772" s="5" t="s">
        <v>31</v>
      </c>
      <c r="E772" s="6">
        <v>455</v>
      </c>
      <c r="F772" s="6">
        <v>4578.6000000000004</v>
      </c>
      <c r="G772" s="6">
        <v>5128.0320000000002</v>
      </c>
      <c r="H772" s="3">
        <v>915.72000000000014</v>
      </c>
      <c r="I772" s="4" t="s">
        <v>40</v>
      </c>
    </row>
    <row r="773" spans="1:9" ht="18" customHeight="1" x14ac:dyDescent="0.25">
      <c r="A773" s="1">
        <v>2024</v>
      </c>
      <c r="B773" s="1" t="s">
        <v>3</v>
      </c>
      <c r="C773" s="1" t="s">
        <v>12</v>
      </c>
      <c r="D773" s="5" t="s">
        <v>28</v>
      </c>
      <c r="E773" s="7">
        <v>345</v>
      </c>
      <c r="F773" s="7">
        <v>7000</v>
      </c>
      <c r="G773" s="7">
        <v>7840</v>
      </c>
      <c r="H773" s="3">
        <v>1400</v>
      </c>
      <c r="I773" s="4" t="s">
        <v>40</v>
      </c>
    </row>
    <row r="774" spans="1:9" ht="18" customHeight="1" x14ac:dyDescent="0.25">
      <c r="A774" s="1">
        <v>2024</v>
      </c>
      <c r="B774" s="1" t="s">
        <v>3</v>
      </c>
      <c r="C774" s="1" t="s">
        <v>13</v>
      </c>
      <c r="D774" s="2" t="s">
        <v>33</v>
      </c>
      <c r="E774" s="3">
        <v>122</v>
      </c>
      <c r="F774" s="3">
        <v>100</v>
      </c>
      <c r="G774" s="3">
        <v>112</v>
      </c>
      <c r="H774" s="3">
        <v>20</v>
      </c>
      <c r="I774" s="4" t="s">
        <v>40</v>
      </c>
    </row>
    <row r="775" spans="1:9" ht="18" customHeight="1" x14ac:dyDescent="0.25">
      <c r="A775" s="1">
        <v>2024</v>
      </c>
      <c r="B775" s="1" t="s">
        <v>3</v>
      </c>
      <c r="C775" s="1" t="s">
        <v>15</v>
      </c>
      <c r="D775" s="5" t="s">
        <v>26</v>
      </c>
      <c r="E775" s="6">
        <v>78</v>
      </c>
      <c r="F775" s="6">
        <v>4577.2</v>
      </c>
      <c r="G775" s="6">
        <v>5126.4639999999999</v>
      </c>
      <c r="H775" s="3">
        <v>915.44</v>
      </c>
      <c r="I775" s="4" t="s">
        <v>40</v>
      </c>
    </row>
    <row r="776" spans="1:9" ht="18" customHeight="1" x14ac:dyDescent="0.25">
      <c r="A776" s="1">
        <v>2024</v>
      </c>
      <c r="B776" s="1" t="s">
        <v>3</v>
      </c>
      <c r="C776" s="1" t="s">
        <v>15</v>
      </c>
      <c r="D776" s="5" t="s">
        <v>24</v>
      </c>
      <c r="E776" s="6">
        <v>76</v>
      </c>
      <c r="F776" s="6">
        <v>4576.8999999999996</v>
      </c>
      <c r="G776" s="6">
        <v>5126.1279999999997</v>
      </c>
      <c r="H776" s="3">
        <v>915.38</v>
      </c>
      <c r="I776" s="4" t="s">
        <v>40</v>
      </c>
    </row>
    <row r="777" spans="1:9" ht="18" customHeight="1" x14ac:dyDescent="0.25">
      <c r="A777" s="1">
        <v>2024</v>
      </c>
      <c r="B777" s="1" t="s">
        <v>3</v>
      </c>
      <c r="C777" s="1" t="s">
        <v>15</v>
      </c>
      <c r="D777" s="5" t="s">
        <v>25</v>
      </c>
      <c r="E777" s="6">
        <v>46</v>
      </c>
      <c r="F777" s="6">
        <v>200</v>
      </c>
      <c r="G777" s="6">
        <v>224</v>
      </c>
      <c r="H777" s="3">
        <v>40</v>
      </c>
      <c r="I777" s="4" t="s">
        <v>40</v>
      </c>
    </row>
    <row r="778" spans="1:9" ht="18" customHeight="1" x14ac:dyDescent="0.25">
      <c r="A778" s="1">
        <v>2024</v>
      </c>
      <c r="B778" s="1" t="s">
        <v>3</v>
      </c>
      <c r="C778" s="1" t="s">
        <v>15</v>
      </c>
      <c r="D778" s="5" t="s">
        <v>23</v>
      </c>
      <c r="E778" s="6">
        <v>34</v>
      </c>
      <c r="F778" s="6">
        <v>4576.8</v>
      </c>
      <c r="G778" s="6">
        <v>5126.0160000000005</v>
      </c>
      <c r="H778" s="3">
        <v>915.36000000000013</v>
      </c>
      <c r="I778" s="4" t="s">
        <v>40</v>
      </c>
    </row>
    <row r="779" spans="1:9" ht="18" customHeight="1" x14ac:dyDescent="0.25">
      <c r="A779" s="1">
        <v>2024</v>
      </c>
      <c r="B779" s="1" t="s">
        <v>3</v>
      </c>
      <c r="C779" s="1" t="s">
        <v>13</v>
      </c>
      <c r="D779" s="2" t="s">
        <v>34</v>
      </c>
      <c r="E779" s="3">
        <v>7</v>
      </c>
      <c r="F779" s="3">
        <v>200</v>
      </c>
      <c r="G779" s="3">
        <v>224</v>
      </c>
      <c r="H779" s="3">
        <v>40</v>
      </c>
      <c r="I779" s="4" t="s">
        <v>40</v>
      </c>
    </row>
    <row r="780" spans="1:9" ht="18" customHeight="1" x14ac:dyDescent="0.25">
      <c r="A780" s="1">
        <v>2024</v>
      </c>
      <c r="B780" s="1" t="s">
        <v>3</v>
      </c>
      <c r="C780" s="1" t="s">
        <v>15</v>
      </c>
      <c r="D780" s="5" t="s">
        <v>27</v>
      </c>
      <c r="E780" s="6">
        <v>3</v>
      </c>
      <c r="F780" s="6">
        <v>4577.3</v>
      </c>
      <c r="G780" s="6">
        <v>5126.576</v>
      </c>
      <c r="H780" s="3">
        <v>915.46</v>
      </c>
      <c r="I780" s="4" t="s">
        <v>40</v>
      </c>
    </row>
    <row r="781" spans="1:9" ht="18" customHeight="1" x14ac:dyDescent="0.25">
      <c r="A781" s="1">
        <v>2024</v>
      </c>
      <c r="B781" s="1" t="s">
        <v>3</v>
      </c>
      <c r="C781" s="1" t="s">
        <v>32</v>
      </c>
      <c r="D781" s="5" t="s">
        <v>32</v>
      </c>
      <c r="E781" s="6">
        <v>2</v>
      </c>
      <c r="F781" s="6">
        <v>6600</v>
      </c>
      <c r="G781" s="6">
        <v>7392</v>
      </c>
      <c r="H781" s="3">
        <v>1320</v>
      </c>
      <c r="I781" s="4" t="s">
        <v>40</v>
      </c>
    </row>
    <row r="782" spans="1:9" ht="18" customHeight="1" x14ac:dyDescent="0.25">
      <c r="A782" s="1">
        <v>2024</v>
      </c>
      <c r="B782" s="1" t="s">
        <v>4</v>
      </c>
      <c r="C782" s="1" t="s">
        <v>14</v>
      </c>
      <c r="D782" s="2" t="s">
        <v>36</v>
      </c>
      <c r="E782" s="3">
        <v>3566</v>
      </c>
      <c r="F782" s="3">
        <v>4577.3</v>
      </c>
      <c r="G782" s="3">
        <v>5126.576</v>
      </c>
      <c r="H782" s="3">
        <v>915.46</v>
      </c>
      <c r="I782" s="4" t="s">
        <v>40</v>
      </c>
    </row>
    <row r="783" spans="1:9" ht="18" customHeight="1" x14ac:dyDescent="0.25">
      <c r="A783" s="1">
        <v>2024</v>
      </c>
      <c r="B783" s="1" t="s">
        <v>4</v>
      </c>
      <c r="C783" s="1" t="s">
        <v>14</v>
      </c>
      <c r="D783" s="2" t="s">
        <v>37</v>
      </c>
      <c r="E783" s="3">
        <v>2498</v>
      </c>
      <c r="F783" s="3">
        <v>8000</v>
      </c>
      <c r="G783" s="3">
        <v>8960</v>
      </c>
      <c r="H783" s="3">
        <v>1600</v>
      </c>
      <c r="I783" s="4" t="s">
        <v>40</v>
      </c>
    </row>
    <row r="784" spans="1:9" ht="18" customHeight="1" x14ac:dyDescent="0.25">
      <c r="A784" s="1">
        <v>2024</v>
      </c>
      <c r="B784" s="1" t="s">
        <v>4</v>
      </c>
      <c r="C784" s="1" t="s">
        <v>13</v>
      </c>
      <c r="D784" s="2" t="s">
        <v>35</v>
      </c>
      <c r="E784" s="3">
        <v>1245</v>
      </c>
      <c r="F784" s="3">
        <v>4577.2</v>
      </c>
      <c r="G784" s="3">
        <v>5126.4639999999999</v>
      </c>
      <c r="H784" s="3">
        <v>915.44</v>
      </c>
      <c r="I784" s="4" t="s">
        <v>40</v>
      </c>
    </row>
    <row r="785" spans="1:9" ht="18" customHeight="1" x14ac:dyDescent="0.25">
      <c r="A785" s="1">
        <v>2024</v>
      </c>
      <c r="B785" s="1" t="s">
        <v>4</v>
      </c>
      <c r="C785" s="1" t="s">
        <v>38</v>
      </c>
      <c r="D785" s="5" t="s">
        <v>30</v>
      </c>
      <c r="E785" s="6">
        <v>644</v>
      </c>
      <c r="F785" s="6">
        <v>5743.5</v>
      </c>
      <c r="G785" s="6">
        <v>6432.72</v>
      </c>
      <c r="H785" s="3">
        <v>1148.7</v>
      </c>
      <c r="I785" s="4" t="s">
        <v>40</v>
      </c>
    </row>
    <row r="786" spans="1:9" ht="18" customHeight="1" x14ac:dyDescent="0.25">
      <c r="A786" s="1">
        <v>2024</v>
      </c>
      <c r="B786" s="1" t="s">
        <v>4</v>
      </c>
      <c r="C786" s="1" t="s">
        <v>12</v>
      </c>
      <c r="D786" s="5" t="s">
        <v>29</v>
      </c>
      <c r="E786" s="6">
        <v>643</v>
      </c>
      <c r="F786" s="6">
        <v>7000</v>
      </c>
      <c r="G786" s="6">
        <v>7840</v>
      </c>
      <c r="H786" s="3">
        <v>1400</v>
      </c>
      <c r="I786" s="4" t="s">
        <v>40</v>
      </c>
    </row>
    <row r="787" spans="1:9" ht="18" customHeight="1" x14ac:dyDescent="0.25">
      <c r="A787" s="1">
        <v>2024</v>
      </c>
      <c r="B787" s="1" t="s">
        <v>4</v>
      </c>
      <c r="C787" s="1" t="s">
        <v>38</v>
      </c>
      <c r="D787" s="5" t="s">
        <v>31</v>
      </c>
      <c r="E787" s="6">
        <v>455</v>
      </c>
      <c r="F787" s="6">
        <v>4578.6000000000004</v>
      </c>
      <c r="G787" s="6">
        <v>5128.0320000000002</v>
      </c>
      <c r="H787" s="3">
        <v>915.72000000000014</v>
      </c>
      <c r="I787" s="4" t="s">
        <v>40</v>
      </c>
    </row>
    <row r="788" spans="1:9" ht="18" customHeight="1" x14ac:dyDescent="0.25">
      <c r="A788" s="1">
        <v>2024</v>
      </c>
      <c r="B788" s="1" t="s">
        <v>4</v>
      </c>
      <c r="C788" s="1" t="s">
        <v>12</v>
      </c>
      <c r="D788" s="5" t="s">
        <v>28</v>
      </c>
      <c r="E788" s="7">
        <v>345</v>
      </c>
      <c r="F788" s="7">
        <v>7000</v>
      </c>
      <c r="G788" s="7">
        <v>7840</v>
      </c>
      <c r="H788" s="3">
        <v>1400</v>
      </c>
      <c r="I788" s="4" t="s">
        <v>40</v>
      </c>
    </row>
    <row r="789" spans="1:9" ht="18" customHeight="1" x14ac:dyDescent="0.25">
      <c r="A789" s="1">
        <v>2024</v>
      </c>
      <c r="B789" s="1" t="s">
        <v>4</v>
      </c>
      <c r="C789" s="1" t="s">
        <v>13</v>
      </c>
      <c r="D789" s="2" t="s">
        <v>33</v>
      </c>
      <c r="E789" s="3">
        <v>122</v>
      </c>
      <c r="F789" s="3">
        <v>100</v>
      </c>
      <c r="G789" s="3">
        <v>112</v>
      </c>
      <c r="H789" s="3">
        <v>20</v>
      </c>
      <c r="I789" s="4" t="s">
        <v>40</v>
      </c>
    </row>
    <row r="790" spans="1:9" ht="18" customHeight="1" x14ac:dyDescent="0.25">
      <c r="A790" s="1">
        <v>2024</v>
      </c>
      <c r="B790" s="1" t="s">
        <v>4</v>
      </c>
      <c r="C790" s="1" t="s">
        <v>15</v>
      </c>
      <c r="D790" s="5" t="s">
        <v>26</v>
      </c>
      <c r="E790" s="6">
        <v>78</v>
      </c>
      <c r="F790" s="6">
        <v>4577.2</v>
      </c>
      <c r="G790" s="6">
        <v>5126.4639999999999</v>
      </c>
      <c r="H790" s="3">
        <v>915.44</v>
      </c>
      <c r="I790" s="4" t="s">
        <v>40</v>
      </c>
    </row>
    <row r="791" spans="1:9" ht="18" customHeight="1" x14ac:dyDescent="0.25">
      <c r="A791" s="1">
        <v>2024</v>
      </c>
      <c r="B791" s="1" t="s">
        <v>4</v>
      </c>
      <c r="C791" s="1" t="s">
        <v>15</v>
      </c>
      <c r="D791" s="5" t="s">
        <v>24</v>
      </c>
      <c r="E791" s="6">
        <v>76</v>
      </c>
      <c r="F791" s="6">
        <v>4576.8999999999996</v>
      </c>
      <c r="G791" s="6">
        <v>5126.1279999999997</v>
      </c>
      <c r="H791" s="3">
        <v>915.38</v>
      </c>
      <c r="I791" s="4" t="s">
        <v>40</v>
      </c>
    </row>
    <row r="792" spans="1:9" ht="18" customHeight="1" x14ac:dyDescent="0.25">
      <c r="A792" s="1">
        <v>2024</v>
      </c>
      <c r="B792" s="1" t="s">
        <v>4</v>
      </c>
      <c r="C792" s="1" t="s">
        <v>15</v>
      </c>
      <c r="D792" s="5" t="s">
        <v>25</v>
      </c>
      <c r="E792" s="6">
        <v>46</v>
      </c>
      <c r="F792" s="6">
        <v>200</v>
      </c>
      <c r="G792" s="6">
        <v>224</v>
      </c>
      <c r="H792" s="3">
        <v>40</v>
      </c>
      <c r="I792" s="4" t="s">
        <v>40</v>
      </c>
    </row>
    <row r="793" spans="1:9" ht="18" customHeight="1" x14ac:dyDescent="0.25">
      <c r="A793" s="1">
        <v>2024</v>
      </c>
      <c r="B793" s="1" t="s">
        <v>4</v>
      </c>
      <c r="C793" s="1" t="s">
        <v>15</v>
      </c>
      <c r="D793" s="5" t="s">
        <v>23</v>
      </c>
      <c r="E793" s="6">
        <v>34</v>
      </c>
      <c r="F793" s="6">
        <v>4576.8</v>
      </c>
      <c r="G793" s="6">
        <v>5126.0160000000005</v>
      </c>
      <c r="H793" s="3">
        <v>915.36000000000013</v>
      </c>
      <c r="I793" s="4" t="s">
        <v>40</v>
      </c>
    </row>
    <row r="794" spans="1:9" ht="18" customHeight="1" x14ac:dyDescent="0.25">
      <c r="A794" s="1">
        <v>2024</v>
      </c>
      <c r="B794" s="1" t="s">
        <v>4</v>
      </c>
      <c r="C794" s="1" t="s">
        <v>13</v>
      </c>
      <c r="D794" s="2" t="s">
        <v>34</v>
      </c>
      <c r="E794" s="3">
        <v>7</v>
      </c>
      <c r="F794" s="3">
        <v>200</v>
      </c>
      <c r="G794" s="3">
        <v>224</v>
      </c>
      <c r="H794" s="3">
        <v>40</v>
      </c>
      <c r="I794" s="4" t="s">
        <v>40</v>
      </c>
    </row>
    <row r="795" spans="1:9" ht="18" customHeight="1" x14ac:dyDescent="0.25">
      <c r="A795" s="1">
        <v>2024</v>
      </c>
      <c r="B795" s="1" t="s">
        <v>4</v>
      </c>
      <c r="C795" s="1" t="s">
        <v>15</v>
      </c>
      <c r="D795" s="5" t="s">
        <v>27</v>
      </c>
      <c r="E795" s="6">
        <v>3</v>
      </c>
      <c r="F795" s="6">
        <v>4577.3</v>
      </c>
      <c r="G795" s="6">
        <v>5126.576</v>
      </c>
      <c r="H795" s="3">
        <v>915.46</v>
      </c>
      <c r="I795" s="4" t="s">
        <v>40</v>
      </c>
    </row>
    <row r="796" spans="1:9" ht="18" customHeight="1" x14ac:dyDescent="0.25">
      <c r="A796" s="1">
        <v>2024</v>
      </c>
      <c r="B796" s="1" t="s">
        <v>4</v>
      </c>
      <c r="C796" s="1" t="s">
        <v>32</v>
      </c>
      <c r="D796" s="5" t="s">
        <v>32</v>
      </c>
      <c r="E796" s="6">
        <v>2</v>
      </c>
      <c r="F796" s="6">
        <v>6600</v>
      </c>
      <c r="G796" s="6">
        <v>7392</v>
      </c>
      <c r="H796" s="3">
        <v>1320</v>
      </c>
      <c r="I796" s="4" t="s">
        <v>42</v>
      </c>
    </row>
    <row r="797" spans="1:9" ht="18" customHeight="1" x14ac:dyDescent="0.25">
      <c r="A797" s="1">
        <v>2024</v>
      </c>
      <c r="B797" s="1" t="s">
        <v>5</v>
      </c>
      <c r="C797" s="1" t="s">
        <v>14</v>
      </c>
      <c r="D797" s="2" t="s">
        <v>36</v>
      </c>
      <c r="E797" s="3">
        <v>3566</v>
      </c>
      <c r="F797" s="3">
        <v>4577.3</v>
      </c>
      <c r="G797" s="3">
        <v>5126.576</v>
      </c>
      <c r="H797" s="3">
        <v>915.46</v>
      </c>
      <c r="I797" s="4" t="s">
        <v>42</v>
      </c>
    </row>
    <row r="798" spans="1:9" ht="18" customHeight="1" x14ac:dyDescent="0.25">
      <c r="A798" s="1">
        <v>2024</v>
      </c>
      <c r="B798" s="1" t="s">
        <v>5</v>
      </c>
      <c r="C798" s="1" t="s">
        <v>14</v>
      </c>
      <c r="D798" s="2" t="s">
        <v>37</v>
      </c>
      <c r="E798" s="3">
        <v>2498</v>
      </c>
      <c r="F798" s="3">
        <v>8000</v>
      </c>
      <c r="G798" s="3">
        <v>8960</v>
      </c>
      <c r="H798" s="3">
        <v>1600</v>
      </c>
      <c r="I798" s="4" t="s">
        <v>42</v>
      </c>
    </row>
    <row r="799" spans="1:9" ht="18" customHeight="1" x14ac:dyDescent="0.25">
      <c r="A799" s="1">
        <v>2024</v>
      </c>
      <c r="B799" s="1" t="s">
        <v>5</v>
      </c>
      <c r="C799" s="1" t="s">
        <v>13</v>
      </c>
      <c r="D799" s="2" t="s">
        <v>35</v>
      </c>
      <c r="E799" s="3">
        <v>1245</v>
      </c>
      <c r="F799" s="3">
        <v>4577.2</v>
      </c>
      <c r="G799" s="3">
        <v>5126.4639999999999</v>
      </c>
      <c r="H799" s="3">
        <v>915.44</v>
      </c>
      <c r="I799" s="4" t="s">
        <v>42</v>
      </c>
    </row>
    <row r="800" spans="1:9" ht="18" customHeight="1" x14ac:dyDescent="0.25">
      <c r="A800" s="1">
        <v>2024</v>
      </c>
      <c r="B800" s="1" t="s">
        <v>5</v>
      </c>
      <c r="C800" s="1" t="s">
        <v>38</v>
      </c>
      <c r="D800" s="5" t="s">
        <v>30</v>
      </c>
      <c r="E800" s="6">
        <v>644</v>
      </c>
      <c r="F800" s="6">
        <v>5743.5</v>
      </c>
      <c r="G800" s="6">
        <v>6432.72</v>
      </c>
      <c r="H800" s="3">
        <v>1148.7</v>
      </c>
      <c r="I800" s="4" t="s">
        <v>42</v>
      </c>
    </row>
    <row r="801" spans="1:9" ht="18" customHeight="1" x14ac:dyDescent="0.25">
      <c r="A801" s="1">
        <v>2024</v>
      </c>
      <c r="B801" s="1" t="s">
        <v>5</v>
      </c>
      <c r="C801" s="1" t="s">
        <v>12</v>
      </c>
      <c r="D801" s="5" t="s">
        <v>29</v>
      </c>
      <c r="E801" s="6">
        <v>643</v>
      </c>
      <c r="F801" s="6">
        <v>7000</v>
      </c>
      <c r="G801" s="6">
        <v>7840</v>
      </c>
      <c r="H801" s="3">
        <v>1400</v>
      </c>
      <c r="I801" s="4" t="s">
        <v>42</v>
      </c>
    </row>
    <row r="802" spans="1:9" ht="18" customHeight="1" x14ac:dyDescent="0.25">
      <c r="A802" s="1">
        <v>2024</v>
      </c>
      <c r="B802" s="1" t="s">
        <v>5</v>
      </c>
      <c r="C802" s="1" t="s">
        <v>38</v>
      </c>
      <c r="D802" s="5" t="s">
        <v>31</v>
      </c>
      <c r="E802" s="6">
        <v>455</v>
      </c>
      <c r="F802" s="6">
        <v>4578.6000000000004</v>
      </c>
      <c r="G802" s="6">
        <v>5128.0320000000002</v>
      </c>
      <c r="H802" s="3">
        <v>915.72000000000014</v>
      </c>
      <c r="I802" s="4" t="s">
        <v>42</v>
      </c>
    </row>
    <row r="803" spans="1:9" ht="18" customHeight="1" x14ac:dyDescent="0.25">
      <c r="A803" s="1">
        <v>2024</v>
      </c>
      <c r="B803" s="1" t="s">
        <v>5</v>
      </c>
      <c r="C803" s="1" t="s">
        <v>12</v>
      </c>
      <c r="D803" s="5" t="s">
        <v>28</v>
      </c>
      <c r="E803" s="7">
        <v>345</v>
      </c>
      <c r="F803" s="7">
        <v>7000</v>
      </c>
      <c r="G803" s="7">
        <v>7840</v>
      </c>
      <c r="H803" s="3">
        <v>1400</v>
      </c>
      <c r="I803" s="4" t="s">
        <v>42</v>
      </c>
    </row>
    <row r="804" spans="1:9" ht="18" customHeight="1" x14ac:dyDescent="0.25">
      <c r="A804" s="1">
        <v>2024</v>
      </c>
      <c r="B804" s="1" t="s">
        <v>5</v>
      </c>
      <c r="C804" s="1" t="s">
        <v>13</v>
      </c>
      <c r="D804" s="2" t="s">
        <v>33</v>
      </c>
      <c r="E804" s="3">
        <v>122</v>
      </c>
      <c r="F804" s="3">
        <v>100</v>
      </c>
      <c r="G804" s="3">
        <v>112</v>
      </c>
      <c r="H804" s="3">
        <v>20</v>
      </c>
      <c r="I804" s="4" t="s">
        <v>42</v>
      </c>
    </row>
    <row r="805" spans="1:9" ht="18" customHeight="1" x14ac:dyDescent="0.25">
      <c r="A805" s="1">
        <v>2024</v>
      </c>
      <c r="B805" s="1" t="s">
        <v>5</v>
      </c>
      <c r="C805" s="1" t="s">
        <v>15</v>
      </c>
      <c r="D805" s="5" t="s">
        <v>26</v>
      </c>
      <c r="E805" s="6">
        <v>78</v>
      </c>
      <c r="F805" s="6">
        <v>4577.2</v>
      </c>
      <c r="G805" s="6">
        <v>5126.4639999999999</v>
      </c>
      <c r="H805" s="3">
        <v>915.44</v>
      </c>
      <c r="I805" s="4" t="s">
        <v>42</v>
      </c>
    </row>
    <row r="806" spans="1:9" ht="18" customHeight="1" x14ac:dyDescent="0.25">
      <c r="A806" s="1">
        <v>2024</v>
      </c>
      <c r="B806" s="1" t="s">
        <v>5</v>
      </c>
      <c r="C806" s="1" t="s">
        <v>15</v>
      </c>
      <c r="D806" s="5" t="s">
        <v>24</v>
      </c>
      <c r="E806" s="6">
        <v>76</v>
      </c>
      <c r="F806" s="6">
        <v>4576.8999999999996</v>
      </c>
      <c r="G806" s="6">
        <v>5126.1279999999997</v>
      </c>
      <c r="H806" s="3">
        <v>915.38</v>
      </c>
      <c r="I806" s="4" t="s">
        <v>42</v>
      </c>
    </row>
    <row r="807" spans="1:9" ht="18" customHeight="1" x14ac:dyDescent="0.25">
      <c r="A807" s="1">
        <v>2024</v>
      </c>
      <c r="B807" s="1" t="s">
        <v>5</v>
      </c>
      <c r="C807" s="1" t="s">
        <v>15</v>
      </c>
      <c r="D807" s="5" t="s">
        <v>25</v>
      </c>
      <c r="E807" s="6">
        <v>46</v>
      </c>
      <c r="F807" s="6">
        <v>200</v>
      </c>
      <c r="G807" s="6">
        <v>224</v>
      </c>
      <c r="H807" s="3">
        <v>40</v>
      </c>
      <c r="I807" s="4" t="s">
        <v>42</v>
      </c>
    </row>
    <row r="808" spans="1:9" ht="18" customHeight="1" x14ac:dyDescent="0.25">
      <c r="A808" s="1">
        <v>2024</v>
      </c>
      <c r="B808" s="1" t="s">
        <v>5</v>
      </c>
      <c r="C808" s="1" t="s">
        <v>15</v>
      </c>
      <c r="D808" s="5" t="s">
        <v>23</v>
      </c>
      <c r="E808" s="6">
        <v>34</v>
      </c>
      <c r="F808" s="6">
        <v>4576.8</v>
      </c>
      <c r="G808" s="6">
        <v>5126.0160000000005</v>
      </c>
      <c r="H808" s="3">
        <v>915.36000000000013</v>
      </c>
      <c r="I808" s="4" t="s">
        <v>42</v>
      </c>
    </row>
    <row r="809" spans="1:9" ht="18" customHeight="1" x14ac:dyDescent="0.25">
      <c r="A809" s="1">
        <v>2024</v>
      </c>
      <c r="B809" s="1" t="s">
        <v>5</v>
      </c>
      <c r="C809" s="1" t="s">
        <v>13</v>
      </c>
      <c r="D809" s="2" t="s">
        <v>34</v>
      </c>
      <c r="E809" s="3">
        <v>7</v>
      </c>
      <c r="F809" s="3">
        <v>200</v>
      </c>
      <c r="G809" s="3">
        <v>224</v>
      </c>
      <c r="H809" s="3">
        <v>40</v>
      </c>
      <c r="I809" s="4" t="s">
        <v>42</v>
      </c>
    </row>
    <row r="810" spans="1:9" ht="18" customHeight="1" x14ac:dyDescent="0.25">
      <c r="A810" s="1">
        <v>2024</v>
      </c>
      <c r="B810" s="1" t="s">
        <v>5</v>
      </c>
      <c r="C810" s="1" t="s">
        <v>32</v>
      </c>
      <c r="D810" s="5" t="s">
        <v>32</v>
      </c>
      <c r="E810" s="6">
        <v>3</v>
      </c>
      <c r="F810" s="6">
        <v>6600</v>
      </c>
      <c r="G810" s="6">
        <v>7392</v>
      </c>
      <c r="H810" s="3">
        <v>1320</v>
      </c>
      <c r="I810" s="4" t="s">
        <v>42</v>
      </c>
    </row>
    <row r="811" spans="1:9" ht="18" customHeight="1" x14ac:dyDescent="0.25">
      <c r="A811" s="1">
        <v>2024</v>
      </c>
      <c r="B811" s="1" t="s">
        <v>5</v>
      </c>
      <c r="C811" s="1" t="s">
        <v>15</v>
      </c>
      <c r="D811" s="5" t="s">
        <v>27</v>
      </c>
      <c r="E811" s="6">
        <v>3</v>
      </c>
      <c r="F811" s="6">
        <v>4577.3</v>
      </c>
      <c r="G811" s="6">
        <v>5126.576</v>
      </c>
      <c r="H811" s="3">
        <v>915.46</v>
      </c>
      <c r="I811" s="4" t="s">
        <v>42</v>
      </c>
    </row>
    <row r="812" spans="1:9" ht="18" customHeight="1" x14ac:dyDescent="0.25">
      <c r="A812" s="1">
        <v>2024</v>
      </c>
      <c r="B812" s="1" t="s">
        <v>6</v>
      </c>
      <c r="C812" s="1" t="s">
        <v>14</v>
      </c>
      <c r="D812" s="2" t="s">
        <v>36</v>
      </c>
      <c r="E812" s="3">
        <v>3566</v>
      </c>
      <c r="F812" s="3">
        <v>4577.3</v>
      </c>
      <c r="G812" s="3">
        <v>5126.576</v>
      </c>
      <c r="H812" s="3">
        <v>915.46</v>
      </c>
      <c r="I812" s="4" t="s">
        <v>42</v>
      </c>
    </row>
    <row r="813" spans="1:9" ht="18" customHeight="1" x14ac:dyDescent="0.25">
      <c r="A813" s="1">
        <v>2024</v>
      </c>
      <c r="B813" s="1" t="s">
        <v>6</v>
      </c>
      <c r="C813" s="1" t="s">
        <v>14</v>
      </c>
      <c r="D813" s="2" t="s">
        <v>37</v>
      </c>
      <c r="E813" s="3">
        <v>2498</v>
      </c>
      <c r="F813" s="3">
        <v>8000</v>
      </c>
      <c r="G813" s="3">
        <v>8960</v>
      </c>
      <c r="H813" s="3">
        <v>1600</v>
      </c>
      <c r="I813" s="4" t="s">
        <v>42</v>
      </c>
    </row>
    <row r="814" spans="1:9" ht="18" customHeight="1" x14ac:dyDescent="0.25">
      <c r="A814" s="1">
        <v>2024</v>
      </c>
      <c r="B814" s="1" t="s">
        <v>6</v>
      </c>
      <c r="C814" s="1" t="s">
        <v>13</v>
      </c>
      <c r="D814" s="2" t="s">
        <v>35</v>
      </c>
      <c r="E814" s="3">
        <v>1245</v>
      </c>
      <c r="F814" s="3">
        <v>4577.2</v>
      </c>
      <c r="G814" s="3">
        <v>5126.4639999999999</v>
      </c>
      <c r="H814" s="3">
        <v>915.44</v>
      </c>
      <c r="I814" s="4" t="s">
        <v>42</v>
      </c>
    </row>
    <row r="815" spans="1:9" ht="18" customHeight="1" x14ac:dyDescent="0.25">
      <c r="A815" s="1">
        <v>2024</v>
      </c>
      <c r="B815" s="1" t="s">
        <v>6</v>
      </c>
      <c r="C815" s="1" t="s">
        <v>38</v>
      </c>
      <c r="D815" s="5" t="s">
        <v>30</v>
      </c>
      <c r="E815" s="6">
        <v>644</v>
      </c>
      <c r="F815" s="6">
        <v>5743.5</v>
      </c>
      <c r="G815" s="6">
        <v>6432.72</v>
      </c>
      <c r="H815" s="3">
        <v>1148.7</v>
      </c>
      <c r="I815" s="4" t="s">
        <v>42</v>
      </c>
    </row>
    <row r="816" spans="1:9" ht="18" customHeight="1" x14ac:dyDescent="0.25">
      <c r="A816" s="1">
        <v>2024</v>
      </c>
      <c r="B816" s="1" t="s">
        <v>6</v>
      </c>
      <c r="C816" s="1" t="s">
        <v>12</v>
      </c>
      <c r="D816" s="5" t="s">
        <v>29</v>
      </c>
      <c r="E816" s="6">
        <v>643</v>
      </c>
      <c r="F816" s="6">
        <v>7000</v>
      </c>
      <c r="G816" s="6">
        <v>7840</v>
      </c>
      <c r="H816" s="3">
        <v>1400</v>
      </c>
      <c r="I816" s="4" t="s">
        <v>42</v>
      </c>
    </row>
    <row r="817" spans="1:9" ht="18" customHeight="1" x14ac:dyDescent="0.25">
      <c r="A817" s="1">
        <v>2024</v>
      </c>
      <c r="B817" s="1" t="s">
        <v>6</v>
      </c>
      <c r="C817" s="1" t="s">
        <v>38</v>
      </c>
      <c r="D817" s="5" t="s">
        <v>31</v>
      </c>
      <c r="E817" s="6">
        <v>455</v>
      </c>
      <c r="F817" s="6">
        <v>4578.6000000000004</v>
      </c>
      <c r="G817" s="6">
        <v>5128.0320000000002</v>
      </c>
      <c r="H817" s="3">
        <v>915.72000000000014</v>
      </c>
      <c r="I817" s="4" t="s">
        <v>42</v>
      </c>
    </row>
    <row r="818" spans="1:9" ht="18" customHeight="1" x14ac:dyDescent="0.25">
      <c r="A818" s="1">
        <v>2024</v>
      </c>
      <c r="B818" s="1" t="s">
        <v>6</v>
      </c>
      <c r="C818" s="1" t="s">
        <v>12</v>
      </c>
      <c r="D818" s="5" t="s">
        <v>28</v>
      </c>
      <c r="E818" s="7">
        <v>345</v>
      </c>
      <c r="F818" s="7">
        <v>7000</v>
      </c>
      <c r="G818" s="7">
        <v>7840</v>
      </c>
      <c r="H818" s="3">
        <v>1400</v>
      </c>
      <c r="I818" s="4" t="s">
        <v>42</v>
      </c>
    </row>
    <row r="819" spans="1:9" ht="18" customHeight="1" x14ac:dyDescent="0.25">
      <c r="A819" s="1">
        <v>2024</v>
      </c>
      <c r="B819" s="1" t="s">
        <v>6</v>
      </c>
      <c r="C819" s="1" t="s">
        <v>13</v>
      </c>
      <c r="D819" s="2" t="s">
        <v>33</v>
      </c>
      <c r="E819" s="3">
        <v>122</v>
      </c>
      <c r="F819" s="3">
        <v>100</v>
      </c>
      <c r="G819" s="3">
        <v>112</v>
      </c>
      <c r="H819" s="3">
        <v>20</v>
      </c>
      <c r="I819" s="4" t="s">
        <v>40</v>
      </c>
    </row>
    <row r="820" spans="1:9" ht="18" customHeight="1" x14ac:dyDescent="0.25">
      <c r="A820" s="1">
        <v>2024</v>
      </c>
      <c r="B820" s="1" t="s">
        <v>6</v>
      </c>
      <c r="C820" s="1" t="s">
        <v>15</v>
      </c>
      <c r="D820" s="5" t="s">
        <v>26</v>
      </c>
      <c r="E820" s="6">
        <v>78</v>
      </c>
      <c r="F820" s="6">
        <v>4577.2</v>
      </c>
      <c r="G820" s="6">
        <v>5126.4639999999999</v>
      </c>
      <c r="H820" s="3">
        <v>915.44</v>
      </c>
      <c r="I820" s="4" t="s">
        <v>40</v>
      </c>
    </row>
    <row r="821" spans="1:9" ht="18" customHeight="1" x14ac:dyDescent="0.25">
      <c r="A821" s="1">
        <v>2024</v>
      </c>
      <c r="B821" s="1" t="s">
        <v>6</v>
      </c>
      <c r="C821" s="1" t="s">
        <v>15</v>
      </c>
      <c r="D821" s="5" t="s">
        <v>24</v>
      </c>
      <c r="E821" s="6">
        <v>76</v>
      </c>
      <c r="F821" s="6">
        <v>4576.8999999999996</v>
      </c>
      <c r="G821" s="6">
        <v>5126.1279999999997</v>
      </c>
      <c r="H821" s="3">
        <v>915.38</v>
      </c>
      <c r="I821" s="4" t="s">
        <v>40</v>
      </c>
    </row>
    <row r="822" spans="1:9" ht="18" customHeight="1" x14ac:dyDescent="0.25">
      <c r="A822" s="1">
        <v>2024</v>
      </c>
      <c r="B822" s="1" t="s">
        <v>6</v>
      </c>
      <c r="C822" s="1" t="s">
        <v>15</v>
      </c>
      <c r="D822" s="5" t="s">
        <v>25</v>
      </c>
      <c r="E822" s="6">
        <v>46</v>
      </c>
      <c r="F822" s="6">
        <v>200</v>
      </c>
      <c r="G822" s="6">
        <v>224</v>
      </c>
      <c r="H822" s="3">
        <v>40</v>
      </c>
      <c r="I822" s="4" t="s">
        <v>40</v>
      </c>
    </row>
    <row r="823" spans="1:9" ht="18" customHeight="1" x14ac:dyDescent="0.25">
      <c r="A823" s="1">
        <v>2024</v>
      </c>
      <c r="B823" s="1" t="s">
        <v>6</v>
      </c>
      <c r="C823" s="1" t="s">
        <v>15</v>
      </c>
      <c r="D823" s="5" t="s">
        <v>23</v>
      </c>
      <c r="E823" s="6">
        <v>34</v>
      </c>
      <c r="F823" s="6">
        <v>4576.8</v>
      </c>
      <c r="G823" s="6">
        <v>5126.0160000000005</v>
      </c>
      <c r="H823" s="3">
        <v>915.36000000000013</v>
      </c>
      <c r="I823" s="4" t="s">
        <v>40</v>
      </c>
    </row>
    <row r="824" spans="1:9" ht="18" customHeight="1" x14ac:dyDescent="0.25">
      <c r="A824" s="1">
        <v>2024</v>
      </c>
      <c r="B824" s="1" t="s">
        <v>6</v>
      </c>
      <c r="C824" s="1" t="s">
        <v>13</v>
      </c>
      <c r="D824" s="2" t="s">
        <v>34</v>
      </c>
      <c r="E824" s="3">
        <v>7</v>
      </c>
      <c r="F824" s="3">
        <v>200</v>
      </c>
      <c r="G824" s="3">
        <v>224</v>
      </c>
      <c r="H824" s="3">
        <v>40</v>
      </c>
      <c r="I824" s="4" t="s">
        <v>40</v>
      </c>
    </row>
    <row r="825" spans="1:9" ht="18" customHeight="1" x14ac:dyDescent="0.25">
      <c r="A825" s="1">
        <v>2024</v>
      </c>
      <c r="B825" s="1" t="s">
        <v>6</v>
      </c>
      <c r="C825" s="1" t="s">
        <v>15</v>
      </c>
      <c r="D825" s="5" t="s">
        <v>27</v>
      </c>
      <c r="E825" s="6">
        <v>3</v>
      </c>
      <c r="F825" s="6">
        <v>4577.3</v>
      </c>
      <c r="G825" s="6">
        <v>5126.576</v>
      </c>
      <c r="H825" s="3">
        <v>915.46</v>
      </c>
      <c r="I825" s="4" t="s">
        <v>40</v>
      </c>
    </row>
    <row r="826" spans="1:9" ht="18" customHeight="1" x14ac:dyDescent="0.25">
      <c r="A826" s="1">
        <v>2024</v>
      </c>
      <c r="B826" s="1" t="s">
        <v>6</v>
      </c>
      <c r="C826" s="1" t="s">
        <v>32</v>
      </c>
      <c r="D826" s="5" t="s">
        <v>32</v>
      </c>
      <c r="E826" s="6">
        <v>2</v>
      </c>
      <c r="F826" s="6">
        <v>6600</v>
      </c>
      <c r="G826" s="6">
        <v>7392</v>
      </c>
      <c r="H826" s="3">
        <v>1320</v>
      </c>
      <c r="I826" s="4" t="s">
        <v>40</v>
      </c>
    </row>
    <row r="827" spans="1:9" ht="18" customHeight="1" x14ac:dyDescent="0.25">
      <c r="A827" s="1">
        <v>2024</v>
      </c>
      <c r="B827" s="1" t="s">
        <v>7</v>
      </c>
      <c r="C827" s="1" t="s">
        <v>14</v>
      </c>
      <c r="D827" s="2" t="s">
        <v>36</v>
      </c>
      <c r="E827" s="3">
        <v>3566</v>
      </c>
      <c r="F827" s="3">
        <v>4577.3</v>
      </c>
      <c r="G827" s="3">
        <v>5126.576</v>
      </c>
      <c r="H827" s="3">
        <v>915.46</v>
      </c>
      <c r="I827" s="4" t="s">
        <v>40</v>
      </c>
    </row>
    <row r="828" spans="1:9" ht="18" customHeight="1" x14ac:dyDescent="0.25">
      <c r="A828" s="1">
        <v>2024</v>
      </c>
      <c r="B828" s="1" t="s">
        <v>7</v>
      </c>
      <c r="C828" s="1" t="s">
        <v>14</v>
      </c>
      <c r="D828" s="2" t="s">
        <v>37</v>
      </c>
      <c r="E828" s="3">
        <v>2498</v>
      </c>
      <c r="F828" s="3">
        <v>8000</v>
      </c>
      <c r="G828" s="3">
        <v>8960</v>
      </c>
      <c r="H828" s="3">
        <v>1600</v>
      </c>
      <c r="I828" s="4" t="s">
        <v>40</v>
      </c>
    </row>
    <row r="829" spans="1:9" ht="18" customHeight="1" x14ac:dyDescent="0.25">
      <c r="A829" s="1">
        <v>2024</v>
      </c>
      <c r="B829" s="1" t="s">
        <v>7</v>
      </c>
      <c r="C829" s="1" t="s">
        <v>13</v>
      </c>
      <c r="D829" s="2" t="s">
        <v>35</v>
      </c>
      <c r="E829" s="3">
        <v>1245</v>
      </c>
      <c r="F829" s="3">
        <v>4577.2</v>
      </c>
      <c r="G829" s="3">
        <v>5126.4639999999999</v>
      </c>
      <c r="H829" s="3">
        <v>915.44</v>
      </c>
      <c r="I829" s="4" t="s">
        <v>40</v>
      </c>
    </row>
    <row r="830" spans="1:9" ht="18" customHeight="1" x14ac:dyDescent="0.25">
      <c r="A830" s="1">
        <v>2024</v>
      </c>
      <c r="B830" s="1" t="s">
        <v>7</v>
      </c>
      <c r="C830" s="1" t="s">
        <v>38</v>
      </c>
      <c r="D830" s="5" t="s">
        <v>30</v>
      </c>
      <c r="E830" s="6">
        <v>644</v>
      </c>
      <c r="F830" s="6">
        <v>5743.5</v>
      </c>
      <c r="G830" s="6">
        <v>6432.72</v>
      </c>
      <c r="H830" s="3">
        <v>1148.7</v>
      </c>
      <c r="I830" s="4" t="s">
        <v>40</v>
      </c>
    </row>
    <row r="831" spans="1:9" ht="18" customHeight="1" x14ac:dyDescent="0.25">
      <c r="A831" s="1">
        <v>2024</v>
      </c>
      <c r="B831" s="1" t="s">
        <v>7</v>
      </c>
      <c r="C831" s="1" t="s">
        <v>12</v>
      </c>
      <c r="D831" s="5" t="s">
        <v>29</v>
      </c>
      <c r="E831" s="6">
        <v>643</v>
      </c>
      <c r="F831" s="6">
        <v>7000</v>
      </c>
      <c r="G831" s="6">
        <v>7840</v>
      </c>
      <c r="H831" s="3">
        <v>1400</v>
      </c>
      <c r="I831" s="4" t="s">
        <v>40</v>
      </c>
    </row>
    <row r="832" spans="1:9" ht="18" customHeight="1" x14ac:dyDescent="0.25">
      <c r="A832" s="1">
        <v>2024</v>
      </c>
      <c r="B832" s="1" t="s">
        <v>7</v>
      </c>
      <c r="C832" s="1" t="s">
        <v>38</v>
      </c>
      <c r="D832" s="5" t="s">
        <v>31</v>
      </c>
      <c r="E832" s="6">
        <v>455</v>
      </c>
      <c r="F832" s="6">
        <v>4578.6000000000004</v>
      </c>
      <c r="G832" s="6">
        <v>5128.0320000000002</v>
      </c>
      <c r="H832" s="3">
        <v>915.72000000000014</v>
      </c>
      <c r="I832" s="4" t="s">
        <v>40</v>
      </c>
    </row>
    <row r="833" spans="1:9" ht="18" customHeight="1" x14ac:dyDescent="0.25">
      <c r="A833" s="1">
        <v>2024</v>
      </c>
      <c r="B833" s="1" t="s">
        <v>7</v>
      </c>
      <c r="C833" s="1" t="s">
        <v>12</v>
      </c>
      <c r="D833" s="5" t="s">
        <v>28</v>
      </c>
      <c r="E833" s="7">
        <v>345</v>
      </c>
      <c r="F833" s="7">
        <v>7000</v>
      </c>
      <c r="G833" s="7">
        <v>7840</v>
      </c>
      <c r="H833" s="3">
        <v>1400</v>
      </c>
      <c r="I833" s="4" t="s">
        <v>40</v>
      </c>
    </row>
    <row r="834" spans="1:9" ht="18" customHeight="1" x14ac:dyDescent="0.25">
      <c r="A834" s="1">
        <v>2024</v>
      </c>
      <c r="B834" s="1" t="s">
        <v>7</v>
      </c>
      <c r="C834" s="1" t="s">
        <v>13</v>
      </c>
      <c r="D834" s="2" t="s">
        <v>33</v>
      </c>
      <c r="E834" s="3">
        <v>122</v>
      </c>
      <c r="F834" s="3">
        <v>100</v>
      </c>
      <c r="G834" s="3">
        <v>112</v>
      </c>
      <c r="H834" s="3">
        <v>20</v>
      </c>
      <c r="I834" s="4" t="s">
        <v>40</v>
      </c>
    </row>
    <row r="835" spans="1:9" ht="18" customHeight="1" x14ac:dyDescent="0.25">
      <c r="A835" s="1">
        <v>2024</v>
      </c>
      <c r="B835" s="1" t="s">
        <v>7</v>
      </c>
      <c r="C835" s="1" t="s">
        <v>15</v>
      </c>
      <c r="D835" s="5" t="s">
        <v>26</v>
      </c>
      <c r="E835" s="6">
        <v>78</v>
      </c>
      <c r="F835" s="6">
        <v>4577.2</v>
      </c>
      <c r="G835" s="6">
        <v>5126.4639999999999</v>
      </c>
      <c r="H835" s="3">
        <v>915.44</v>
      </c>
      <c r="I835" s="4" t="s">
        <v>40</v>
      </c>
    </row>
    <row r="836" spans="1:9" ht="18" customHeight="1" x14ac:dyDescent="0.25">
      <c r="A836" s="1">
        <v>2024</v>
      </c>
      <c r="B836" s="1" t="s">
        <v>7</v>
      </c>
      <c r="C836" s="1" t="s">
        <v>15</v>
      </c>
      <c r="D836" s="5" t="s">
        <v>24</v>
      </c>
      <c r="E836" s="6">
        <v>76</v>
      </c>
      <c r="F836" s="6">
        <v>4576.8999999999996</v>
      </c>
      <c r="G836" s="6">
        <v>5126.1279999999997</v>
      </c>
      <c r="H836" s="3">
        <v>915.38</v>
      </c>
      <c r="I836" s="4" t="s">
        <v>40</v>
      </c>
    </row>
    <row r="837" spans="1:9" ht="18" customHeight="1" x14ac:dyDescent="0.25">
      <c r="A837" s="1">
        <v>2024</v>
      </c>
      <c r="B837" s="1" t="s">
        <v>7</v>
      </c>
      <c r="C837" s="1" t="s">
        <v>15</v>
      </c>
      <c r="D837" s="5" t="s">
        <v>25</v>
      </c>
      <c r="E837" s="6">
        <v>46</v>
      </c>
      <c r="F837" s="6">
        <v>200</v>
      </c>
      <c r="G837" s="6">
        <v>224</v>
      </c>
      <c r="H837" s="3">
        <v>40</v>
      </c>
      <c r="I837" s="4" t="s">
        <v>40</v>
      </c>
    </row>
    <row r="838" spans="1:9" ht="18" customHeight="1" x14ac:dyDescent="0.25">
      <c r="A838" s="1">
        <v>2024</v>
      </c>
      <c r="B838" s="1" t="s">
        <v>7</v>
      </c>
      <c r="C838" s="1" t="s">
        <v>15</v>
      </c>
      <c r="D838" s="5" t="s">
        <v>23</v>
      </c>
      <c r="E838" s="6">
        <v>34</v>
      </c>
      <c r="F838" s="6">
        <v>4576.8</v>
      </c>
      <c r="G838" s="6">
        <v>5126.0160000000005</v>
      </c>
      <c r="H838" s="3">
        <v>915.36000000000013</v>
      </c>
      <c r="I838" s="4" t="s">
        <v>40</v>
      </c>
    </row>
    <row r="839" spans="1:9" ht="18" customHeight="1" x14ac:dyDescent="0.25">
      <c r="A839" s="1">
        <v>2024</v>
      </c>
      <c r="B839" s="1" t="s">
        <v>7</v>
      </c>
      <c r="C839" s="1" t="s">
        <v>13</v>
      </c>
      <c r="D839" s="2" t="s">
        <v>34</v>
      </c>
      <c r="E839" s="3">
        <v>7</v>
      </c>
      <c r="F839" s="3">
        <v>200</v>
      </c>
      <c r="G839" s="3">
        <v>224</v>
      </c>
      <c r="H839" s="3">
        <v>40</v>
      </c>
      <c r="I839" s="4" t="s">
        <v>40</v>
      </c>
    </row>
    <row r="840" spans="1:9" ht="18" customHeight="1" x14ac:dyDescent="0.25">
      <c r="A840" s="1">
        <v>2024</v>
      </c>
      <c r="B840" s="1" t="s">
        <v>7</v>
      </c>
      <c r="C840" s="1" t="s">
        <v>15</v>
      </c>
      <c r="D840" s="5" t="s">
        <v>27</v>
      </c>
      <c r="E840" s="6">
        <v>3</v>
      </c>
      <c r="F840" s="6">
        <v>4577.3</v>
      </c>
      <c r="G840" s="6">
        <v>5126.576</v>
      </c>
      <c r="H840" s="3">
        <v>915.46</v>
      </c>
      <c r="I840" s="4" t="s">
        <v>40</v>
      </c>
    </row>
    <row r="841" spans="1:9" ht="18" customHeight="1" x14ac:dyDescent="0.25">
      <c r="A841" s="1">
        <v>2024</v>
      </c>
      <c r="B841" s="1" t="s">
        <v>7</v>
      </c>
      <c r="C841" s="1" t="s">
        <v>32</v>
      </c>
      <c r="D841" s="5" t="s">
        <v>32</v>
      </c>
      <c r="E841" s="6">
        <v>2</v>
      </c>
      <c r="F841" s="6">
        <v>6600</v>
      </c>
      <c r="G841" s="6">
        <v>7392</v>
      </c>
      <c r="H841" s="3">
        <v>1320</v>
      </c>
      <c r="I841" s="4" t="s">
        <v>40</v>
      </c>
    </row>
    <row r="842" spans="1:9" ht="18" customHeight="1" x14ac:dyDescent="0.25">
      <c r="A842" s="1">
        <v>2024</v>
      </c>
      <c r="B842" s="1" t="s">
        <v>8</v>
      </c>
      <c r="C842" s="1" t="s">
        <v>14</v>
      </c>
      <c r="D842" s="2" t="s">
        <v>36</v>
      </c>
      <c r="E842" s="3">
        <v>3566</v>
      </c>
      <c r="F842" s="3">
        <v>4577.3</v>
      </c>
      <c r="G842" s="3">
        <v>5126.576</v>
      </c>
      <c r="H842" s="3">
        <v>915.46</v>
      </c>
      <c r="I842" s="4" t="s">
        <v>40</v>
      </c>
    </row>
    <row r="843" spans="1:9" ht="18" customHeight="1" x14ac:dyDescent="0.25">
      <c r="A843" s="1">
        <v>2024</v>
      </c>
      <c r="B843" s="1" t="s">
        <v>8</v>
      </c>
      <c r="C843" s="1" t="s">
        <v>14</v>
      </c>
      <c r="D843" s="2" t="s">
        <v>37</v>
      </c>
      <c r="E843" s="3">
        <v>2498</v>
      </c>
      <c r="F843" s="3">
        <v>8000</v>
      </c>
      <c r="G843" s="3">
        <v>8960</v>
      </c>
      <c r="H843" s="3">
        <v>1600</v>
      </c>
      <c r="I843" s="4" t="s">
        <v>40</v>
      </c>
    </row>
    <row r="844" spans="1:9" ht="18" customHeight="1" x14ac:dyDescent="0.25">
      <c r="A844" s="1">
        <v>2024</v>
      </c>
      <c r="B844" s="1" t="s">
        <v>8</v>
      </c>
      <c r="C844" s="1" t="s">
        <v>13</v>
      </c>
      <c r="D844" s="2" t="s">
        <v>35</v>
      </c>
      <c r="E844" s="3">
        <v>1245</v>
      </c>
      <c r="F844" s="3">
        <v>4577.2</v>
      </c>
      <c r="G844" s="3">
        <v>5126.4639999999999</v>
      </c>
      <c r="H844" s="3">
        <v>915.44</v>
      </c>
      <c r="I844" s="4" t="s">
        <v>40</v>
      </c>
    </row>
    <row r="845" spans="1:9" ht="18" customHeight="1" x14ac:dyDescent="0.25">
      <c r="A845" s="1">
        <v>2024</v>
      </c>
      <c r="B845" s="1" t="s">
        <v>8</v>
      </c>
      <c r="C845" s="1" t="s">
        <v>38</v>
      </c>
      <c r="D845" s="5" t="s">
        <v>30</v>
      </c>
      <c r="E845" s="6">
        <v>644</v>
      </c>
      <c r="F845" s="6">
        <v>5743.5</v>
      </c>
      <c r="G845" s="6">
        <v>6432.72</v>
      </c>
      <c r="H845" s="3">
        <v>1148.7</v>
      </c>
      <c r="I845" s="4" t="s">
        <v>40</v>
      </c>
    </row>
    <row r="846" spans="1:9" ht="18" customHeight="1" x14ac:dyDescent="0.25">
      <c r="A846" s="1">
        <v>2024</v>
      </c>
      <c r="B846" s="1" t="s">
        <v>8</v>
      </c>
      <c r="C846" s="1" t="s">
        <v>12</v>
      </c>
      <c r="D846" s="5" t="s">
        <v>29</v>
      </c>
      <c r="E846" s="6">
        <v>643</v>
      </c>
      <c r="F846" s="6">
        <v>7000</v>
      </c>
      <c r="G846" s="6">
        <v>7840</v>
      </c>
      <c r="H846" s="3">
        <v>1400</v>
      </c>
      <c r="I846" s="4" t="s">
        <v>40</v>
      </c>
    </row>
    <row r="847" spans="1:9" ht="18" customHeight="1" x14ac:dyDescent="0.25">
      <c r="A847" s="1">
        <v>2024</v>
      </c>
      <c r="B847" s="1" t="s">
        <v>8</v>
      </c>
      <c r="C847" s="1" t="s">
        <v>38</v>
      </c>
      <c r="D847" s="5" t="s">
        <v>31</v>
      </c>
      <c r="E847" s="6">
        <v>455</v>
      </c>
      <c r="F847" s="6">
        <v>4578.6000000000004</v>
      </c>
      <c r="G847" s="6">
        <v>5128.0320000000002</v>
      </c>
      <c r="H847" s="3">
        <v>915.72000000000014</v>
      </c>
      <c r="I847" s="4" t="s">
        <v>40</v>
      </c>
    </row>
    <row r="848" spans="1:9" ht="18" customHeight="1" x14ac:dyDescent="0.25">
      <c r="A848" s="1">
        <v>2024</v>
      </c>
      <c r="B848" s="1" t="s">
        <v>8</v>
      </c>
      <c r="C848" s="1" t="s">
        <v>12</v>
      </c>
      <c r="D848" s="5" t="s">
        <v>28</v>
      </c>
      <c r="E848" s="7">
        <v>345</v>
      </c>
      <c r="F848" s="7">
        <v>7000</v>
      </c>
      <c r="G848" s="7">
        <v>7840</v>
      </c>
      <c r="H848" s="3">
        <v>1400</v>
      </c>
      <c r="I848" s="4" t="s">
        <v>40</v>
      </c>
    </row>
    <row r="849" spans="1:9" ht="18" customHeight="1" x14ac:dyDescent="0.25">
      <c r="A849" s="1">
        <v>2024</v>
      </c>
      <c r="B849" s="1" t="s">
        <v>8</v>
      </c>
      <c r="C849" s="1" t="s">
        <v>13</v>
      </c>
      <c r="D849" s="2" t="s">
        <v>33</v>
      </c>
      <c r="E849" s="3">
        <v>122</v>
      </c>
      <c r="F849" s="3">
        <v>100</v>
      </c>
      <c r="G849" s="3">
        <v>112</v>
      </c>
      <c r="H849" s="3">
        <v>20</v>
      </c>
      <c r="I849" s="4" t="s">
        <v>40</v>
      </c>
    </row>
    <row r="850" spans="1:9" ht="18" customHeight="1" x14ac:dyDescent="0.25">
      <c r="A850" s="1">
        <v>2024</v>
      </c>
      <c r="B850" s="1" t="s">
        <v>8</v>
      </c>
      <c r="C850" s="1" t="s">
        <v>15</v>
      </c>
      <c r="D850" s="5" t="s">
        <v>26</v>
      </c>
      <c r="E850" s="6">
        <v>78</v>
      </c>
      <c r="F850" s="6">
        <v>4577.2</v>
      </c>
      <c r="G850" s="6">
        <v>5126.4639999999999</v>
      </c>
      <c r="H850" s="3">
        <v>915.44</v>
      </c>
      <c r="I850" s="4" t="s">
        <v>40</v>
      </c>
    </row>
    <row r="851" spans="1:9" ht="18" customHeight="1" x14ac:dyDescent="0.25">
      <c r="A851" s="1">
        <v>2024</v>
      </c>
      <c r="B851" s="1" t="s">
        <v>8</v>
      </c>
      <c r="C851" s="1" t="s">
        <v>15</v>
      </c>
      <c r="D851" s="5" t="s">
        <v>24</v>
      </c>
      <c r="E851" s="6">
        <v>76</v>
      </c>
      <c r="F851" s="6">
        <v>4576.8999999999996</v>
      </c>
      <c r="G851" s="6">
        <v>5126.1279999999997</v>
      </c>
      <c r="H851" s="3">
        <v>915.38</v>
      </c>
      <c r="I851" s="4" t="s">
        <v>40</v>
      </c>
    </row>
    <row r="852" spans="1:9" ht="18" customHeight="1" x14ac:dyDescent="0.25">
      <c r="A852" s="1">
        <v>2024</v>
      </c>
      <c r="B852" s="1" t="s">
        <v>8</v>
      </c>
      <c r="C852" s="1" t="s">
        <v>15</v>
      </c>
      <c r="D852" s="5" t="s">
        <v>25</v>
      </c>
      <c r="E852" s="6">
        <v>46</v>
      </c>
      <c r="F852" s="6">
        <v>200</v>
      </c>
      <c r="G852" s="6">
        <v>224</v>
      </c>
      <c r="H852" s="3">
        <v>40</v>
      </c>
      <c r="I852" s="4" t="s">
        <v>40</v>
      </c>
    </row>
    <row r="853" spans="1:9" ht="18" customHeight="1" x14ac:dyDescent="0.25">
      <c r="A853" s="1">
        <v>2024</v>
      </c>
      <c r="B853" s="1" t="s">
        <v>8</v>
      </c>
      <c r="C853" s="1" t="s">
        <v>15</v>
      </c>
      <c r="D853" s="5" t="s">
        <v>23</v>
      </c>
      <c r="E853" s="6">
        <v>34</v>
      </c>
      <c r="F853" s="6">
        <v>4576.8</v>
      </c>
      <c r="G853" s="6">
        <v>5126.0160000000005</v>
      </c>
      <c r="H853" s="3">
        <v>915.36000000000013</v>
      </c>
      <c r="I853" s="4" t="s">
        <v>40</v>
      </c>
    </row>
    <row r="854" spans="1:9" ht="18" customHeight="1" x14ac:dyDescent="0.25">
      <c r="A854" s="1">
        <v>2024</v>
      </c>
      <c r="B854" s="1" t="s">
        <v>8</v>
      </c>
      <c r="C854" s="1" t="s">
        <v>13</v>
      </c>
      <c r="D854" s="2" t="s">
        <v>34</v>
      </c>
      <c r="E854" s="3">
        <v>7</v>
      </c>
      <c r="F854" s="3">
        <v>200</v>
      </c>
      <c r="G854" s="3">
        <v>224</v>
      </c>
      <c r="H854" s="3">
        <v>40</v>
      </c>
      <c r="I854" s="4" t="s">
        <v>40</v>
      </c>
    </row>
    <row r="855" spans="1:9" ht="18" customHeight="1" x14ac:dyDescent="0.25">
      <c r="A855" s="1">
        <v>2024</v>
      </c>
      <c r="B855" s="1" t="s">
        <v>8</v>
      </c>
      <c r="C855" s="1" t="s">
        <v>15</v>
      </c>
      <c r="D855" s="5" t="s">
        <v>27</v>
      </c>
      <c r="E855" s="6">
        <v>3</v>
      </c>
      <c r="F855" s="6">
        <v>4577.3</v>
      </c>
      <c r="G855" s="6">
        <v>5126.576</v>
      </c>
      <c r="H855" s="3">
        <v>915.46</v>
      </c>
      <c r="I855" s="4" t="s">
        <v>40</v>
      </c>
    </row>
    <row r="856" spans="1:9" ht="18" customHeight="1" x14ac:dyDescent="0.25">
      <c r="A856" s="1">
        <v>2024</v>
      </c>
      <c r="B856" s="1" t="s">
        <v>8</v>
      </c>
      <c r="C856" s="1" t="s">
        <v>32</v>
      </c>
      <c r="D856" s="5" t="s">
        <v>32</v>
      </c>
      <c r="E856" s="6">
        <v>2</v>
      </c>
      <c r="F856" s="6">
        <v>6600</v>
      </c>
      <c r="G856" s="6">
        <v>7392</v>
      </c>
      <c r="H856" s="3">
        <v>1320</v>
      </c>
      <c r="I856" s="4" t="s">
        <v>40</v>
      </c>
    </row>
    <row r="857" spans="1:9" ht="18" customHeight="1" x14ac:dyDescent="0.25">
      <c r="A857" s="1">
        <v>2024</v>
      </c>
      <c r="B857" s="1" t="s">
        <v>9</v>
      </c>
      <c r="C857" s="1" t="s">
        <v>14</v>
      </c>
      <c r="D857" s="2" t="s">
        <v>36</v>
      </c>
      <c r="E857" s="3">
        <v>3566</v>
      </c>
      <c r="F857" s="3">
        <v>4577.3</v>
      </c>
      <c r="G857" s="3">
        <v>5126.576</v>
      </c>
      <c r="H857" s="3">
        <v>915.46</v>
      </c>
      <c r="I857" s="4" t="s">
        <v>40</v>
      </c>
    </row>
    <row r="858" spans="1:9" ht="18" customHeight="1" x14ac:dyDescent="0.25">
      <c r="A858" s="1">
        <v>2024</v>
      </c>
      <c r="B858" s="1" t="s">
        <v>9</v>
      </c>
      <c r="C858" s="1" t="s">
        <v>14</v>
      </c>
      <c r="D858" s="2" t="s">
        <v>37</v>
      </c>
      <c r="E858" s="3">
        <v>2498</v>
      </c>
      <c r="F858" s="3">
        <v>8000</v>
      </c>
      <c r="G858" s="3">
        <v>8960</v>
      </c>
      <c r="H858" s="3">
        <v>1600</v>
      </c>
      <c r="I858" s="4" t="s">
        <v>40</v>
      </c>
    </row>
    <row r="859" spans="1:9" ht="18" customHeight="1" x14ac:dyDescent="0.25">
      <c r="A859" s="1">
        <v>2024</v>
      </c>
      <c r="B859" s="1" t="s">
        <v>9</v>
      </c>
      <c r="C859" s="1" t="s">
        <v>13</v>
      </c>
      <c r="D859" s="2" t="s">
        <v>35</v>
      </c>
      <c r="E859" s="3">
        <v>1245</v>
      </c>
      <c r="F859" s="3">
        <v>4577.2</v>
      </c>
      <c r="G859" s="3">
        <v>5126.4639999999999</v>
      </c>
      <c r="H859" s="3">
        <v>915.44</v>
      </c>
      <c r="I859" s="4" t="s">
        <v>40</v>
      </c>
    </row>
    <row r="860" spans="1:9" ht="18" customHeight="1" x14ac:dyDescent="0.25">
      <c r="A860" s="1">
        <v>2024</v>
      </c>
      <c r="B860" s="1" t="s">
        <v>9</v>
      </c>
      <c r="C860" s="1" t="s">
        <v>38</v>
      </c>
      <c r="D860" s="5" t="s">
        <v>30</v>
      </c>
      <c r="E860" s="6">
        <v>644</v>
      </c>
      <c r="F860" s="6">
        <v>5743.5</v>
      </c>
      <c r="G860" s="6">
        <v>6432.72</v>
      </c>
      <c r="H860" s="3">
        <v>1148.7</v>
      </c>
      <c r="I860" s="4" t="s">
        <v>40</v>
      </c>
    </row>
    <row r="861" spans="1:9" ht="18" customHeight="1" x14ac:dyDescent="0.25">
      <c r="A861" s="1">
        <v>2024</v>
      </c>
      <c r="B861" s="1" t="s">
        <v>9</v>
      </c>
      <c r="C861" s="1" t="s">
        <v>12</v>
      </c>
      <c r="D861" s="5" t="s">
        <v>29</v>
      </c>
      <c r="E861" s="6">
        <v>643</v>
      </c>
      <c r="F861" s="6">
        <v>7000</v>
      </c>
      <c r="G861" s="6">
        <v>7840</v>
      </c>
      <c r="H861" s="3">
        <v>1400</v>
      </c>
      <c r="I861" s="4" t="s">
        <v>42</v>
      </c>
    </row>
    <row r="862" spans="1:9" ht="18" customHeight="1" x14ac:dyDescent="0.25">
      <c r="A862" s="1">
        <v>2024</v>
      </c>
      <c r="B862" s="1" t="s">
        <v>9</v>
      </c>
      <c r="C862" s="1" t="s">
        <v>38</v>
      </c>
      <c r="D862" s="5" t="s">
        <v>31</v>
      </c>
      <c r="E862" s="6">
        <v>455</v>
      </c>
      <c r="F862" s="6">
        <v>4578.6000000000004</v>
      </c>
      <c r="G862" s="6">
        <v>5128.0320000000002</v>
      </c>
      <c r="H862" s="3">
        <v>915.72000000000014</v>
      </c>
      <c r="I862" s="4" t="s">
        <v>42</v>
      </c>
    </row>
    <row r="863" spans="1:9" ht="18" customHeight="1" x14ac:dyDescent="0.25">
      <c r="A863" s="1">
        <v>2024</v>
      </c>
      <c r="B863" s="1" t="s">
        <v>9</v>
      </c>
      <c r="C863" s="1" t="s">
        <v>12</v>
      </c>
      <c r="D863" s="5" t="s">
        <v>28</v>
      </c>
      <c r="E863" s="7">
        <v>345</v>
      </c>
      <c r="F863" s="7">
        <v>7000</v>
      </c>
      <c r="G863" s="7">
        <v>7840</v>
      </c>
      <c r="H863" s="3">
        <v>1400</v>
      </c>
      <c r="I863" s="4" t="s">
        <v>42</v>
      </c>
    </row>
    <row r="864" spans="1:9" ht="18" customHeight="1" x14ac:dyDescent="0.25">
      <c r="A864" s="1">
        <v>2024</v>
      </c>
      <c r="B864" s="1" t="s">
        <v>9</v>
      </c>
      <c r="C864" s="1" t="s">
        <v>13</v>
      </c>
      <c r="D864" s="2" t="s">
        <v>33</v>
      </c>
      <c r="E864" s="3">
        <v>122</v>
      </c>
      <c r="F864" s="3">
        <v>100</v>
      </c>
      <c r="G864" s="3">
        <v>112</v>
      </c>
      <c r="H864" s="3">
        <v>20</v>
      </c>
      <c r="I864" s="4" t="s">
        <v>42</v>
      </c>
    </row>
    <row r="865" spans="1:9" ht="18" customHeight="1" x14ac:dyDescent="0.25">
      <c r="A865" s="1">
        <v>2024</v>
      </c>
      <c r="B865" s="1" t="s">
        <v>9</v>
      </c>
      <c r="C865" s="1" t="s">
        <v>15</v>
      </c>
      <c r="D865" s="5" t="s">
        <v>26</v>
      </c>
      <c r="E865" s="6">
        <v>78</v>
      </c>
      <c r="F865" s="6">
        <v>4577.2</v>
      </c>
      <c r="G865" s="6">
        <v>5126.4639999999999</v>
      </c>
      <c r="H865" s="3">
        <v>915.44</v>
      </c>
      <c r="I865" s="4" t="s">
        <v>42</v>
      </c>
    </row>
    <row r="866" spans="1:9" ht="18" customHeight="1" x14ac:dyDescent="0.25">
      <c r="A866" s="1">
        <v>2024</v>
      </c>
      <c r="B866" s="1" t="s">
        <v>9</v>
      </c>
      <c r="C866" s="1" t="s">
        <v>15</v>
      </c>
      <c r="D866" s="5" t="s">
        <v>24</v>
      </c>
      <c r="E866" s="6">
        <v>76</v>
      </c>
      <c r="F866" s="6">
        <v>4576.8999999999996</v>
      </c>
      <c r="G866" s="6">
        <v>5126.1279999999997</v>
      </c>
      <c r="H866" s="3">
        <v>915.38</v>
      </c>
      <c r="I866" s="4" t="s">
        <v>42</v>
      </c>
    </row>
    <row r="867" spans="1:9" ht="18" customHeight="1" x14ac:dyDescent="0.25">
      <c r="A867" s="1">
        <v>2024</v>
      </c>
      <c r="B867" s="1" t="s">
        <v>9</v>
      </c>
      <c r="C867" s="1" t="s">
        <v>15</v>
      </c>
      <c r="D867" s="5" t="s">
        <v>25</v>
      </c>
      <c r="E867" s="6">
        <v>46</v>
      </c>
      <c r="F867" s="6">
        <v>200</v>
      </c>
      <c r="G867" s="6">
        <v>224</v>
      </c>
      <c r="H867" s="3">
        <v>40</v>
      </c>
      <c r="I867" s="4" t="s">
        <v>42</v>
      </c>
    </row>
    <row r="868" spans="1:9" ht="18" customHeight="1" x14ac:dyDescent="0.25">
      <c r="A868" s="1">
        <v>2024</v>
      </c>
      <c r="B868" s="1" t="s">
        <v>9</v>
      </c>
      <c r="C868" s="1" t="s">
        <v>15</v>
      </c>
      <c r="D868" s="5" t="s">
        <v>23</v>
      </c>
      <c r="E868" s="6">
        <v>34</v>
      </c>
      <c r="F868" s="6">
        <v>4576.8</v>
      </c>
      <c r="G868" s="6">
        <v>5126.0160000000005</v>
      </c>
      <c r="H868" s="3">
        <v>915.36000000000013</v>
      </c>
      <c r="I868" s="4" t="s">
        <v>42</v>
      </c>
    </row>
    <row r="869" spans="1:9" ht="18" customHeight="1" x14ac:dyDescent="0.25">
      <c r="A869" s="1">
        <v>2024</v>
      </c>
      <c r="B869" s="1" t="s">
        <v>9</v>
      </c>
      <c r="C869" s="1" t="s">
        <v>13</v>
      </c>
      <c r="D869" s="2" t="s">
        <v>34</v>
      </c>
      <c r="E869" s="3">
        <v>7</v>
      </c>
      <c r="F869" s="3">
        <v>200</v>
      </c>
      <c r="G869" s="3">
        <v>224</v>
      </c>
      <c r="H869" s="3">
        <v>40</v>
      </c>
      <c r="I869" s="4" t="s">
        <v>42</v>
      </c>
    </row>
    <row r="870" spans="1:9" ht="18" customHeight="1" x14ac:dyDescent="0.25">
      <c r="A870" s="1">
        <v>2024</v>
      </c>
      <c r="B870" s="1" t="s">
        <v>9</v>
      </c>
      <c r="C870" s="1" t="s">
        <v>15</v>
      </c>
      <c r="D870" s="5" t="s">
        <v>27</v>
      </c>
      <c r="E870" s="6">
        <v>3</v>
      </c>
      <c r="F870" s="6">
        <v>4577.3</v>
      </c>
      <c r="G870" s="6">
        <v>5126.576</v>
      </c>
      <c r="H870" s="3">
        <v>915.46</v>
      </c>
      <c r="I870" s="4" t="s">
        <v>42</v>
      </c>
    </row>
    <row r="871" spans="1:9" ht="18" customHeight="1" x14ac:dyDescent="0.25">
      <c r="A871" s="1">
        <v>2024</v>
      </c>
      <c r="B871" s="1" t="s">
        <v>9</v>
      </c>
      <c r="C871" s="1" t="s">
        <v>32</v>
      </c>
      <c r="D871" s="5" t="s">
        <v>32</v>
      </c>
      <c r="E871" s="6">
        <v>2</v>
      </c>
      <c r="F871" s="6">
        <v>6600</v>
      </c>
      <c r="G871" s="6">
        <v>7392</v>
      </c>
      <c r="H871" s="3">
        <v>1320</v>
      </c>
      <c r="I871" s="4" t="s">
        <v>42</v>
      </c>
    </row>
    <row r="872" spans="1:9" ht="18" customHeight="1" x14ac:dyDescent="0.25">
      <c r="A872" s="1">
        <v>2024</v>
      </c>
      <c r="B872" s="1" t="s">
        <v>10</v>
      </c>
      <c r="C872" s="1" t="s">
        <v>14</v>
      </c>
      <c r="D872" s="2" t="s">
        <v>36</v>
      </c>
      <c r="E872" s="3">
        <v>3566</v>
      </c>
      <c r="F872" s="3">
        <v>4577.3</v>
      </c>
      <c r="G872" s="3">
        <v>5126.576</v>
      </c>
      <c r="H872" s="3">
        <v>915.46</v>
      </c>
      <c r="I872" s="4" t="s">
        <v>42</v>
      </c>
    </row>
    <row r="873" spans="1:9" ht="18" customHeight="1" x14ac:dyDescent="0.25">
      <c r="A873" s="1">
        <v>2024</v>
      </c>
      <c r="B873" s="1" t="s">
        <v>10</v>
      </c>
      <c r="C873" s="1" t="s">
        <v>14</v>
      </c>
      <c r="D873" s="2" t="s">
        <v>37</v>
      </c>
      <c r="E873" s="3">
        <v>2498</v>
      </c>
      <c r="F873" s="3">
        <v>8000</v>
      </c>
      <c r="G873" s="3">
        <v>8960</v>
      </c>
      <c r="H873" s="3">
        <v>1600</v>
      </c>
      <c r="I873" s="4" t="s">
        <v>42</v>
      </c>
    </row>
    <row r="874" spans="1:9" ht="18" customHeight="1" x14ac:dyDescent="0.25">
      <c r="A874" s="1">
        <v>2024</v>
      </c>
      <c r="B874" s="1" t="s">
        <v>10</v>
      </c>
      <c r="C874" s="1" t="s">
        <v>13</v>
      </c>
      <c r="D874" s="2" t="s">
        <v>35</v>
      </c>
      <c r="E874" s="3">
        <v>1245</v>
      </c>
      <c r="F874" s="3">
        <v>4577.2</v>
      </c>
      <c r="G874" s="3">
        <v>5126.4639999999999</v>
      </c>
      <c r="H874" s="3">
        <v>915.44</v>
      </c>
      <c r="I874" s="4" t="s">
        <v>42</v>
      </c>
    </row>
    <row r="875" spans="1:9" ht="18" customHeight="1" x14ac:dyDescent="0.25">
      <c r="A875" s="1">
        <v>2024</v>
      </c>
      <c r="B875" s="1" t="s">
        <v>10</v>
      </c>
      <c r="C875" s="1" t="s">
        <v>38</v>
      </c>
      <c r="D875" s="5" t="s">
        <v>30</v>
      </c>
      <c r="E875" s="6">
        <v>644</v>
      </c>
      <c r="F875" s="6">
        <v>5743.5</v>
      </c>
      <c r="G875" s="6">
        <v>6432.72</v>
      </c>
      <c r="H875" s="3">
        <v>1148.7</v>
      </c>
      <c r="I875" s="4" t="s">
        <v>42</v>
      </c>
    </row>
    <row r="876" spans="1:9" ht="18" customHeight="1" x14ac:dyDescent="0.25">
      <c r="A876" s="1">
        <v>2024</v>
      </c>
      <c r="B876" s="1" t="s">
        <v>10</v>
      </c>
      <c r="C876" s="1" t="s">
        <v>12</v>
      </c>
      <c r="D876" s="5" t="s">
        <v>29</v>
      </c>
      <c r="E876" s="6">
        <v>643</v>
      </c>
      <c r="F876" s="6">
        <v>7000</v>
      </c>
      <c r="G876" s="6">
        <v>7840</v>
      </c>
      <c r="H876" s="3">
        <v>1400</v>
      </c>
      <c r="I876" s="4" t="s">
        <v>42</v>
      </c>
    </row>
    <row r="877" spans="1:9" ht="18" customHeight="1" x14ac:dyDescent="0.25">
      <c r="A877" s="1">
        <v>2024</v>
      </c>
      <c r="B877" s="1" t="s">
        <v>10</v>
      </c>
      <c r="C877" s="1" t="s">
        <v>38</v>
      </c>
      <c r="D877" s="5" t="s">
        <v>31</v>
      </c>
      <c r="E877" s="6">
        <v>455</v>
      </c>
      <c r="F877" s="6">
        <v>4578.6000000000004</v>
      </c>
      <c r="G877" s="6">
        <v>5128.0320000000002</v>
      </c>
      <c r="H877" s="3">
        <v>915.72000000000014</v>
      </c>
      <c r="I877" s="4" t="s">
        <v>42</v>
      </c>
    </row>
    <row r="878" spans="1:9" ht="18" customHeight="1" x14ac:dyDescent="0.25">
      <c r="A878" s="1">
        <v>2024</v>
      </c>
      <c r="B878" s="1" t="s">
        <v>10</v>
      </c>
      <c r="C878" s="1" t="s">
        <v>12</v>
      </c>
      <c r="D878" s="5" t="s">
        <v>28</v>
      </c>
      <c r="E878" s="7">
        <v>345</v>
      </c>
      <c r="F878" s="7">
        <v>7000</v>
      </c>
      <c r="G878" s="7">
        <v>7840</v>
      </c>
      <c r="H878" s="3">
        <v>1400</v>
      </c>
      <c r="I878" s="4" t="s">
        <v>42</v>
      </c>
    </row>
    <row r="879" spans="1:9" ht="18" customHeight="1" x14ac:dyDescent="0.25">
      <c r="A879" s="1">
        <v>2024</v>
      </c>
      <c r="B879" s="1" t="s">
        <v>10</v>
      </c>
      <c r="C879" s="1" t="s">
        <v>13</v>
      </c>
      <c r="D879" s="2" t="s">
        <v>33</v>
      </c>
      <c r="E879" s="3">
        <v>122</v>
      </c>
      <c r="F879" s="3">
        <v>100</v>
      </c>
      <c r="G879" s="3">
        <v>112</v>
      </c>
      <c r="H879" s="3">
        <v>20</v>
      </c>
      <c r="I879" s="4" t="s">
        <v>42</v>
      </c>
    </row>
    <row r="880" spans="1:9" ht="18" customHeight="1" x14ac:dyDescent="0.25">
      <c r="A880" s="1">
        <v>2024</v>
      </c>
      <c r="B880" s="1" t="s">
        <v>10</v>
      </c>
      <c r="C880" s="1" t="s">
        <v>15</v>
      </c>
      <c r="D880" s="5" t="s">
        <v>26</v>
      </c>
      <c r="E880" s="6">
        <v>78</v>
      </c>
      <c r="F880" s="6">
        <v>4577.2</v>
      </c>
      <c r="G880" s="6">
        <v>5126.4639999999999</v>
      </c>
      <c r="H880" s="3">
        <v>915.44</v>
      </c>
      <c r="I880" s="4" t="s">
        <v>42</v>
      </c>
    </row>
    <row r="881" spans="1:9" ht="18" customHeight="1" x14ac:dyDescent="0.25">
      <c r="A881" s="1">
        <v>2024</v>
      </c>
      <c r="B881" s="1" t="s">
        <v>10</v>
      </c>
      <c r="C881" s="1" t="s">
        <v>15</v>
      </c>
      <c r="D881" s="5" t="s">
        <v>24</v>
      </c>
      <c r="E881" s="6">
        <v>76</v>
      </c>
      <c r="F881" s="6">
        <v>4576.8999999999996</v>
      </c>
      <c r="G881" s="6">
        <v>5126.1279999999997</v>
      </c>
      <c r="H881" s="3">
        <v>915.38</v>
      </c>
      <c r="I881" s="4" t="s">
        <v>42</v>
      </c>
    </row>
    <row r="882" spans="1:9" ht="18" customHeight="1" x14ac:dyDescent="0.25">
      <c r="A882" s="1">
        <v>2024</v>
      </c>
      <c r="B882" s="1" t="s">
        <v>10</v>
      </c>
      <c r="C882" s="1" t="s">
        <v>15</v>
      </c>
      <c r="D882" s="5" t="s">
        <v>25</v>
      </c>
      <c r="E882" s="6">
        <v>46</v>
      </c>
      <c r="F882" s="6">
        <v>200</v>
      </c>
      <c r="G882" s="6">
        <v>224</v>
      </c>
      <c r="H882" s="3">
        <v>40</v>
      </c>
      <c r="I882" s="4" t="s">
        <v>42</v>
      </c>
    </row>
    <row r="883" spans="1:9" ht="18" customHeight="1" x14ac:dyDescent="0.25">
      <c r="A883" s="1">
        <v>2024</v>
      </c>
      <c r="B883" s="1" t="s">
        <v>10</v>
      </c>
      <c r="C883" s="1" t="s">
        <v>15</v>
      </c>
      <c r="D883" s="5" t="s">
        <v>23</v>
      </c>
      <c r="E883" s="6">
        <v>34</v>
      </c>
      <c r="F883" s="6">
        <v>4576.8</v>
      </c>
      <c r="G883" s="6">
        <v>5126.0160000000005</v>
      </c>
      <c r="H883" s="3">
        <v>915.36000000000013</v>
      </c>
      <c r="I883" s="4" t="s">
        <v>42</v>
      </c>
    </row>
    <row r="884" spans="1:9" ht="18" customHeight="1" x14ac:dyDescent="0.25">
      <c r="A884" s="1">
        <v>2024</v>
      </c>
      <c r="B884" s="1" t="s">
        <v>10</v>
      </c>
      <c r="C884" s="1" t="s">
        <v>13</v>
      </c>
      <c r="D884" s="2" t="s">
        <v>34</v>
      </c>
      <c r="E884" s="3">
        <v>7</v>
      </c>
      <c r="F884" s="3">
        <v>200</v>
      </c>
      <c r="G884" s="3">
        <v>224</v>
      </c>
      <c r="H884" s="3">
        <v>40</v>
      </c>
      <c r="I884" s="4" t="s">
        <v>42</v>
      </c>
    </row>
    <row r="885" spans="1:9" ht="18" customHeight="1" x14ac:dyDescent="0.25">
      <c r="A885" s="1">
        <v>2024</v>
      </c>
      <c r="B885" s="1" t="s">
        <v>10</v>
      </c>
      <c r="C885" s="1" t="s">
        <v>15</v>
      </c>
      <c r="D885" s="5" t="s">
        <v>27</v>
      </c>
      <c r="E885" s="6">
        <v>3</v>
      </c>
      <c r="F885" s="6">
        <v>4577.3</v>
      </c>
      <c r="G885" s="6">
        <v>5126.576</v>
      </c>
      <c r="H885" s="3">
        <v>915.46</v>
      </c>
      <c r="I885" s="4" t="s">
        <v>42</v>
      </c>
    </row>
    <row r="886" spans="1:9" ht="18" customHeight="1" x14ac:dyDescent="0.25">
      <c r="A886" s="1">
        <v>2024</v>
      </c>
      <c r="B886" s="1" t="s">
        <v>10</v>
      </c>
      <c r="C886" s="1" t="s">
        <v>32</v>
      </c>
      <c r="D886" s="5" t="s">
        <v>32</v>
      </c>
      <c r="E886" s="6">
        <v>2</v>
      </c>
      <c r="F886" s="6">
        <v>6600</v>
      </c>
      <c r="G886" s="6">
        <v>7392</v>
      </c>
      <c r="H886" s="3">
        <v>1320</v>
      </c>
      <c r="I886" s="4" t="s">
        <v>40</v>
      </c>
    </row>
    <row r="887" spans="1:9" ht="18" customHeight="1" x14ac:dyDescent="0.25">
      <c r="A887" s="1">
        <v>2024</v>
      </c>
      <c r="B887" s="1" t="s">
        <v>11</v>
      </c>
      <c r="C887" s="1" t="s">
        <v>14</v>
      </c>
      <c r="D887" s="2" t="s">
        <v>36</v>
      </c>
      <c r="E887" s="3">
        <v>3566</v>
      </c>
      <c r="F887" s="3">
        <v>4577.3</v>
      </c>
      <c r="G887" s="3">
        <v>5126.576</v>
      </c>
      <c r="H887" s="3">
        <v>915.46</v>
      </c>
      <c r="I887" s="4" t="s">
        <v>40</v>
      </c>
    </row>
    <row r="888" spans="1:9" ht="18" customHeight="1" x14ac:dyDescent="0.25">
      <c r="A888" s="1">
        <v>2024</v>
      </c>
      <c r="B888" s="1" t="s">
        <v>11</v>
      </c>
      <c r="C888" s="1" t="s">
        <v>14</v>
      </c>
      <c r="D888" s="2" t="s">
        <v>37</v>
      </c>
      <c r="E888" s="3">
        <v>2498</v>
      </c>
      <c r="F888" s="3">
        <v>8000</v>
      </c>
      <c r="G888" s="3">
        <v>8960</v>
      </c>
      <c r="H888" s="3">
        <v>1600</v>
      </c>
      <c r="I888" s="4" t="s">
        <v>40</v>
      </c>
    </row>
    <row r="889" spans="1:9" ht="18" customHeight="1" x14ac:dyDescent="0.25">
      <c r="A889" s="1">
        <v>2024</v>
      </c>
      <c r="B889" s="1" t="s">
        <v>11</v>
      </c>
      <c r="C889" s="1" t="s">
        <v>13</v>
      </c>
      <c r="D889" s="2" t="s">
        <v>35</v>
      </c>
      <c r="E889" s="3">
        <v>1245</v>
      </c>
      <c r="F889" s="3">
        <v>4577.2</v>
      </c>
      <c r="G889" s="3">
        <v>5126.4639999999999</v>
      </c>
      <c r="H889" s="3">
        <v>915.44</v>
      </c>
      <c r="I889" s="4" t="s">
        <v>40</v>
      </c>
    </row>
    <row r="890" spans="1:9" ht="18" customHeight="1" x14ac:dyDescent="0.25">
      <c r="A890" s="1">
        <v>2024</v>
      </c>
      <c r="B890" s="1" t="s">
        <v>11</v>
      </c>
      <c r="C890" s="1" t="s">
        <v>38</v>
      </c>
      <c r="D890" s="5" t="s">
        <v>30</v>
      </c>
      <c r="E890" s="6">
        <v>644</v>
      </c>
      <c r="F890" s="6">
        <v>5743.5</v>
      </c>
      <c r="G890" s="6">
        <v>6432.72</v>
      </c>
      <c r="H890" s="3">
        <v>1148.7</v>
      </c>
      <c r="I890" s="4" t="s">
        <v>40</v>
      </c>
    </row>
    <row r="891" spans="1:9" ht="18" customHeight="1" x14ac:dyDescent="0.25">
      <c r="A891" s="1">
        <v>2024</v>
      </c>
      <c r="B891" s="1" t="s">
        <v>11</v>
      </c>
      <c r="C891" s="1" t="s">
        <v>12</v>
      </c>
      <c r="D891" s="5" t="s">
        <v>29</v>
      </c>
      <c r="E891" s="6">
        <v>643</v>
      </c>
      <c r="F891" s="6">
        <v>7000</v>
      </c>
      <c r="G891" s="6">
        <v>7840</v>
      </c>
      <c r="H891" s="3">
        <v>1400</v>
      </c>
      <c r="I891" s="4" t="s">
        <v>40</v>
      </c>
    </row>
    <row r="892" spans="1:9" ht="18" customHeight="1" x14ac:dyDescent="0.25">
      <c r="A892" s="1">
        <v>2024</v>
      </c>
      <c r="B892" s="1" t="s">
        <v>11</v>
      </c>
      <c r="C892" s="1" t="s">
        <v>38</v>
      </c>
      <c r="D892" s="5" t="s">
        <v>31</v>
      </c>
      <c r="E892" s="6">
        <v>455</v>
      </c>
      <c r="F892" s="6">
        <v>4578.6000000000004</v>
      </c>
      <c r="G892" s="6">
        <v>5128.0320000000002</v>
      </c>
      <c r="H892" s="3">
        <v>915.72000000000014</v>
      </c>
      <c r="I892" s="4" t="s">
        <v>40</v>
      </c>
    </row>
    <row r="893" spans="1:9" ht="18" customHeight="1" x14ac:dyDescent="0.25">
      <c r="A893" s="1">
        <v>2024</v>
      </c>
      <c r="B893" s="1" t="s">
        <v>11</v>
      </c>
      <c r="C893" s="1" t="s">
        <v>12</v>
      </c>
      <c r="D893" s="5" t="s">
        <v>28</v>
      </c>
      <c r="E893" s="7">
        <v>345</v>
      </c>
      <c r="F893" s="7">
        <v>7000</v>
      </c>
      <c r="G893" s="7">
        <v>7840</v>
      </c>
      <c r="H893" s="3">
        <v>1400</v>
      </c>
      <c r="I893" s="4" t="s">
        <v>40</v>
      </c>
    </row>
    <row r="894" spans="1:9" ht="18" customHeight="1" x14ac:dyDescent="0.25">
      <c r="A894" s="1">
        <v>2024</v>
      </c>
      <c r="B894" s="1" t="s">
        <v>11</v>
      </c>
      <c r="C894" s="1" t="s">
        <v>13</v>
      </c>
      <c r="D894" s="2" t="s">
        <v>33</v>
      </c>
      <c r="E894" s="3">
        <v>122</v>
      </c>
      <c r="F894" s="3">
        <v>100</v>
      </c>
      <c r="G894" s="3">
        <v>112</v>
      </c>
      <c r="H894" s="3">
        <v>20</v>
      </c>
      <c r="I894" s="4" t="s">
        <v>40</v>
      </c>
    </row>
    <row r="895" spans="1:9" ht="18" customHeight="1" x14ac:dyDescent="0.25">
      <c r="A895" s="1">
        <v>2024</v>
      </c>
      <c r="B895" s="1" t="s">
        <v>11</v>
      </c>
      <c r="C895" s="1" t="s">
        <v>15</v>
      </c>
      <c r="D895" s="5" t="s">
        <v>26</v>
      </c>
      <c r="E895" s="6">
        <v>78</v>
      </c>
      <c r="F895" s="6">
        <v>4577.2</v>
      </c>
      <c r="G895" s="6">
        <v>5126.4639999999999</v>
      </c>
      <c r="H895" s="3">
        <v>915.44</v>
      </c>
      <c r="I895" s="4" t="s">
        <v>40</v>
      </c>
    </row>
    <row r="896" spans="1:9" ht="18" customHeight="1" x14ac:dyDescent="0.25">
      <c r="A896" s="1">
        <v>2024</v>
      </c>
      <c r="B896" s="1" t="s">
        <v>11</v>
      </c>
      <c r="C896" s="1" t="s">
        <v>15</v>
      </c>
      <c r="D896" s="5" t="s">
        <v>24</v>
      </c>
      <c r="E896" s="6">
        <v>76</v>
      </c>
      <c r="F896" s="6">
        <v>4576.8999999999996</v>
      </c>
      <c r="G896" s="6">
        <v>5126.1279999999997</v>
      </c>
      <c r="H896" s="3">
        <v>915.38</v>
      </c>
      <c r="I896" s="4" t="s">
        <v>40</v>
      </c>
    </row>
    <row r="897" spans="1:9" ht="18" customHeight="1" x14ac:dyDescent="0.25">
      <c r="A897" s="1">
        <v>2024</v>
      </c>
      <c r="B897" s="1" t="s">
        <v>11</v>
      </c>
      <c r="C897" s="1" t="s">
        <v>15</v>
      </c>
      <c r="D897" s="5" t="s">
        <v>25</v>
      </c>
      <c r="E897" s="6">
        <v>46</v>
      </c>
      <c r="F897" s="6">
        <v>200</v>
      </c>
      <c r="G897" s="6">
        <v>224</v>
      </c>
      <c r="H897" s="3">
        <v>40</v>
      </c>
      <c r="I897" s="4" t="s">
        <v>40</v>
      </c>
    </row>
    <row r="898" spans="1:9" ht="18" customHeight="1" x14ac:dyDescent="0.25">
      <c r="A898" s="1">
        <v>2024</v>
      </c>
      <c r="B898" s="1" t="s">
        <v>11</v>
      </c>
      <c r="C898" s="1" t="s">
        <v>15</v>
      </c>
      <c r="D898" s="5" t="s">
        <v>23</v>
      </c>
      <c r="E898" s="6">
        <v>34</v>
      </c>
      <c r="F898" s="6">
        <v>4576.8</v>
      </c>
      <c r="G898" s="6">
        <v>5126.0160000000005</v>
      </c>
      <c r="H898" s="3">
        <v>915.36000000000013</v>
      </c>
      <c r="I898" s="4" t="s">
        <v>40</v>
      </c>
    </row>
    <row r="899" spans="1:9" ht="18" customHeight="1" x14ac:dyDescent="0.25">
      <c r="A899" s="1">
        <v>2024</v>
      </c>
      <c r="B899" s="1" t="s">
        <v>11</v>
      </c>
      <c r="C899" s="1" t="s">
        <v>13</v>
      </c>
      <c r="D899" s="2" t="s">
        <v>34</v>
      </c>
      <c r="E899" s="3">
        <v>7</v>
      </c>
      <c r="F899" s="3">
        <v>200</v>
      </c>
      <c r="G899" s="3">
        <v>224</v>
      </c>
      <c r="H899" s="3">
        <v>40</v>
      </c>
      <c r="I899" s="4" t="s">
        <v>40</v>
      </c>
    </row>
    <row r="900" spans="1:9" ht="18" customHeight="1" x14ac:dyDescent="0.25">
      <c r="A900" s="1">
        <v>2024</v>
      </c>
      <c r="B900" s="1" t="s">
        <v>11</v>
      </c>
      <c r="C900" s="1" t="s">
        <v>15</v>
      </c>
      <c r="D900" s="5" t="s">
        <v>27</v>
      </c>
      <c r="E900" s="6">
        <v>3</v>
      </c>
      <c r="F900" s="6">
        <v>4577.3</v>
      </c>
      <c r="G900" s="6">
        <v>5126.576</v>
      </c>
      <c r="H900" s="3">
        <v>915.46</v>
      </c>
      <c r="I900" s="4" t="s">
        <v>40</v>
      </c>
    </row>
    <row r="901" spans="1:9" ht="18" customHeight="1" x14ac:dyDescent="0.25">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47F8-983F-418E-9D07-93B0FB3D3804}">
  <sheetPr codeName="Sheet2">
    <tabColor rgb="FF3366FF"/>
  </sheetPr>
  <dimension ref="B9:J27"/>
  <sheetViews>
    <sheetView showGridLines="0" showRowColHeaders="0" tabSelected="1" zoomScale="93" zoomScaleNormal="93" workbookViewId="0">
      <selection activeCell="W5" sqref="W5"/>
    </sheetView>
  </sheetViews>
  <sheetFormatPr defaultRowHeight="15" x14ac:dyDescent="0.25"/>
  <cols>
    <col min="1" max="16384" width="9.140625" style="9"/>
  </cols>
  <sheetData>
    <row r="9" spans="8:9" x14ac:dyDescent="0.25">
      <c r="I9" s="9" t="s">
        <v>43</v>
      </c>
    </row>
    <row r="11" spans="8:9" x14ac:dyDescent="0.25">
      <c r="H11" s="28"/>
    </row>
    <row r="19" spans="2:10" x14ac:dyDescent="0.25">
      <c r="B19" s="9">
        <f>ROUND(100%-R5, 2)</f>
        <v>1</v>
      </c>
    </row>
    <row r="20" spans="2:10" x14ac:dyDescent="0.25">
      <c r="E20" s="9">
        <f>ROUND(100%-R5, 2)</f>
        <v>1</v>
      </c>
    </row>
    <row r="27" spans="2:10" x14ac:dyDescent="0.25">
      <c r="J27" s="29"/>
    </row>
  </sheetData>
  <sheetProtection algorithmName="SHA-512" hashValue="hONciHf5DwPgc48w/b0VpVvl9PL8HohIcojUZQTI3KJUas8pSnPxH//C45G3LK94YePDUVs+wRCrcyCfhY98sw==" saltValue="J87tJV9W0meQY9Xxhi9ggA==" spinCount="100000" sheet="1" objects="1" scenarios="1" select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8FA3B-AE1B-4CF4-BCBA-41E4AF417BF4}">
  <sheetPr>
    <tabColor rgb="FFFF6699"/>
  </sheetPr>
  <dimension ref="C3:BA25"/>
  <sheetViews>
    <sheetView showGridLines="0" topLeftCell="AI1" zoomScale="70" zoomScaleNormal="70" workbookViewId="0">
      <selection activeCell="K39" sqref="K39"/>
    </sheetView>
  </sheetViews>
  <sheetFormatPr defaultRowHeight="14.25" x14ac:dyDescent="0.25"/>
  <cols>
    <col min="1" max="2" width="9.140625" style="10"/>
    <col min="3" max="3" width="17.85546875" style="10" bestFit="1" customWidth="1"/>
    <col min="4" max="4" width="18.5703125" style="10" bestFit="1" customWidth="1"/>
    <col min="5" max="5" width="18.28515625" style="10" bestFit="1" customWidth="1"/>
    <col min="6" max="6" width="19.7109375" style="10" bestFit="1" customWidth="1"/>
    <col min="7" max="7" width="17.28515625" style="10" customWidth="1"/>
    <col min="8" max="8" width="12.85546875" style="10" customWidth="1"/>
    <col min="9" max="9" width="9.140625" style="10"/>
    <col min="10" max="10" width="9.140625" style="10" customWidth="1"/>
    <col min="11" max="11" width="13.85546875" style="10" customWidth="1"/>
    <col min="12" max="12" width="13.42578125" style="10" customWidth="1"/>
    <col min="13" max="13" width="14.5703125" style="10" customWidth="1"/>
    <col min="14" max="14" width="13.85546875" style="10" customWidth="1"/>
    <col min="15" max="15" width="11.85546875" style="10" customWidth="1"/>
    <col min="16" max="16" width="9.140625" style="10"/>
    <col min="17" max="17" width="15.42578125" style="10" customWidth="1"/>
    <col min="18" max="18" width="18.5703125" style="10" bestFit="1" customWidth="1"/>
    <col min="19" max="19" width="26.85546875" style="10" bestFit="1" customWidth="1"/>
    <col min="20" max="20" width="23.5703125" style="10" customWidth="1"/>
    <col min="21" max="21" width="12.42578125" style="10" customWidth="1"/>
    <col min="22" max="22" width="12" style="10" customWidth="1"/>
    <col min="23" max="26" width="9.140625" style="10"/>
    <col min="27" max="27" width="17.85546875" style="10" bestFit="1" customWidth="1"/>
    <col min="28" max="28" width="18.5703125" style="10" bestFit="1" customWidth="1"/>
    <col min="29" max="29" width="20" style="10" bestFit="1" customWidth="1"/>
    <col min="30" max="31" width="9.140625" style="10"/>
    <col min="32" max="32" width="22.28515625" style="10" customWidth="1"/>
    <col min="33" max="33" width="9.140625" style="10"/>
    <col min="34" max="34" width="17.85546875" style="10" bestFit="1" customWidth="1"/>
    <col min="35" max="35" width="28.140625" style="10" bestFit="1" customWidth="1"/>
    <col min="36" max="36" width="12.5703125" style="10" customWidth="1"/>
    <col min="37" max="37" width="22.140625" style="10" customWidth="1"/>
    <col min="38" max="38" width="9.140625" style="10"/>
    <col min="39" max="39" width="17.85546875" style="10" bestFit="1" customWidth="1"/>
    <col min="40" max="40" width="18.5703125" style="10" bestFit="1" customWidth="1"/>
    <col min="41" max="41" width="20" style="10" bestFit="1" customWidth="1"/>
    <col min="42" max="42" width="9.140625" style="10"/>
    <col min="43" max="43" width="15" style="10" customWidth="1"/>
    <col min="44" max="44" width="14.28515625" style="10" customWidth="1"/>
    <col min="45" max="46" width="9.140625" style="10"/>
    <col min="47" max="47" width="29.5703125" style="10" bestFit="1" customWidth="1"/>
    <col min="48" max="48" width="18.5703125" style="10" bestFit="1" customWidth="1"/>
    <col min="49" max="49" width="20" style="10" bestFit="1" customWidth="1"/>
    <col min="50" max="50" width="9.140625" style="10"/>
    <col min="51" max="51" width="26.28515625" style="10" customWidth="1"/>
    <col min="52" max="52" width="14.28515625" style="10" bestFit="1" customWidth="1"/>
    <col min="53" max="53" width="13" style="10" customWidth="1"/>
    <col min="54" max="16384" width="9.140625" style="10"/>
  </cols>
  <sheetData>
    <row r="3" spans="3:53" ht="15" x14ac:dyDescent="0.25">
      <c r="AA3" s="16" t="s">
        <v>44</v>
      </c>
      <c r="AB3" s="17" t="s">
        <v>46</v>
      </c>
      <c r="AC3" s="17" t="s">
        <v>47</v>
      </c>
      <c r="AD3" s="17"/>
      <c r="AF3" s="14" t="s">
        <v>59</v>
      </c>
      <c r="AH3" s="16" t="s">
        <v>44</v>
      </c>
      <c r="AI3" s="17" t="s">
        <v>60</v>
      </c>
      <c r="AJ3"/>
      <c r="AK3" s="14" t="s">
        <v>61</v>
      </c>
      <c r="AM3" s="16" t="s">
        <v>44</v>
      </c>
      <c r="AN3" s="17" t="s">
        <v>46</v>
      </c>
      <c r="AO3" s="17" t="s">
        <v>47</v>
      </c>
      <c r="AU3" s="16" t="s">
        <v>44</v>
      </c>
      <c r="AV3" s="17" t="s">
        <v>46</v>
      </c>
      <c r="AW3" s="17" t="s">
        <v>47</v>
      </c>
    </row>
    <row r="4" spans="3:53" ht="15" x14ac:dyDescent="0.25">
      <c r="C4" s="16" t="s">
        <v>44</v>
      </c>
      <c r="D4" s="17" t="s">
        <v>46</v>
      </c>
      <c r="E4" s="17" t="s">
        <v>55</v>
      </c>
      <c r="F4" s="17" t="s">
        <v>56</v>
      </c>
      <c r="G4" s="17"/>
      <c r="H4" s="15"/>
      <c r="I4" s="14" t="s">
        <v>48</v>
      </c>
      <c r="J4" s="14" t="s">
        <v>49</v>
      </c>
      <c r="K4" s="14" t="s">
        <v>50</v>
      </c>
      <c r="L4" s="14" t="s">
        <v>51</v>
      </c>
      <c r="M4" s="14" t="s">
        <v>52</v>
      </c>
      <c r="N4" s="14" t="s">
        <v>57</v>
      </c>
      <c r="O4" s="14" t="s">
        <v>58</v>
      </c>
      <c r="R4" s="17" t="s">
        <v>46</v>
      </c>
      <c r="S4" s="17" t="s">
        <v>53</v>
      </c>
      <c r="T4" s="17"/>
      <c r="U4" s="14" t="s">
        <v>21</v>
      </c>
      <c r="V4" s="14" t="s">
        <v>54</v>
      </c>
      <c r="AA4" s="13" t="s">
        <v>0</v>
      </c>
      <c r="AB4" s="21">
        <v>64934.67</v>
      </c>
      <c r="AC4" s="21">
        <v>64934.67</v>
      </c>
      <c r="AF4" s="27">
        <f>IFERROR(AVERAGE(AB4:AB15)," ")</f>
        <v>60073.611875000002</v>
      </c>
      <c r="AH4" s="13" t="s">
        <v>0</v>
      </c>
      <c r="AI4" s="21">
        <v>12986.934000000001</v>
      </c>
      <c r="AJ4"/>
      <c r="AK4" s="12">
        <f>IFERROR(GETPIVOTDATA("operating profit",$AI$16)," ")</f>
        <v>144176.66849999997</v>
      </c>
      <c r="AM4" s="13" t="s">
        <v>40</v>
      </c>
      <c r="AN4" s="21">
        <v>459822.86249999999</v>
      </c>
      <c r="AO4" s="18">
        <v>0.63786029637659436</v>
      </c>
      <c r="AQ4" s="14" t="s">
        <v>40</v>
      </c>
      <c r="AR4" s="27">
        <f>IFERROR(AN4," ")</f>
        <v>459822.86249999999</v>
      </c>
      <c r="AS4" s="30">
        <f>IFERROR(AO4," ")</f>
        <v>0.63786029637659436</v>
      </c>
      <c r="AU4" s="13" t="s">
        <v>12</v>
      </c>
      <c r="AV4" s="21">
        <v>177100</v>
      </c>
      <c r="AW4" s="32">
        <v>0.24567081739719904</v>
      </c>
      <c r="AY4" s="10" t="s">
        <v>12</v>
      </c>
      <c r="AZ4" s="22">
        <f>VLOOKUP(AY4,$AU$3:$AW$25,2,0)</f>
        <v>177100</v>
      </c>
      <c r="BA4" s="23">
        <f>VLOOKUP(AY4,$AU$3:$AW$25,3,0)</f>
        <v>0.24567081739719904</v>
      </c>
    </row>
    <row r="5" spans="3:53" ht="15" x14ac:dyDescent="0.25">
      <c r="C5" s="13" t="s">
        <v>12</v>
      </c>
      <c r="D5" s="33">
        <v>177100</v>
      </c>
      <c r="E5" s="33">
        <v>11856</v>
      </c>
      <c r="F5" s="18">
        <v>0.10118631048903302</v>
      </c>
      <c r="G5" s="18"/>
      <c r="H5" s="11" t="s">
        <v>12</v>
      </c>
      <c r="I5" s="10">
        <v>1</v>
      </c>
      <c r="J5" s="10">
        <v>3</v>
      </c>
      <c r="K5" s="22">
        <f>VLOOKUP(H5,C5:D10,2,FALSE)</f>
        <v>177100</v>
      </c>
      <c r="L5" s="22">
        <f>IF(K5=MAX($K$5:$K$10),K5," ")</f>
        <v>177100</v>
      </c>
      <c r="M5" s="22" t="str">
        <f>IF(K5=MAX($K$5:$K$10)," ",K5)</f>
        <v xml:space="preserve"> </v>
      </c>
      <c r="N5" s="22">
        <f>VLOOKUP(H5,$C$5:$F$10,3,0)</f>
        <v>11856</v>
      </c>
      <c r="O5" s="23">
        <f>VLOOKUP(H5,$C$5:$F$10,4,0)</f>
        <v>0.10118631048903302</v>
      </c>
      <c r="R5" s="21">
        <v>720883.34249999991</v>
      </c>
      <c r="S5" s="21">
        <v>898931.71199999994</v>
      </c>
      <c r="T5" s="17"/>
      <c r="U5" s="19">
        <f>GETPIVOTDATA("Sum of Income",$R$5)/GETPIVOTDATA("Sum of Target Income",$S$5)</f>
        <v>0.80193337589140468</v>
      </c>
      <c r="V5" s="20">
        <f>ROUND(100%-U5, 2)</f>
        <v>0.2</v>
      </c>
      <c r="W5" s="10" t="str">
        <f ca="1">_xlfn.FORMULATEXT(V5)</f>
        <v>=ROUND(100%-U5, 2)</v>
      </c>
      <c r="AA5" s="13" t="s">
        <v>1</v>
      </c>
      <c r="AB5" s="21">
        <v>58642.049999999996</v>
      </c>
      <c r="AC5" s="21">
        <v>58642.049999999996</v>
      </c>
      <c r="AH5" s="13" t="s">
        <v>1</v>
      </c>
      <c r="AI5" s="21">
        <v>11728.41</v>
      </c>
      <c r="AJ5"/>
      <c r="AM5" s="13" t="s">
        <v>42</v>
      </c>
      <c r="AN5" s="21">
        <v>261060.48000000004</v>
      </c>
      <c r="AO5" s="18">
        <v>0.36213970362340564</v>
      </c>
      <c r="AQ5" s="14" t="s">
        <v>42</v>
      </c>
      <c r="AR5" s="27">
        <f>IFERROR(AN5," ")</f>
        <v>261060.48000000004</v>
      </c>
      <c r="AS5" s="30">
        <f>IFERROR(AO5," ")</f>
        <v>0.36213970362340564</v>
      </c>
      <c r="AU5" s="31" t="s">
        <v>28</v>
      </c>
      <c r="AV5" s="21">
        <v>88900</v>
      </c>
      <c r="AW5" s="32">
        <v>0.1233209241480011</v>
      </c>
      <c r="AY5" s="10" t="s">
        <v>28</v>
      </c>
      <c r="AZ5" s="22">
        <f t="shared" ref="AZ5:AZ24" si="0">VLOOKUP(AY5,$AU$3:$AW$25,2,0)</f>
        <v>88900</v>
      </c>
      <c r="BA5" s="23">
        <f t="shared" ref="BA5:BA24" si="1">VLOOKUP(AY5,$AU$3:$AW$25,3,0)</f>
        <v>0.1233209241480011</v>
      </c>
    </row>
    <row r="6" spans="3:53" ht="15" x14ac:dyDescent="0.25">
      <c r="C6" s="13" t="s">
        <v>38</v>
      </c>
      <c r="D6" s="33">
        <v>130229.14500000003</v>
      </c>
      <c r="E6" s="33">
        <v>13188</v>
      </c>
      <c r="F6" s="18">
        <v>0.11255440812494666</v>
      </c>
      <c r="G6" s="18"/>
      <c r="H6" s="11" t="s">
        <v>38</v>
      </c>
      <c r="I6" s="10">
        <v>7</v>
      </c>
      <c r="J6" s="10">
        <v>2</v>
      </c>
      <c r="K6" s="22">
        <f t="shared" ref="K6:K10" si="2">VLOOKUP(H6,C6:D11,2,FALSE)</f>
        <v>130229.14500000003</v>
      </c>
      <c r="L6" s="22" t="str">
        <f t="shared" ref="L6:L10" si="3">IF(K6=MAX($K$5:$K$10),K6," ")</f>
        <v xml:space="preserve"> </v>
      </c>
      <c r="M6" s="22">
        <f t="shared" ref="M6:M10" si="4">IF(K6=MAX($K$5:$K$10)," ",K6)</f>
        <v>130229.14500000003</v>
      </c>
      <c r="N6" s="22">
        <f t="shared" ref="N6:N10" si="5">VLOOKUP(H6,$C$5:$F$10,3,0)</f>
        <v>13188</v>
      </c>
      <c r="O6" s="23">
        <f t="shared" ref="O6:O10" si="6">VLOOKUP(H6,$C$5:$F$10,4,0)</f>
        <v>0.11255440812494666</v>
      </c>
      <c r="R6"/>
      <c r="S6"/>
      <c r="T6"/>
      <c r="U6"/>
      <c r="AA6" s="13" t="s">
        <v>2</v>
      </c>
      <c r="AB6" s="21">
        <v>57630.7</v>
      </c>
      <c r="AC6" s="21">
        <v>57630.7</v>
      </c>
      <c r="AH6" s="13" t="s">
        <v>2</v>
      </c>
      <c r="AI6" s="21">
        <v>11526.14</v>
      </c>
      <c r="AJ6"/>
      <c r="AM6" s="13" t="s">
        <v>45</v>
      </c>
      <c r="AN6" s="21">
        <v>720883.34250000003</v>
      </c>
      <c r="AO6" s="18">
        <v>1</v>
      </c>
      <c r="AU6" s="31" t="s">
        <v>29</v>
      </c>
      <c r="AV6" s="21">
        <v>88200</v>
      </c>
      <c r="AW6" s="32">
        <v>0.12234989324919794</v>
      </c>
      <c r="AY6" s="10" t="s">
        <v>29</v>
      </c>
      <c r="AZ6" s="22">
        <f t="shared" si="0"/>
        <v>88200</v>
      </c>
      <c r="BA6" s="23">
        <f t="shared" si="1"/>
        <v>0.12234989324919794</v>
      </c>
    </row>
    <row r="7" spans="3:53" ht="15" x14ac:dyDescent="0.25">
      <c r="C7" s="13" t="s">
        <v>13</v>
      </c>
      <c r="D7" s="33">
        <v>61203.859999999986</v>
      </c>
      <c r="E7" s="33">
        <v>16488</v>
      </c>
      <c r="F7" s="18">
        <v>0.14071861397968763</v>
      </c>
      <c r="G7" s="18"/>
      <c r="H7" s="11" t="s">
        <v>13</v>
      </c>
      <c r="I7" s="10">
        <v>4</v>
      </c>
      <c r="J7" s="10">
        <v>1</v>
      </c>
      <c r="K7" s="22">
        <f t="shared" si="2"/>
        <v>61203.859999999986</v>
      </c>
      <c r="L7" s="22" t="str">
        <f t="shared" si="3"/>
        <v xml:space="preserve"> </v>
      </c>
      <c r="M7" s="22">
        <f t="shared" si="4"/>
        <v>61203.859999999986</v>
      </c>
      <c r="N7" s="22">
        <f t="shared" si="5"/>
        <v>16488</v>
      </c>
      <c r="O7" s="23">
        <f t="shared" si="6"/>
        <v>0.14071861397968763</v>
      </c>
      <c r="R7"/>
      <c r="S7"/>
      <c r="T7"/>
      <c r="U7"/>
      <c r="AA7" s="13" t="s">
        <v>3</v>
      </c>
      <c r="AB7" s="21">
        <v>58950.7</v>
      </c>
      <c r="AC7" s="21">
        <v>58950.7</v>
      </c>
      <c r="AH7" s="13" t="s">
        <v>3</v>
      </c>
      <c r="AI7" s="21">
        <v>11790.14</v>
      </c>
      <c r="AJ7"/>
      <c r="AM7"/>
      <c r="AN7"/>
      <c r="AU7" s="13" t="s">
        <v>38</v>
      </c>
      <c r="AV7" s="21">
        <v>130229.14499999999</v>
      </c>
      <c r="AW7" s="32">
        <v>0.1806521767424526</v>
      </c>
      <c r="AY7" s="10" t="s">
        <v>38</v>
      </c>
      <c r="AZ7" s="22">
        <f t="shared" si="0"/>
        <v>130229.14499999999</v>
      </c>
      <c r="BA7" s="23">
        <f t="shared" si="1"/>
        <v>0.1806521767424526</v>
      </c>
    </row>
    <row r="8" spans="3:53" ht="15" x14ac:dyDescent="0.25">
      <c r="C8" s="13" t="s">
        <v>14</v>
      </c>
      <c r="D8" s="33">
        <v>157387.38500000001</v>
      </c>
      <c r="E8" s="33">
        <v>72768</v>
      </c>
      <c r="F8" s="18">
        <v>0.62104634292054284</v>
      </c>
      <c r="G8" s="18"/>
      <c r="H8" s="11" t="s">
        <v>14</v>
      </c>
      <c r="I8" s="10">
        <v>2</v>
      </c>
      <c r="J8" s="10">
        <v>8</v>
      </c>
      <c r="K8" s="22">
        <f t="shared" si="2"/>
        <v>157387.38500000001</v>
      </c>
      <c r="L8" s="22" t="str">
        <f t="shared" si="3"/>
        <v xml:space="preserve"> </v>
      </c>
      <c r="M8" s="22">
        <f t="shared" si="4"/>
        <v>157387.38500000001</v>
      </c>
      <c r="N8" s="22">
        <f t="shared" si="5"/>
        <v>72768</v>
      </c>
      <c r="O8" s="23">
        <f t="shared" si="6"/>
        <v>0.62104634292054284</v>
      </c>
      <c r="R8"/>
      <c r="S8"/>
      <c r="T8"/>
      <c r="U8"/>
      <c r="AA8" s="13" t="s">
        <v>4</v>
      </c>
      <c r="AB8" s="21">
        <v>60548.14</v>
      </c>
      <c r="AC8" s="21">
        <v>60548.14</v>
      </c>
      <c r="AH8" s="13" t="s">
        <v>4</v>
      </c>
      <c r="AI8" s="21">
        <v>12109.628000000001</v>
      </c>
      <c r="AJ8"/>
      <c r="AM8"/>
      <c r="AN8"/>
      <c r="AU8" s="31" t="s">
        <v>31</v>
      </c>
      <c r="AV8" s="21">
        <v>58148.219999999994</v>
      </c>
      <c r="AW8" s="32">
        <v>8.0662454757719687E-2</v>
      </c>
      <c r="AY8" s="10" t="s">
        <v>31</v>
      </c>
      <c r="AZ8" s="22">
        <f t="shared" si="0"/>
        <v>58148.219999999994</v>
      </c>
      <c r="BA8" s="23">
        <f t="shared" si="1"/>
        <v>8.0662454757719687E-2</v>
      </c>
    </row>
    <row r="9" spans="3:53" ht="15" x14ac:dyDescent="0.25">
      <c r="C9" s="13" t="s">
        <v>32</v>
      </c>
      <c r="D9" s="33">
        <v>77421.900000000009</v>
      </c>
      <c r="E9" s="33">
        <v>26</v>
      </c>
      <c r="F9" s="18">
        <v>2.218998037040198E-4</v>
      </c>
      <c r="G9" s="18"/>
      <c r="H9" s="13" t="s">
        <v>32</v>
      </c>
      <c r="I9" s="10">
        <v>5</v>
      </c>
      <c r="J9" s="10">
        <v>9</v>
      </c>
      <c r="K9" s="22">
        <f t="shared" si="2"/>
        <v>77421.900000000009</v>
      </c>
      <c r="L9" s="22" t="str">
        <f t="shared" si="3"/>
        <v xml:space="preserve"> </v>
      </c>
      <c r="M9" s="22">
        <f t="shared" si="4"/>
        <v>77421.900000000009</v>
      </c>
      <c r="N9" s="22">
        <f t="shared" si="5"/>
        <v>26</v>
      </c>
      <c r="O9" s="23">
        <f t="shared" si="6"/>
        <v>2.218998037040198E-4</v>
      </c>
      <c r="R9"/>
      <c r="S9"/>
      <c r="T9"/>
      <c r="U9"/>
      <c r="AA9" s="13" t="s">
        <v>5</v>
      </c>
      <c r="AB9" s="21">
        <v>55608</v>
      </c>
      <c r="AC9" s="21">
        <v>55608</v>
      </c>
      <c r="AH9" s="13" t="s">
        <v>5</v>
      </c>
      <c r="AI9" s="21">
        <v>11121.599999999999</v>
      </c>
      <c r="AJ9"/>
      <c r="AM9"/>
      <c r="AN9"/>
      <c r="AU9" s="31" t="s">
        <v>30</v>
      </c>
      <c r="AV9" s="21">
        <v>72080.925000000003</v>
      </c>
      <c r="AW9" s="32">
        <v>9.9989721984732924E-2</v>
      </c>
      <c r="AY9" s="10" t="s">
        <v>30</v>
      </c>
      <c r="AZ9" s="22">
        <f t="shared" si="0"/>
        <v>72080.925000000003</v>
      </c>
      <c r="BA9" s="23">
        <f t="shared" si="1"/>
        <v>9.9989721984732924E-2</v>
      </c>
    </row>
    <row r="10" spans="3:53" ht="15" x14ac:dyDescent="0.25">
      <c r="C10" s="13" t="s">
        <v>15</v>
      </c>
      <c r="D10" s="33">
        <v>117541.05249999998</v>
      </c>
      <c r="E10" s="33">
        <v>2844</v>
      </c>
      <c r="F10" s="18">
        <v>2.4272424682085857E-2</v>
      </c>
      <c r="G10" s="18"/>
      <c r="H10" s="13" t="s">
        <v>15</v>
      </c>
      <c r="I10" s="24">
        <v>6</v>
      </c>
      <c r="J10" s="24">
        <v>6</v>
      </c>
      <c r="K10" s="25">
        <f t="shared" si="2"/>
        <v>117541.05249999998</v>
      </c>
      <c r="L10" s="25" t="str">
        <f t="shared" si="3"/>
        <v xml:space="preserve"> </v>
      </c>
      <c r="M10" s="25">
        <f t="shared" si="4"/>
        <v>117541.05249999998</v>
      </c>
      <c r="N10" s="25">
        <f t="shared" si="5"/>
        <v>2844</v>
      </c>
      <c r="O10" s="26">
        <f t="shared" si="6"/>
        <v>2.4272424682085857E-2</v>
      </c>
      <c r="R10"/>
      <c r="S10"/>
      <c r="T10"/>
      <c r="U10"/>
      <c r="AA10" s="13" t="s">
        <v>6</v>
      </c>
      <c r="AB10" s="21">
        <v>57630.7</v>
      </c>
      <c r="AC10" s="21">
        <v>57630.7</v>
      </c>
      <c r="AH10" s="13" t="s">
        <v>6</v>
      </c>
      <c r="AI10" s="21">
        <v>11526.14</v>
      </c>
      <c r="AJ10"/>
      <c r="AM10"/>
      <c r="AN10"/>
      <c r="AU10" s="13" t="s">
        <v>13</v>
      </c>
      <c r="AV10" s="21">
        <v>61203.859999999986</v>
      </c>
      <c r="AW10" s="32">
        <v>8.4901198837175215E-2</v>
      </c>
      <c r="AY10" s="10" t="s">
        <v>13</v>
      </c>
      <c r="AZ10" s="22">
        <f t="shared" si="0"/>
        <v>61203.859999999986</v>
      </c>
      <c r="BA10" s="23">
        <f t="shared" si="1"/>
        <v>8.4901198837175215E-2</v>
      </c>
    </row>
    <row r="11" spans="3:53" ht="15" x14ac:dyDescent="0.25">
      <c r="C11" s="13" t="s">
        <v>45</v>
      </c>
      <c r="D11" s="33">
        <v>720883.34250000003</v>
      </c>
      <c r="E11" s="33">
        <v>117170</v>
      </c>
      <c r="F11" s="18">
        <v>1</v>
      </c>
      <c r="G11" s="18"/>
      <c r="M11" s="12"/>
      <c r="R11"/>
      <c r="S11"/>
      <c r="T11"/>
      <c r="U11"/>
      <c r="AA11" s="13" t="s">
        <v>7</v>
      </c>
      <c r="AB11" s="21">
        <v>60977.822499999995</v>
      </c>
      <c r="AC11" s="21">
        <v>60977.822499999995</v>
      </c>
      <c r="AH11" s="13" t="s">
        <v>7</v>
      </c>
      <c r="AI11" s="21">
        <v>12195.5645</v>
      </c>
      <c r="AJ11"/>
      <c r="AM11"/>
      <c r="AN11"/>
      <c r="AU11" s="31" t="s">
        <v>35</v>
      </c>
      <c r="AV11" s="21">
        <v>57443.859999999986</v>
      </c>
      <c r="AW11" s="32">
        <v>7.9685375723603971E-2</v>
      </c>
      <c r="AY11" s="10" t="s">
        <v>35</v>
      </c>
      <c r="AZ11" s="22">
        <f t="shared" si="0"/>
        <v>57443.859999999986</v>
      </c>
      <c r="BA11" s="23">
        <f t="shared" si="1"/>
        <v>7.9685375723603971E-2</v>
      </c>
    </row>
    <row r="12" spans="3:53" ht="15" x14ac:dyDescent="0.25">
      <c r="AA12" s="13" t="s">
        <v>8</v>
      </c>
      <c r="AB12" s="21">
        <v>59906.11</v>
      </c>
      <c r="AC12" s="21">
        <v>59906.11</v>
      </c>
      <c r="AH12" s="13" t="s">
        <v>8</v>
      </c>
      <c r="AI12" s="21">
        <v>11981.222000000002</v>
      </c>
      <c r="AJ12"/>
      <c r="AM12"/>
      <c r="AN12"/>
      <c r="AU12" s="31" t="s">
        <v>34</v>
      </c>
      <c r="AV12" s="21">
        <v>2490</v>
      </c>
      <c r="AW12" s="32">
        <v>3.4540956257426629E-3</v>
      </c>
      <c r="AY12" s="10" t="s">
        <v>34</v>
      </c>
      <c r="AZ12" s="22">
        <f t="shared" si="0"/>
        <v>2490</v>
      </c>
      <c r="BA12" s="23">
        <f t="shared" si="1"/>
        <v>3.4540956257426629E-3</v>
      </c>
    </row>
    <row r="13" spans="3:53" ht="15" x14ac:dyDescent="0.25">
      <c r="AA13" s="13" t="s">
        <v>9</v>
      </c>
      <c r="AB13" s="21">
        <v>66177.665000000008</v>
      </c>
      <c r="AC13" s="21">
        <v>66177.665000000008</v>
      </c>
      <c r="AH13" s="13" t="s">
        <v>9</v>
      </c>
      <c r="AI13" s="21">
        <v>13235.532999999999</v>
      </c>
      <c r="AJ13"/>
      <c r="AM13"/>
      <c r="AN13"/>
      <c r="AU13" s="31" t="s">
        <v>33</v>
      </c>
      <c r="AV13" s="21">
        <v>1270</v>
      </c>
      <c r="AW13" s="32">
        <v>1.761727487828587E-3</v>
      </c>
      <c r="AY13" s="10" t="s">
        <v>33</v>
      </c>
      <c r="AZ13" s="22">
        <f t="shared" si="0"/>
        <v>1270</v>
      </c>
      <c r="BA13" s="23">
        <f t="shared" si="1"/>
        <v>1.761727487828587E-3</v>
      </c>
    </row>
    <row r="14" spans="3:53" ht="15" x14ac:dyDescent="0.25">
      <c r="AA14" s="13" t="s">
        <v>10</v>
      </c>
      <c r="AB14" s="21">
        <v>62246.084999999992</v>
      </c>
      <c r="AC14" s="21">
        <v>62246.084999999992</v>
      </c>
      <c r="AH14" s="13" t="s">
        <v>10</v>
      </c>
      <c r="AI14" s="21">
        <v>12449.217000000002</v>
      </c>
      <c r="AJ14"/>
      <c r="AM14"/>
      <c r="AN14"/>
      <c r="AU14" s="13" t="s">
        <v>14</v>
      </c>
      <c r="AV14" s="21">
        <v>157387.38500000001</v>
      </c>
      <c r="AW14" s="32">
        <v>0.21832573416689816</v>
      </c>
      <c r="AY14" s="10" t="s">
        <v>14</v>
      </c>
      <c r="AZ14" s="22">
        <f t="shared" si="0"/>
        <v>157387.38500000001</v>
      </c>
      <c r="BA14" s="23">
        <f t="shared" si="1"/>
        <v>0.21832573416689816</v>
      </c>
    </row>
    <row r="15" spans="3:53" ht="15" x14ac:dyDescent="0.25">
      <c r="AA15" s="13" t="s">
        <v>11</v>
      </c>
      <c r="AB15" s="21">
        <v>57630.7</v>
      </c>
      <c r="AC15" s="21">
        <v>57630.7</v>
      </c>
      <c r="AH15" s="13" t="s">
        <v>11</v>
      </c>
      <c r="AI15" s="21">
        <v>11526.14</v>
      </c>
      <c r="AJ15"/>
      <c r="AM15"/>
      <c r="AN15"/>
      <c r="AU15" s="31" t="s">
        <v>62</v>
      </c>
      <c r="AV15" s="21">
        <v>100400</v>
      </c>
      <c r="AW15" s="32">
        <v>0.1392735746283387</v>
      </c>
      <c r="AY15" s="10" t="s">
        <v>62</v>
      </c>
      <c r="AZ15" s="22">
        <f t="shared" si="0"/>
        <v>100400</v>
      </c>
      <c r="BA15" s="23">
        <f t="shared" si="1"/>
        <v>0.1392735746283387</v>
      </c>
    </row>
    <row r="16" spans="3:53" ht="15" x14ac:dyDescent="0.25">
      <c r="AA16" s="13" t="s">
        <v>45</v>
      </c>
      <c r="AB16" s="21">
        <v>720883.34250000003</v>
      </c>
      <c r="AC16" s="21">
        <v>720883.34250000003</v>
      </c>
      <c r="AH16" s="13" t="s">
        <v>45</v>
      </c>
      <c r="AI16" s="21">
        <v>144176.66849999997</v>
      </c>
      <c r="AJ16"/>
      <c r="AM16"/>
      <c r="AN16"/>
      <c r="AU16" s="31" t="s">
        <v>36</v>
      </c>
      <c r="AV16" s="21">
        <v>56987.385000000017</v>
      </c>
      <c r="AW16" s="32">
        <v>7.9052159538559472E-2</v>
      </c>
      <c r="AY16" s="10" t="s">
        <v>36</v>
      </c>
      <c r="AZ16" s="22">
        <f t="shared" si="0"/>
        <v>56987.385000000017</v>
      </c>
      <c r="BA16" s="23">
        <f t="shared" si="1"/>
        <v>7.9052159538559472E-2</v>
      </c>
    </row>
    <row r="17" spans="47:53" x14ac:dyDescent="0.25">
      <c r="AU17" s="13" t="s">
        <v>32</v>
      </c>
      <c r="AV17" s="21">
        <v>77421.900000000009</v>
      </c>
      <c r="AW17" s="32">
        <v>0.10739865306292606</v>
      </c>
      <c r="AY17" s="10" t="s">
        <v>32</v>
      </c>
      <c r="AZ17" s="22">
        <f t="shared" si="0"/>
        <v>77421.900000000009</v>
      </c>
      <c r="BA17" s="23">
        <f t="shared" si="1"/>
        <v>0.10739865306292606</v>
      </c>
    </row>
    <row r="18" spans="47:53" x14ac:dyDescent="0.25">
      <c r="AU18" s="31" t="s">
        <v>32</v>
      </c>
      <c r="AV18" s="21">
        <v>77421.900000000009</v>
      </c>
      <c r="AW18" s="32">
        <v>0.10739865306292606</v>
      </c>
      <c r="AY18" s="10" t="s">
        <v>32</v>
      </c>
      <c r="AZ18" s="22">
        <f t="shared" si="0"/>
        <v>77421.900000000009</v>
      </c>
      <c r="BA18" s="23">
        <f t="shared" si="1"/>
        <v>0.10739865306292606</v>
      </c>
    </row>
    <row r="19" spans="47:53" x14ac:dyDescent="0.25">
      <c r="AU19" s="13" t="s">
        <v>15</v>
      </c>
      <c r="AV19" s="21">
        <v>117541.05250000002</v>
      </c>
      <c r="AW19" s="32">
        <v>0.16305141979334889</v>
      </c>
      <c r="AY19" s="10" t="s">
        <v>15</v>
      </c>
      <c r="AZ19" s="22">
        <f t="shared" si="0"/>
        <v>117541.05250000002</v>
      </c>
      <c r="BA19" s="23">
        <f t="shared" si="1"/>
        <v>0.16305141979334889</v>
      </c>
    </row>
    <row r="20" spans="47:53" x14ac:dyDescent="0.25">
      <c r="AU20" s="31" t="s">
        <v>25</v>
      </c>
      <c r="AV20" s="21">
        <v>1225</v>
      </c>
      <c r="AW20" s="32">
        <v>1.6993040729055269E-3</v>
      </c>
      <c r="AY20" s="10" t="s">
        <v>25</v>
      </c>
      <c r="AZ20" s="22">
        <f t="shared" si="0"/>
        <v>1225</v>
      </c>
      <c r="BA20" s="23">
        <f t="shared" si="1"/>
        <v>1.6993040729055269E-3</v>
      </c>
    </row>
    <row r="21" spans="47:53" x14ac:dyDescent="0.25">
      <c r="AU21" s="31" t="s">
        <v>26</v>
      </c>
      <c r="AV21" s="21">
        <v>28378.639999999992</v>
      </c>
      <c r="AW21" s="32">
        <v>3.9366480437158929E-2</v>
      </c>
      <c r="AY21" s="10" t="s">
        <v>26</v>
      </c>
      <c r="AZ21" s="22">
        <f t="shared" si="0"/>
        <v>28378.639999999992</v>
      </c>
      <c r="BA21" s="23">
        <f t="shared" si="1"/>
        <v>3.9366480437158929E-2</v>
      </c>
    </row>
    <row r="22" spans="47:53" x14ac:dyDescent="0.25">
      <c r="AU22" s="31" t="s">
        <v>24</v>
      </c>
      <c r="AV22" s="21">
        <v>27919.090000000004</v>
      </c>
      <c r="AW22" s="32">
        <v>3.8728998652094671E-2</v>
      </c>
      <c r="AY22" s="10" t="s">
        <v>24</v>
      </c>
      <c r="AZ22" s="22">
        <f t="shared" si="0"/>
        <v>27919.090000000004</v>
      </c>
      <c r="BA22" s="23">
        <f t="shared" si="1"/>
        <v>3.8728998652094671E-2</v>
      </c>
    </row>
    <row r="23" spans="47:53" x14ac:dyDescent="0.25">
      <c r="AU23" s="31" t="s">
        <v>27</v>
      </c>
      <c r="AV23" s="21">
        <v>31527.742500000004</v>
      </c>
      <c r="AW23" s="32">
        <v>4.3734874481442192E-2</v>
      </c>
      <c r="AY23" s="10" t="s">
        <v>27</v>
      </c>
      <c r="AZ23" s="22">
        <f t="shared" si="0"/>
        <v>31527.742500000004</v>
      </c>
      <c r="BA23" s="23">
        <f t="shared" si="1"/>
        <v>4.3734874481442192E-2</v>
      </c>
    </row>
    <row r="24" spans="47:53" x14ac:dyDescent="0.25">
      <c r="AU24" s="31" t="s">
        <v>23</v>
      </c>
      <c r="AV24" s="21">
        <v>28490.580000000009</v>
      </c>
      <c r="AW24" s="32">
        <v>3.9521762149747564E-2</v>
      </c>
      <c r="AY24" s="24" t="s">
        <v>23</v>
      </c>
      <c r="AZ24" s="25">
        <f t="shared" si="0"/>
        <v>28490.580000000009</v>
      </c>
      <c r="BA24" s="26">
        <f t="shared" si="1"/>
        <v>3.9521762149747564E-2</v>
      </c>
    </row>
    <row r="25" spans="47:53" x14ac:dyDescent="0.25">
      <c r="AU25" s="13" t="s">
        <v>45</v>
      </c>
      <c r="AV25" s="21">
        <v>720883.34250000003</v>
      </c>
      <c r="AW25" s="18">
        <v>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Tables</vt:lpstr>
      <vt:lpstr>Income Sources</vt:lpstr>
      <vt:lpstr>Pivot 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Tisita Barman</dc:creator>
  <cp:keywords/>
  <dc:description>Copyright © 2022 Other Level's. All rights reserved
"Any illegal reproduction of this content in any form will result in immediate action against the person concerned."</dc:description>
  <cp:lastModifiedBy>TISITA BARMAN</cp:lastModifiedBy>
  <dcterms:created xsi:type="dcterms:W3CDTF">2015-06-05T18:17:20Z</dcterms:created>
  <dcterms:modified xsi:type="dcterms:W3CDTF">2024-09-04T19:23:48Z</dcterms:modified>
  <cp:category/>
</cp:coreProperties>
</file>