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_rels/sheet1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vmlDrawing1.vml" ContentType="application/vnd.openxmlformats-officedocument.vmlDrawing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udget Plan IPC FY2018" sheetId="1" state="visible" r:id="rId2"/>
  </sheets>
  <definedNames>
    <definedName function="false" hidden="false" localSheetId="0" name="_xlnm.Print_Area" vbProcedure="false">'Budget Plan IPC FY2018'!$A$1:$W$41</definedName>
    <definedName function="false" hidden="false" localSheetId="0" name="_xlnm.Print_Titles" vbProcedure="false">'Budget Plan IPC FY2018'!$3:$5</definedName>
    <definedName function="false" hidden="false" localSheetId="0" name="_xlnm.Print_Area" vbProcedure="false">'Budget Plan IPC FY2018'!$A$1:$W$41</definedName>
    <definedName function="false" hidden="false" localSheetId="0" name="_xlnm.Print_Titles" vbProcedure="false">'Budget Plan IPC FY2018'!$3:$5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H33" authorId="0">
      <text>
        <r>
          <rPr>
            <b val="true"/>
            <sz val="9"/>
            <color rgb="FF000000"/>
            <rFont val="Tahoma"/>
            <family val="0"/>
            <charset val="222"/>
          </rPr>
          <t xml:space="preserve">Yuthana:
</t>
        </r>
        <r>
          <rPr>
            <sz val="9"/>
            <color rgb="FF000000"/>
            <rFont val="Tahoma"/>
            <family val="0"/>
            <charset val="222"/>
          </rPr>
          <t xml:space="preserve">8-9, 13-15, 17 Nov สนร. 12,000+27,000+6,000
20 Nov นพรัต 5,500
22 Nov ทรวงอก 4,000
24 Nov เลิดสิน 3,000</t>
        </r>
      </text>
    </comment>
  </commentList>
</comments>
</file>

<file path=xl/sharedStrings.xml><?xml version="1.0" encoding="utf-8"?>
<sst xmlns="http://schemas.openxmlformats.org/spreadsheetml/2006/main" count="67" uniqueCount="65">
  <si>
    <t xml:space="preserve">Y02  Budget Plan:  September 1, 2017 - August  31,2018</t>
  </si>
  <si>
    <t xml:space="preserve"> Nov 2017 Draw2</t>
  </si>
  <si>
    <t xml:space="preserve">Project Code:Advancing Hospital Infection Prevention and Control Practices for Emerging Infectious Disease  (DGHP-IPC)</t>
  </si>
  <si>
    <t xml:space="preserve">Quarter #1</t>
  </si>
  <si>
    <t xml:space="preserve">Quarter #2</t>
  </si>
  <si>
    <t xml:space="preserve">Quarter #3</t>
  </si>
  <si>
    <t xml:space="preserve">Quarter #4</t>
  </si>
  <si>
    <t xml:space="preserve">Object Class/Items</t>
  </si>
  <si>
    <t xml:space="preserve">Original Approved Budget 
(THB)</t>
  </si>
  <si>
    <t xml:space="preserve">1st Redirect
(THB)</t>
  </si>
  <si>
    <t xml:space="preserve">2nd Redirect
(THB)</t>
  </si>
  <si>
    <t xml:space="preserve">Sep'17</t>
  </si>
  <si>
    <t xml:space="preserve">Oct'17</t>
  </si>
  <si>
    <t xml:space="preserve">Nov'17</t>
  </si>
  <si>
    <t xml:space="preserve">Total
Q1</t>
  </si>
  <si>
    <t xml:space="preserve">Dec'17</t>
  </si>
  <si>
    <t xml:space="preserve">Jan'18</t>
  </si>
  <si>
    <t xml:space="preserve">Feb'18</t>
  </si>
  <si>
    <t xml:space="preserve">Total
Q2</t>
  </si>
  <si>
    <t xml:space="preserve">Mar'18</t>
  </si>
  <si>
    <t xml:space="preserve">Apr'18</t>
  </si>
  <si>
    <t xml:space="preserve">May'18</t>
  </si>
  <si>
    <t xml:space="preserve">Total 
Q3</t>
  </si>
  <si>
    <t xml:space="preserve">June'18</t>
  </si>
  <si>
    <t xml:space="preserve">July'18</t>
  </si>
  <si>
    <t xml:space="preserve">Aug'18</t>
  </si>
  <si>
    <t xml:space="preserve">Total
Q4</t>
  </si>
  <si>
    <t xml:space="preserve">Total Expenses</t>
  </si>
  <si>
    <t xml:space="preserve">Balance</t>
  </si>
  <si>
    <t xml:space="preserve">1. PERSONAL</t>
  </si>
  <si>
    <t xml:space="preserve">Project coordinator (Yuthana Samanmit)</t>
  </si>
  <si>
    <t xml:space="preserve">Technical coordinator (Peangpim Tantilipikara) </t>
  </si>
  <si>
    <t xml:space="preserve">Compensation for government officers at MOPH</t>
  </si>
  <si>
    <t xml:space="preserve">OT for Fulltime staff</t>
  </si>
  <si>
    <t xml:space="preserve">2. FRINGE BENEFIT</t>
  </si>
  <si>
    <t xml:space="preserve">Annual medical check-up for full-time staff</t>
  </si>
  <si>
    <t xml:space="preserve">3. TRAVEL</t>
  </si>
  <si>
    <t xml:space="preserve">HAI work-group meetings</t>
  </si>
  <si>
    <t xml:space="preserve">HAI protocol training </t>
  </si>
  <si>
    <t xml:space="preserve">IPC conference  (MoPH Non-Local)</t>
  </si>
  <si>
    <t xml:space="preserve">HAI investigation (MoPH Non-Local)</t>
  </si>
  <si>
    <t xml:space="preserve">Technical support for hospital preparedness plan responding EIDs (MoPH Non-Local)</t>
  </si>
  <si>
    <t xml:space="preserve">National IC seminar</t>
  </si>
  <si>
    <t xml:space="preserve">Local transportation cost for meetings, training and conference</t>
  </si>
  <si>
    <t xml:space="preserve">4.EQUIPMENT</t>
  </si>
  <si>
    <t xml:space="preserve">5.SUPPLIES</t>
  </si>
  <si>
    <t xml:space="preserve">Office supplies at MOPH</t>
  </si>
  <si>
    <t xml:space="preserve">Printer catridge</t>
  </si>
  <si>
    <t xml:space="preserve">6. CONTRACTUAL</t>
  </si>
  <si>
    <t xml:space="preserve">7.CONSTRUCTION</t>
  </si>
  <si>
    <t xml:space="preserve">8.OTHERS</t>
  </si>
  <si>
    <t xml:space="preserve">HAI work-group meetings (MoPH-local)</t>
  </si>
  <si>
    <t xml:space="preserve">HAI protocol training (MoPH-local)</t>
  </si>
  <si>
    <t xml:space="preserve">IPC conference (MoPH)</t>
  </si>
  <si>
    <t xml:space="preserve">IPC conference (Non-MoPH)</t>
  </si>
  <si>
    <t xml:space="preserve">HAI data collection and analysis</t>
  </si>
  <si>
    <t xml:space="preserve">Meeting facilities and document</t>
  </si>
  <si>
    <t xml:space="preserve">Communication cost</t>
  </si>
  <si>
    <t xml:space="preserve">Exchange rate management</t>
  </si>
  <si>
    <t xml:space="preserve">Total Budget/expenses for CoAg Y02 (FY18) (THB)</t>
  </si>
  <si>
    <t xml:space="preserve">onhand</t>
  </si>
  <si>
    <t xml:space="preserve">คชจ sep-nov 17</t>
  </si>
  <si>
    <t xml:space="preserve">รับเงินงวดที่ 1</t>
  </si>
  <si>
    <t xml:space="preserve">รวม</t>
  </si>
  <si>
    <t xml:space="preserve">คงเหลือ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</si>
</sst>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_-* #,##0.00_-;\-* #,##0.00_-;_-* \-??_-;_-@_-"/>
    <numFmt numFmtId="166" formatCode="_(* #,##0_);_(* \(#,##0\);_(* \-??_);_(@_)"/>
    <numFmt numFmtId="167" formatCode="&quot;B1&quot;D\-MMM\-YY"/>
    <numFmt numFmtId="168" formatCode="#,##0.00"/>
  </numFmts>
  <fonts count="27">
    <font>
      <sz val="14"/>
      <name val="Cordia New"/>
      <family val="0"/>
      <charset val="222"/>
    </font>
    <font>
      <sz val="10"/>
      <name val="Arial"/>
      <family val="0"/>
      <charset val="222"/>
    </font>
    <font>
      <sz val="10"/>
      <name val="Arial"/>
      <family val="0"/>
      <charset val="222"/>
    </font>
    <font>
      <sz val="10"/>
      <name val="Arial"/>
      <family val="0"/>
      <charset val="222"/>
    </font>
    <font>
      <b val="true"/>
      <sz val="24"/>
      <color rgb="FF000000"/>
      <name val="Cordia New"/>
      <family val="0"/>
      <charset val="222"/>
    </font>
    <font>
      <sz val="18"/>
      <color rgb="FF000000"/>
      <name val="Cordia New"/>
      <family val="0"/>
      <charset val="222"/>
    </font>
    <font>
      <sz val="12"/>
      <color rgb="FF000000"/>
      <name val="Cordia New"/>
      <family val="0"/>
      <charset val="222"/>
    </font>
    <font>
      <sz val="10"/>
      <color rgb="FF333333"/>
      <name val="Cordia New"/>
      <family val="0"/>
      <charset val="222"/>
    </font>
    <font>
      <i val="true"/>
      <sz val="10"/>
      <color rgb="FF808080"/>
      <name val="Cordia New"/>
      <family val="0"/>
      <charset val="222"/>
    </font>
    <font>
      <sz val="10"/>
      <color rgb="FF006600"/>
      <name val="Cordia New"/>
      <family val="0"/>
      <charset val="222"/>
    </font>
    <font>
      <sz val="10"/>
      <color rgb="FF996600"/>
      <name val="Cordia New"/>
      <family val="0"/>
      <charset val="222"/>
    </font>
    <font>
      <sz val="10"/>
      <color rgb="FFCC0000"/>
      <name val="Cordia New"/>
      <family val="0"/>
      <charset val="222"/>
    </font>
    <font>
      <b val="true"/>
      <sz val="10"/>
      <color rgb="FFFFFFFF"/>
      <name val="Cordia New"/>
      <family val="0"/>
      <charset val="222"/>
    </font>
    <font>
      <b val="true"/>
      <sz val="10"/>
      <color rgb="FF000000"/>
      <name val="Cordia New"/>
      <family val="0"/>
      <charset val="222"/>
    </font>
    <font>
      <sz val="10"/>
      <color rgb="FFFFFFFF"/>
      <name val="Cordia New"/>
      <family val="0"/>
      <charset val="222"/>
    </font>
    <font>
      <sz val="10"/>
      <name val="Arial"/>
      <family val="2"/>
      <charset val="1"/>
    </font>
    <font>
      <sz val="10"/>
      <color rgb="FF000000"/>
      <name val="Arial"/>
      <family val="2"/>
      <charset val="1"/>
    </font>
    <font>
      <sz val="7"/>
      <name val="Arial"/>
      <family val="2"/>
      <charset val="1"/>
    </font>
    <font>
      <b val="true"/>
      <sz val="7"/>
      <color rgb="FF000000"/>
      <name val="Arial"/>
      <family val="2"/>
      <charset val="1"/>
    </font>
    <font>
      <b val="true"/>
      <sz val="7"/>
      <name val="Arial"/>
      <family val="2"/>
      <charset val="1"/>
    </font>
    <font>
      <b val="true"/>
      <sz val="9"/>
      <name val="Arial"/>
      <family val="2"/>
      <charset val="1"/>
    </font>
    <font>
      <b val="true"/>
      <sz val="9"/>
      <color rgb="FF000000"/>
      <name val="Arial"/>
      <family val="2"/>
      <charset val="1"/>
    </font>
    <font>
      <sz val="8"/>
      <name val="Arial"/>
      <family val="2"/>
      <charset val="1"/>
    </font>
    <font>
      <sz val="9"/>
      <name val="Arial"/>
      <family val="2"/>
      <charset val="1"/>
    </font>
    <font>
      <sz val="7"/>
      <color rgb="FF000000"/>
      <name val="Arial"/>
      <family val="2"/>
      <charset val="1"/>
    </font>
    <font>
      <b val="true"/>
      <sz val="9"/>
      <color rgb="FF000000"/>
      <name val="Tahoma"/>
      <family val="0"/>
      <charset val="222"/>
    </font>
    <font>
      <sz val="9"/>
      <color rgb="FF000000"/>
      <name val="Tahoma"/>
      <family val="0"/>
      <charset val="222"/>
    </font>
  </fonts>
  <fills count="1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80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FFCCCC"/>
      </patternFill>
    </fill>
    <fill>
      <patternFill patternType="solid">
        <fgColor rgb="FFCCFFFF"/>
        <bgColor rgb="FFCCFFFF"/>
      </patternFill>
    </fill>
    <fill>
      <patternFill patternType="solid">
        <fgColor rgb="FF9999FF"/>
        <bgColor rgb="FFCC99FF"/>
      </patternFill>
    </fill>
    <fill>
      <patternFill patternType="solid">
        <fgColor rgb="FF99CCFF"/>
        <bgColor rgb="FFC0C0C0"/>
      </patternFill>
    </fill>
    <fill>
      <patternFill patternType="solid">
        <fgColor rgb="FFFFFFFF"/>
        <bgColor rgb="FFFFFFCC"/>
      </patternFill>
    </fill>
  </fills>
  <borders count="9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>
        <color rgb="FF808080"/>
      </right>
      <top style="thin">
        <color rgb="FF808080"/>
      </top>
      <bottom style="thin"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/>
      <diagonal/>
    </border>
    <border diagonalUp="false" diagonalDown="false">
      <left style="thin">
        <color rgb="FF808080"/>
      </left>
      <right/>
      <top style="thin">
        <color rgb="FF808080"/>
      </top>
      <bottom style="thin"/>
      <diagonal/>
    </border>
  </borders>
  <cellStyleXfs count="4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165" fontId="0" fillId="0" borderId="0" applyFont="true" applyBorder="false" applyAlignment="true" applyProtection="false">
      <alignment horizontal="general" vertical="bottom" textRotation="0" wrapText="false" indent="0" shrinkToFit="false"/>
    </xf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  <xf numFmtId="164" fontId="6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7" fillId="2" borderId="1" applyFont="true" applyBorder="true" applyAlignment="true" applyProtection="false">
      <alignment horizontal="general" vertical="bottom" textRotation="0" wrapText="false" indent="0" shrinkToFit="false"/>
    </xf>
    <xf numFmtId="164" fontId="8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9" fillId="3" borderId="0" applyFont="true" applyBorder="false" applyAlignment="true" applyProtection="false">
      <alignment horizontal="general" vertical="bottom" textRotation="0" wrapText="false" indent="0" shrinkToFit="false"/>
    </xf>
    <xf numFmtId="164" fontId="10" fillId="2" borderId="0" applyFont="true" applyBorder="false" applyAlignment="true" applyProtection="false">
      <alignment horizontal="general" vertical="bottom" textRotation="0" wrapText="false" indent="0" shrinkToFit="false"/>
    </xf>
    <xf numFmtId="164" fontId="11" fillId="4" borderId="0" applyFont="true" applyBorder="false" applyAlignment="true" applyProtection="false">
      <alignment horizontal="general" vertical="bottom" textRotation="0" wrapText="false" indent="0" shrinkToFit="false"/>
    </xf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12" fillId="5" borderId="0" applyFont="true" applyBorder="false" applyAlignment="true" applyProtection="false">
      <alignment horizontal="general" vertical="bottom" textRotation="0" wrapText="false" indent="0" shrinkToFit="false"/>
    </xf>
    <xf numFmtId="164" fontId="13" fillId="0" borderId="0" applyFont="true" applyBorder="false" applyAlignment="true" applyProtection="false">
      <alignment horizontal="general" vertical="bottom" textRotation="0" wrapText="false" indent="0" shrinkToFit="false"/>
    </xf>
    <xf numFmtId="164" fontId="14" fillId="6" borderId="0" applyFont="true" applyBorder="false" applyAlignment="true" applyProtection="false">
      <alignment horizontal="general" vertical="bottom" textRotation="0" wrapText="false" indent="0" shrinkToFit="false"/>
    </xf>
    <xf numFmtId="164" fontId="14" fillId="7" borderId="0" applyFont="true" applyBorder="false" applyAlignment="true" applyProtection="false">
      <alignment horizontal="general" vertical="bottom" textRotation="0" wrapText="false" indent="0" shrinkToFit="false"/>
    </xf>
    <xf numFmtId="164" fontId="13" fillId="8" borderId="0" applyFont="true" applyBorder="false" applyAlignment="true" applyProtection="false">
      <alignment horizontal="general" vertical="bottom" textRotation="0" wrapText="false" indent="0" shrinkToFit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6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1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applyFont="true" applyBorder="false" applyAlignment="true" applyProtection="false">
      <alignment horizontal="general" vertical="bottom" textRotation="0" wrapText="false" indent="0" shrinkToFit="false"/>
    </xf>
  </cellStyleXfs>
  <cellXfs count="8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center" vertical="top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7" fillId="0" borderId="0" xfId="15" applyFont="true" applyBorder="true" applyAlignment="true" applyProtection="true">
      <alignment horizontal="right" vertical="top" textRotation="0" wrapText="false" indent="0" shrinkToFit="false"/>
      <protection locked="true" hidden="false"/>
    </xf>
    <xf numFmtId="165" fontId="17" fillId="0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8" fillId="0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5" fontId="19" fillId="0" borderId="0" xfId="15" applyFont="true" applyBorder="true" applyAlignment="true" applyProtection="true">
      <alignment horizontal="general" vertical="top" textRotation="0" wrapText="false" indent="0" shrinkToFit="false"/>
      <protection locked="true" hidden="false"/>
    </xf>
    <xf numFmtId="166" fontId="20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20" fillId="0" borderId="0" xfId="37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20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21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21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22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3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23" fillId="0" borderId="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20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6" fontId="19" fillId="0" borderId="0" xfId="15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17" fillId="0" borderId="0" xfId="3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9" fillId="0" borderId="0" xfId="15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5" fontId="19" fillId="9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0" borderId="2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9" fillId="0" borderId="0" xfId="15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5" fontId="19" fillId="0" borderId="0" xfId="15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39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10" borderId="2" xfId="37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9" fillId="10" borderId="2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19" fillId="10" borderId="2" xfId="36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9" fillId="10" borderId="2" xfId="15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5" fontId="18" fillId="10" borderId="2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19" fillId="10" borderId="3" xfId="15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0" xfId="36" applyFont="true" applyBorder="true" applyAlignment="true" applyProtection="true">
      <alignment horizontal="general" vertical="top" textRotation="0" wrapText="false" indent="0" shrinkToFit="false"/>
      <protection locked="false" hidden="false"/>
    </xf>
    <xf numFmtId="168" fontId="19" fillId="11" borderId="2" xfId="37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19" fillId="11" borderId="2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11" borderId="2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8" fillId="11" borderId="2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8" fillId="11" borderId="2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9" fillId="11" borderId="2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7" fillId="0" borderId="0" xfId="36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7" fillId="0" borderId="0" xfId="36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7" fillId="0" borderId="2" xfId="36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17" fillId="0" borderId="2" xfId="37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7" fillId="0" borderId="4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0" borderId="2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0" borderId="2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8" fillId="0" borderId="2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5" fontId="17" fillId="0" borderId="2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7" fillId="0" borderId="0" xfId="36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18" fillId="12" borderId="2" xfId="15" applyFont="true" applyBorder="true" applyAlignment="true" applyProtection="true">
      <alignment horizontal="right" vertical="center" textRotation="0" wrapText="true" indent="0" shrinkToFit="false"/>
      <protection locked="true" hidden="false"/>
    </xf>
    <xf numFmtId="164" fontId="19" fillId="11" borderId="2" xfId="37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19" fillId="11" borderId="4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12" borderId="2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9" fillId="11" borderId="4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7" fillId="11" borderId="2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4" fontId="17" fillId="0" borderId="2" xfId="3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0" borderId="2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7" fillId="0" borderId="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8" fillId="0" borderId="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24" fillId="0" borderId="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4" fontId="17" fillId="12" borderId="2" xfId="38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17" fillId="12" borderId="2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9" fillId="11" borderId="5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7" fillId="11" borderId="3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8" fillId="11" borderId="3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24" fillId="11" borderId="3" xfId="15" applyFont="true" applyBorder="true" applyAlignment="true" applyProtection="true">
      <alignment horizontal="right" vertical="center" textRotation="0" wrapText="false" indent="0" shrinkToFit="false"/>
      <protection locked="false" hidden="false"/>
    </xf>
    <xf numFmtId="165" fontId="19" fillId="11" borderId="5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24" fillId="0" borderId="2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9" fillId="12" borderId="2" xfId="37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5" fontId="19" fillId="12" borderId="4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9" fillId="12" borderId="2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8" fillId="0" borderId="2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4" fontId="17" fillId="12" borderId="0" xfId="36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7" fillId="12" borderId="6" xfId="36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7" fillId="12" borderId="7" xfId="36" applyFont="true" applyBorder="true" applyAlignment="true" applyProtection="true">
      <alignment horizontal="general" vertical="center" textRotation="0" wrapText="true" indent="0" shrinkToFit="false"/>
      <protection locked="false" hidden="false"/>
    </xf>
    <xf numFmtId="165" fontId="17" fillId="12" borderId="8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7" fillId="12" borderId="7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8" fillId="0" borderId="7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9" fillId="12" borderId="7" xfId="15" applyFont="true" applyBorder="true" applyAlignment="true" applyProtection="true">
      <alignment horizontal="right" vertical="center" textRotation="0" wrapText="true" indent="0" shrinkToFit="false"/>
      <protection locked="false" hidden="false"/>
    </xf>
    <xf numFmtId="165" fontId="19" fillId="0" borderId="0" xfId="36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9" fillId="0" borderId="0" xfId="36" applyFont="true" applyBorder="true" applyAlignment="true" applyProtection="true">
      <alignment horizontal="general" vertical="center" textRotation="0" wrapText="false" indent="0" shrinkToFit="false"/>
      <protection locked="false" hidden="false"/>
    </xf>
    <xf numFmtId="164" fontId="19" fillId="11" borderId="2" xfId="36" applyFont="true" applyBorder="true" applyAlignment="true" applyProtection="true">
      <alignment horizontal="left" vertical="center" textRotation="0" wrapText="true" indent="0" shrinkToFit="false"/>
      <protection locked="false" hidden="false"/>
    </xf>
    <xf numFmtId="164" fontId="17" fillId="0" borderId="0" xfId="0" applyFont="true" applyBorder="false" applyAlignment="true" applyProtection="false">
      <alignment horizontal="right" vertical="top" textRotation="0" wrapText="false" indent="0" shrinkToFit="false"/>
      <protection locked="true" hidden="false"/>
    </xf>
    <xf numFmtId="165" fontId="17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9" fillId="0" borderId="0" xfId="15" applyFont="true" applyBorder="true" applyAlignment="true" applyProtection="true">
      <alignment horizontal="right" vertical="center" textRotation="0" wrapText="false" indent="0" shrinkToFit="false"/>
      <protection locked="true" hidden="false"/>
    </xf>
    <xf numFmtId="165" fontId="17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19" fillId="0" borderId="0" xfId="15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2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Normal_PK01B May 25" xfId="36" builtinId="53" customBuiltin="true"/>
    <cellStyle name="Normal_Sheet1" xfId="37" builtinId="53" customBuiltin="true"/>
    <cellStyle name="Normal_Sheet3" xfId="38" builtinId="53" customBuiltin="true"/>
    <cellStyle name="ปกติ_BMA06 Budget plan FY05_08_11_05" xfId="39" builtinId="53" customBuiltin="true"/>
    <cellStyle name="เครื่องหมายจุลภาค 2" xfId="40" builtinId="53" customBuiltin="true"/>
  </cellStyles>
  <colors>
    <indexedColors>
      <rgbColor rgb="FF000000"/>
      <rgbColor rgb="FFFFFFFF"/>
      <rgbColor rgb="FFCC0000"/>
      <rgbColor rgb="FF00FF00"/>
      <rgbColor rgb="FF0000FF"/>
      <rgbColor rgb="FFFFFF00"/>
      <rgbColor rgb="FFFF00FF"/>
      <rgbColor rgb="FF00FFFF"/>
      <rgbColor rgb="FF80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MJ44"/>
  <sheetViews>
    <sheetView showFormulas="false" showGridLines="true" showRowColHeaders="true" showZeros="true" rightToLeft="false" tabSelected="true" showOutlineSymbols="true" defaultGridColor="true" view="pageBreakPreview" topLeftCell="A1" colorId="64" zoomScale="110" zoomScaleNormal="120" zoomScalePageLayoutView="110" workbookViewId="0">
      <pane xSplit="0" ySplit="5" topLeftCell="A24" activePane="bottomLeft" state="frozen"/>
      <selection pane="topLeft" activeCell="A1" activeCellId="0" sqref="A1"/>
      <selection pane="bottomLeft" activeCell="C24" activeCellId="0" sqref="C24"/>
    </sheetView>
  </sheetViews>
  <sheetFormatPr defaultRowHeight="17.35" zeroHeight="false" outlineLevelRow="0" outlineLevelCol="0"/>
  <cols>
    <col collapsed="false" customWidth="true" hidden="false" outlineLevel="0" max="1" min="1" style="1" width="3.13"/>
    <col collapsed="false" customWidth="true" hidden="false" outlineLevel="0" max="2" min="2" style="2" width="27.43"/>
    <col collapsed="false" customWidth="true" hidden="false" outlineLevel="0" max="3" min="3" style="3" width="10.57"/>
    <col collapsed="false" customWidth="true" hidden="true" outlineLevel="0" max="5" min="4" style="3" width="10.43"/>
    <col collapsed="false" customWidth="true" hidden="false" outlineLevel="0" max="6" min="6" style="4" width="8.57"/>
    <col collapsed="false" customWidth="true" hidden="false" outlineLevel="0" max="7" min="7" style="4" width="8.86"/>
    <col collapsed="false" customWidth="true" hidden="false" outlineLevel="0" max="8" min="8" style="4" width="8.71"/>
    <col collapsed="false" customWidth="true" hidden="false" outlineLevel="0" max="9" min="9" style="5" width="8.86"/>
    <col collapsed="false" customWidth="true" hidden="false" outlineLevel="0" max="12" min="10" style="4" width="8.71"/>
    <col collapsed="false" customWidth="true" hidden="false" outlineLevel="0" max="13" min="13" style="5" width="9.86"/>
    <col collapsed="false" customWidth="true" hidden="false" outlineLevel="0" max="14" min="14" style="4" width="8.57"/>
    <col collapsed="false" customWidth="true" hidden="false" outlineLevel="0" max="16" min="15" style="4" width="8.43"/>
    <col collapsed="false" customWidth="true" hidden="false" outlineLevel="0" max="17" min="17" style="5" width="9.14"/>
    <col collapsed="false" customWidth="true" hidden="false" outlineLevel="0" max="18" min="18" style="4" width="8.57"/>
    <col collapsed="false" customWidth="true" hidden="false" outlineLevel="0" max="19" min="19" style="6" width="8.43"/>
    <col collapsed="false" customWidth="true" hidden="false" outlineLevel="0" max="20" min="20" style="6" width="9.28"/>
    <col collapsed="false" customWidth="true" hidden="false" outlineLevel="0" max="21" min="21" style="5" width="8.99"/>
    <col collapsed="false" customWidth="true" hidden="false" outlineLevel="0" max="22" min="22" style="4" width="10.14"/>
    <col collapsed="false" customWidth="true" hidden="false" outlineLevel="0" max="23" min="23" style="4" width="9.86"/>
    <col collapsed="false" customWidth="true" hidden="false" outlineLevel="0" max="1023" min="24" style="2" width="9.14"/>
    <col collapsed="false" customWidth="true" hidden="false" outlineLevel="0" max="1025" min="1024" style="0" width="9.14"/>
  </cols>
  <sheetData>
    <row r="1" s="14" customFormat="true" ht="19.5" hidden="false" customHeight="true" outlineLevel="0" collapsed="false">
      <c r="A1" s="7" t="s">
        <v>0</v>
      </c>
      <c r="B1" s="8"/>
      <c r="C1" s="9"/>
      <c r="D1" s="9"/>
      <c r="E1" s="9"/>
      <c r="F1" s="10"/>
      <c r="G1" s="10"/>
      <c r="H1" s="10"/>
      <c r="I1" s="11"/>
      <c r="J1" s="10"/>
      <c r="K1" s="10"/>
      <c r="L1" s="10"/>
      <c r="M1" s="12"/>
      <c r="N1" s="10"/>
      <c r="O1" s="10"/>
      <c r="P1" s="10"/>
      <c r="Q1" s="12"/>
      <c r="R1" s="10"/>
      <c r="S1" s="10"/>
      <c r="T1" s="10"/>
      <c r="U1" s="12"/>
      <c r="V1" s="13" t="s">
        <v>1</v>
      </c>
      <c r="W1" s="13"/>
      <c r="AD1" s="15"/>
      <c r="AMJ1" s="0"/>
    </row>
    <row r="2" s="14" customFormat="true" ht="17.25" hidden="false" customHeight="true" outlineLevel="0" collapsed="false">
      <c r="A2" s="7" t="s">
        <v>2</v>
      </c>
      <c r="B2" s="8"/>
      <c r="C2" s="9"/>
      <c r="D2" s="9"/>
      <c r="E2" s="9"/>
      <c r="F2" s="10"/>
      <c r="G2" s="10"/>
      <c r="H2" s="10"/>
      <c r="I2" s="11"/>
      <c r="J2" s="10"/>
      <c r="K2" s="10"/>
      <c r="L2" s="10"/>
      <c r="M2" s="12"/>
      <c r="N2" s="10"/>
      <c r="O2" s="10"/>
      <c r="P2" s="10"/>
      <c r="Q2" s="12"/>
      <c r="R2" s="10"/>
      <c r="S2" s="10"/>
      <c r="T2" s="10"/>
      <c r="U2" s="12"/>
      <c r="V2" s="16"/>
      <c r="W2" s="10"/>
      <c r="AD2" s="15"/>
      <c r="AMJ2" s="0"/>
    </row>
    <row r="3" s="24" customFormat="true" ht="18.75" hidden="false" customHeight="true" outlineLevel="0" collapsed="false">
      <c r="A3" s="17"/>
      <c r="B3" s="18"/>
      <c r="C3" s="19"/>
      <c r="D3" s="19"/>
      <c r="E3" s="19"/>
      <c r="F3" s="20" t="s">
        <v>3</v>
      </c>
      <c r="G3" s="20"/>
      <c r="H3" s="20"/>
      <c r="I3" s="20"/>
      <c r="J3" s="21" t="s">
        <v>4</v>
      </c>
      <c r="K3" s="21"/>
      <c r="L3" s="21"/>
      <c r="M3" s="21"/>
      <c r="N3" s="20" t="s">
        <v>5</v>
      </c>
      <c r="O3" s="20"/>
      <c r="P3" s="20"/>
      <c r="Q3" s="20"/>
      <c r="R3" s="21" t="s">
        <v>6</v>
      </c>
      <c r="S3" s="21"/>
      <c r="T3" s="21"/>
      <c r="U3" s="21"/>
      <c r="V3" s="22"/>
      <c r="W3" s="23"/>
      <c r="AD3" s="25"/>
      <c r="AMJ3" s="0"/>
    </row>
    <row r="4" s="32" customFormat="true" ht="26.25" hidden="false" customHeight="true" outlineLevel="0" collapsed="false">
      <c r="A4" s="26" t="s">
        <v>7</v>
      </c>
      <c r="B4" s="26"/>
      <c r="C4" s="27" t="s">
        <v>8</v>
      </c>
      <c r="D4" s="28" t="s">
        <v>9</v>
      </c>
      <c r="E4" s="28" t="s">
        <v>10</v>
      </c>
      <c r="F4" s="29" t="s">
        <v>11</v>
      </c>
      <c r="G4" s="29" t="s">
        <v>12</v>
      </c>
      <c r="H4" s="29" t="s">
        <v>13</v>
      </c>
      <c r="I4" s="30" t="s">
        <v>14</v>
      </c>
      <c r="J4" s="29" t="s">
        <v>15</v>
      </c>
      <c r="K4" s="29" t="s">
        <v>16</v>
      </c>
      <c r="L4" s="29" t="s">
        <v>17</v>
      </c>
      <c r="M4" s="30" t="s">
        <v>18</v>
      </c>
      <c r="N4" s="29" t="s">
        <v>19</v>
      </c>
      <c r="O4" s="27" t="s">
        <v>20</v>
      </c>
      <c r="P4" s="27" t="s">
        <v>21</v>
      </c>
      <c r="Q4" s="30" t="s">
        <v>22</v>
      </c>
      <c r="R4" s="27" t="s">
        <v>23</v>
      </c>
      <c r="S4" s="27" t="s">
        <v>24</v>
      </c>
      <c r="T4" s="27" t="s">
        <v>25</v>
      </c>
      <c r="U4" s="30" t="s">
        <v>26</v>
      </c>
      <c r="V4" s="31" t="s">
        <v>27</v>
      </c>
      <c r="W4" s="29" t="s">
        <v>28</v>
      </c>
      <c r="AMJ4" s="0"/>
    </row>
    <row r="5" s="32" customFormat="true" ht="14.25" hidden="false" customHeight="true" outlineLevel="0" collapsed="false">
      <c r="A5" s="26"/>
      <c r="B5" s="26"/>
      <c r="C5" s="27"/>
      <c r="D5" s="28"/>
      <c r="E5" s="28"/>
      <c r="F5" s="29"/>
      <c r="G5" s="29"/>
      <c r="H5" s="29"/>
      <c r="I5" s="30"/>
      <c r="J5" s="29"/>
      <c r="K5" s="29"/>
      <c r="L5" s="29"/>
      <c r="M5" s="30"/>
      <c r="N5" s="29"/>
      <c r="O5" s="27"/>
      <c r="P5" s="27"/>
      <c r="Q5" s="30"/>
      <c r="R5" s="27"/>
      <c r="S5" s="27"/>
      <c r="T5" s="27"/>
      <c r="U5" s="30"/>
      <c r="V5" s="31"/>
      <c r="W5" s="29"/>
      <c r="AMJ5" s="0"/>
    </row>
    <row r="6" s="40" customFormat="true" ht="17.25" hidden="false" customHeight="true" outlineLevel="0" collapsed="false">
      <c r="A6" s="33" t="s">
        <v>29</v>
      </c>
      <c r="B6" s="33"/>
      <c r="C6" s="34" t="n">
        <f aca="false">SUM(C7:C10)</f>
        <v>1013160</v>
      </c>
      <c r="D6" s="34"/>
      <c r="E6" s="34"/>
      <c r="F6" s="35" t="n">
        <f aca="false">SUM(F7:F10)</f>
        <v>74200</v>
      </c>
      <c r="G6" s="35" t="n">
        <f aca="false">SUM(G7:G10)</f>
        <v>74200</v>
      </c>
      <c r="H6" s="35" t="n">
        <f aca="false">SUM(H7:H10)</f>
        <v>74200</v>
      </c>
      <c r="I6" s="36" t="n">
        <f aca="false">SUM(I7:I10)</f>
        <v>222600</v>
      </c>
      <c r="J6" s="35" t="n">
        <f aca="false">SUM(J7:J10)</f>
        <v>94660</v>
      </c>
      <c r="K6" s="35" t="n">
        <f aca="false">SUM(K7:K10)</f>
        <v>94660</v>
      </c>
      <c r="L6" s="35" t="n">
        <f aca="false">SUM(L7:L10)</f>
        <v>94660</v>
      </c>
      <c r="M6" s="36" t="n">
        <f aca="false">SUM(M7:M10)</f>
        <v>283980</v>
      </c>
      <c r="N6" s="35" t="n">
        <f aca="false">SUM(N7:N10)</f>
        <v>84430</v>
      </c>
      <c r="O6" s="35" t="n">
        <f aca="false">SUM(O7:O10)</f>
        <v>84430</v>
      </c>
      <c r="P6" s="35" t="n">
        <f aca="false">SUM(P7:P10)</f>
        <v>84430</v>
      </c>
      <c r="Q6" s="37" t="n">
        <f aca="false">SUM(N6:P6)</f>
        <v>253290</v>
      </c>
      <c r="R6" s="35" t="n">
        <f aca="false">SUM(R7:R10)</f>
        <v>84430</v>
      </c>
      <c r="S6" s="35" t="n">
        <f aca="false">SUM(S7:S10)</f>
        <v>84430</v>
      </c>
      <c r="T6" s="35" t="n">
        <f aca="false">SUM(T7:T10)</f>
        <v>84430</v>
      </c>
      <c r="U6" s="37" t="n">
        <f aca="false">SUM(U7:U10)</f>
        <v>253290</v>
      </c>
      <c r="V6" s="34" t="n">
        <f aca="false">U6+Q6+M6+I6</f>
        <v>1013160</v>
      </c>
      <c r="W6" s="38" t="n">
        <f aca="false">SUM(W7:W10)</f>
        <v>0</v>
      </c>
      <c r="X6" s="39"/>
      <c r="AMJ6" s="0"/>
    </row>
    <row r="7" s="48" customFormat="true" ht="23.1" hidden="false" customHeight="true" outlineLevel="0" collapsed="false">
      <c r="A7" s="41" t="n">
        <v>1</v>
      </c>
      <c r="B7" s="42" t="s">
        <v>30</v>
      </c>
      <c r="C7" s="43" t="n">
        <v>445200</v>
      </c>
      <c r="D7" s="44"/>
      <c r="E7" s="44"/>
      <c r="F7" s="45" t="n">
        <v>37100</v>
      </c>
      <c r="G7" s="45" t="n">
        <v>37100</v>
      </c>
      <c r="H7" s="45" t="n">
        <v>37100</v>
      </c>
      <c r="I7" s="46" t="n">
        <f aca="false">SUM(F7:H7)</f>
        <v>111300</v>
      </c>
      <c r="J7" s="45" t="n">
        <v>37100</v>
      </c>
      <c r="K7" s="45" t="n">
        <v>37100</v>
      </c>
      <c r="L7" s="45" t="n">
        <v>37100</v>
      </c>
      <c r="M7" s="46" t="n">
        <f aca="false">SUM(J7:L7)</f>
        <v>111300</v>
      </c>
      <c r="N7" s="45" t="n">
        <v>37100</v>
      </c>
      <c r="O7" s="45" t="n">
        <v>37100</v>
      </c>
      <c r="P7" s="45" t="n">
        <v>37100</v>
      </c>
      <c r="Q7" s="46" t="n">
        <f aca="false">SUM(N7:P7)</f>
        <v>111300</v>
      </c>
      <c r="R7" s="45" t="n">
        <v>37100</v>
      </c>
      <c r="S7" s="45" t="n">
        <v>37100</v>
      </c>
      <c r="T7" s="45" t="n">
        <v>37100</v>
      </c>
      <c r="U7" s="46" t="n">
        <f aca="false">SUM(R7:T7)</f>
        <v>111300</v>
      </c>
      <c r="V7" s="45" t="n">
        <f aca="false">U7+Q7+M7+I7</f>
        <v>445200</v>
      </c>
      <c r="W7" s="47" t="n">
        <f aca="false">C7-V7</f>
        <v>0</v>
      </c>
      <c r="X7" s="39"/>
      <c r="AMJ7" s="0"/>
    </row>
    <row r="8" s="48" customFormat="true" ht="23.1" hidden="false" customHeight="true" outlineLevel="0" collapsed="false">
      <c r="A8" s="41" t="n">
        <v>2</v>
      </c>
      <c r="B8" s="42" t="s">
        <v>31</v>
      </c>
      <c r="C8" s="43" t="n">
        <v>445200</v>
      </c>
      <c r="D8" s="44"/>
      <c r="E8" s="44"/>
      <c r="F8" s="45" t="n">
        <v>37100</v>
      </c>
      <c r="G8" s="45" t="n">
        <v>37100</v>
      </c>
      <c r="H8" s="45" t="n">
        <v>37100</v>
      </c>
      <c r="I8" s="46" t="n">
        <f aca="false">SUM(F8:H8)</f>
        <v>111300</v>
      </c>
      <c r="J8" s="45" t="n">
        <v>37100</v>
      </c>
      <c r="K8" s="45" t="n">
        <v>37100</v>
      </c>
      <c r="L8" s="45" t="n">
        <v>37100</v>
      </c>
      <c r="M8" s="46" t="n">
        <f aca="false">SUM(J8:L8)</f>
        <v>111300</v>
      </c>
      <c r="N8" s="45" t="n">
        <v>37100</v>
      </c>
      <c r="O8" s="45" t="n">
        <v>37100</v>
      </c>
      <c r="P8" s="45" t="n">
        <v>37100</v>
      </c>
      <c r="Q8" s="46" t="n">
        <f aca="false">SUM(N8:P8)</f>
        <v>111300</v>
      </c>
      <c r="R8" s="45" t="n">
        <v>37100</v>
      </c>
      <c r="S8" s="45" t="n">
        <v>37100</v>
      </c>
      <c r="T8" s="45" t="n">
        <v>37100</v>
      </c>
      <c r="U8" s="46" t="n">
        <f aca="false">SUM(R8:T8)</f>
        <v>111300</v>
      </c>
      <c r="V8" s="45" t="n">
        <f aca="false">U8+Q8+M8+I8</f>
        <v>445200</v>
      </c>
      <c r="W8" s="47" t="n">
        <f aca="false">C8-V8</f>
        <v>0</v>
      </c>
      <c r="X8" s="39"/>
      <c r="AMJ8" s="0"/>
    </row>
    <row r="9" s="48" customFormat="true" ht="23.1" hidden="false" customHeight="true" outlineLevel="0" collapsed="false">
      <c r="A9" s="41" t="n">
        <v>3</v>
      </c>
      <c r="B9" s="42" t="s">
        <v>32</v>
      </c>
      <c r="C9" s="43" t="n">
        <v>88200</v>
      </c>
      <c r="D9" s="44"/>
      <c r="E9" s="44"/>
      <c r="F9" s="45"/>
      <c r="G9" s="45"/>
      <c r="H9" s="45"/>
      <c r="I9" s="46" t="n">
        <f aca="false">SUM(F9:H9)</f>
        <v>0</v>
      </c>
      <c r="J9" s="45" t="n">
        <f aca="false">2450*3*2</f>
        <v>14700</v>
      </c>
      <c r="K9" s="45" t="n">
        <f aca="false">2450*3*2</f>
        <v>14700</v>
      </c>
      <c r="L9" s="45" t="n">
        <f aca="false">2450*3*2</f>
        <v>14700</v>
      </c>
      <c r="M9" s="46" t="n">
        <f aca="false">SUM(J9:L9)</f>
        <v>44100</v>
      </c>
      <c r="N9" s="45" t="n">
        <f aca="false">2450*3</f>
        <v>7350</v>
      </c>
      <c r="O9" s="45" t="n">
        <f aca="false">2450*3</f>
        <v>7350</v>
      </c>
      <c r="P9" s="45" t="n">
        <f aca="false">2450*3</f>
        <v>7350</v>
      </c>
      <c r="Q9" s="49" t="n">
        <f aca="false">SUM(N9:P9)</f>
        <v>22050</v>
      </c>
      <c r="R9" s="45" t="n">
        <f aca="false">2450*3</f>
        <v>7350</v>
      </c>
      <c r="S9" s="45" t="n">
        <f aca="false">2450*3</f>
        <v>7350</v>
      </c>
      <c r="T9" s="45" t="n">
        <f aca="false">2450*3</f>
        <v>7350</v>
      </c>
      <c r="U9" s="46" t="n">
        <f aca="false">SUM(R9:T9)</f>
        <v>22050</v>
      </c>
      <c r="V9" s="45" t="n">
        <f aca="false">U9+Q9+M9+I9</f>
        <v>88200</v>
      </c>
      <c r="W9" s="47" t="n">
        <f aca="false">C9-V9</f>
        <v>0</v>
      </c>
      <c r="X9" s="39"/>
      <c r="AMJ9" s="0"/>
    </row>
    <row r="10" s="48" customFormat="true" ht="23.1" hidden="false" customHeight="true" outlineLevel="0" collapsed="false">
      <c r="A10" s="41" t="n">
        <v>4</v>
      </c>
      <c r="B10" s="42" t="s">
        <v>33</v>
      </c>
      <c r="C10" s="43" t="n">
        <v>34560</v>
      </c>
      <c r="D10" s="44"/>
      <c r="E10" s="44"/>
      <c r="F10" s="45"/>
      <c r="G10" s="45"/>
      <c r="H10" s="45"/>
      <c r="I10" s="46" t="n">
        <f aca="false">SUM(F10:H10)</f>
        <v>0</v>
      </c>
      <c r="J10" s="45" t="n">
        <f aca="false">2880*2</f>
        <v>5760</v>
      </c>
      <c r="K10" s="45" t="n">
        <f aca="false">2880*2</f>
        <v>5760</v>
      </c>
      <c r="L10" s="45" t="n">
        <f aca="false">2880*2</f>
        <v>5760</v>
      </c>
      <c r="M10" s="46" t="n">
        <f aca="false">SUM(J10:L10)</f>
        <v>17280</v>
      </c>
      <c r="N10" s="45" t="n">
        <v>2880</v>
      </c>
      <c r="O10" s="45" t="n">
        <v>2880</v>
      </c>
      <c r="P10" s="45" t="n">
        <v>2880</v>
      </c>
      <c r="Q10" s="49" t="n">
        <f aca="false">SUM(N10:P10)</f>
        <v>8640</v>
      </c>
      <c r="R10" s="45" t="n">
        <v>2880</v>
      </c>
      <c r="S10" s="45" t="n">
        <v>2880</v>
      </c>
      <c r="T10" s="45" t="n">
        <v>2880</v>
      </c>
      <c r="U10" s="46" t="n">
        <f aca="false">SUM(R10:T10)</f>
        <v>8640</v>
      </c>
      <c r="V10" s="45" t="n">
        <f aca="false">U10+Q10+M10+I10</f>
        <v>34560</v>
      </c>
      <c r="W10" s="47" t="n">
        <f aca="false">C10-V10</f>
        <v>0</v>
      </c>
      <c r="X10" s="39"/>
      <c r="AMJ10" s="0"/>
    </row>
    <row r="11" s="48" customFormat="true" ht="17.25" hidden="false" customHeight="true" outlineLevel="0" collapsed="false">
      <c r="A11" s="50" t="s">
        <v>34</v>
      </c>
      <c r="B11" s="50"/>
      <c r="C11" s="51" t="n">
        <f aca="false">SUM(C12:C14)</f>
        <v>22000</v>
      </c>
      <c r="D11" s="51"/>
      <c r="E11" s="51"/>
      <c r="F11" s="35" t="n">
        <f aca="false">SUM(#REF!)</f>
        <v>1500</v>
      </c>
      <c r="G11" s="35" t="n">
        <f aca="false">SUM(#REF!)</f>
        <v>1500</v>
      </c>
      <c r="H11" s="35" t="n">
        <f aca="false">SUM(#REF!)</f>
        <v>1500</v>
      </c>
      <c r="I11" s="37" t="n">
        <f aca="false">SUM(F11:H11)</f>
        <v>4500</v>
      </c>
      <c r="J11" s="35" t="n">
        <f aca="false">SUM(J12:J14)</f>
        <v>1500</v>
      </c>
      <c r="K11" s="35" t="n">
        <f aca="false">SUM(K12:K14)</f>
        <v>1500</v>
      </c>
      <c r="L11" s="35" t="n">
        <f aca="false">SUM(L12:L14)</f>
        <v>1500</v>
      </c>
      <c r="M11" s="37" t="n">
        <f aca="false">SUM(M12:M14)</f>
        <v>4500</v>
      </c>
      <c r="N11" s="35" t="n">
        <f aca="false">SUM(N12:N14)</f>
        <v>1500</v>
      </c>
      <c r="O11" s="35" t="n">
        <f aca="false">SUM(O12:O14)</f>
        <v>1500</v>
      </c>
      <c r="P11" s="35" t="n">
        <f aca="false">SUM(P12:P14)</f>
        <v>5500</v>
      </c>
      <c r="Q11" s="37" t="n">
        <f aca="false">SUM(N11:P11)</f>
        <v>8500</v>
      </c>
      <c r="R11" s="35" t="n">
        <f aca="false">SUM(R12:R14)</f>
        <v>1500</v>
      </c>
      <c r="S11" s="35" t="n">
        <f aca="false">SUM(S12:S14)</f>
        <v>1500</v>
      </c>
      <c r="T11" s="35" t="n">
        <f aca="false">SUM(T12:T14)</f>
        <v>1500</v>
      </c>
      <c r="U11" s="37" t="n">
        <f aca="false">SUM(U12:U14)</f>
        <v>4500</v>
      </c>
      <c r="V11" s="34" t="n">
        <f aca="false">U11+Q11+M11+I11</f>
        <v>22000</v>
      </c>
      <c r="W11" s="38" t="n">
        <f aca="false">SUM(W12:W14)</f>
        <v>0</v>
      </c>
      <c r="X11" s="39"/>
      <c r="AMJ11" s="0"/>
    </row>
    <row r="12" s="48" customFormat="true" ht="23.1" hidden="false" customHeight="true" outlineLevel="0" collapsed="false">
      <c r="A12" s="41" t="n">
        <v>1</v>
      </c>
      <c r="B12" s="42" t="s">
        <v>30</v>
      </c>
      <c r="C12" s="43" t="n">
        <v>9000</v>
      </c>
      <c r="D12" s="52"/>
      <c r="E12" s="52"/>
      <c r="F12" s="45" t="n">
        <v>750</v>
      </c>
      <c r="G12" s="45" t="n">
        <v>750</v>
      </c>
      <c r="H12" s="45" t="n">
        <v>750</v>
      </c>
      <c r="I12" s="46" t="n">
        <f aca="false">SUM(F12:H12)</f>
        <v>2250</v>
      </c>
      <c r="J12" s="45" t="n">
        <v>750</v>
      </c>
      <c r="K12" s="45" t="n">
        <v>750</v>
      </c>
      <c r="L12" s="45" t="n">
        <v>750</v>
      </c>
      <c r="M12" s="46" t="n">
        <f aca="false">SUM(J12:L12)</f>
        <v>2250</v>
      </c>
      <c r="N12" s="45" t="n">
        <v>750</v>
      </c>
      <c r="O12" s="45" t="n">
        <v>750</v>
      </c>
      <c r="P12" s="45" t="n">
        <v>750</v>
      </c>
      <c r="Q12" s="46" t="n">
        <f aca="false">SUM(N12:P12)</f>
        <v>2250</v>
      </c>
      <c r="R12" s="45" t="n">
        <v>750</v>
      </c>
      <c r="S12" s="45" t="n">
        <v>750</v>
      </c>
      <c r="T12" s="45" t="n">
        <v>750</v>
      </c>
      <c r="U12" s="46" t="n">
        <f aca="false">SUM(R12:T12)</f>
        <v>2250</v>
      </c>
      <c r="V12" s="45" t="n">
        <f aca="false">U12+Q12+M12+I12</f>
        <v>9000</v>
      </c>
      <c r="W12" s="47" t="n">
        <f aca="false">C12-V12</f>
        <v>0</v>
      </c>
      <c r="X12" s="39"/>
      <c r="AMJ12" s="0"/>
    </row>
    <row r="13" s="48" customFormat="true" ht="23.1" hidden="false" customHeight="true" outlineLevel="0" collapsed="false">
      <c r="A13" s="41" t="n">
        <v>2</v>
      </c>
      <c r="B13" s="42" t="s">
        <v>31</v>
      </c>
      <c r="C13" s="43" t="n">
        <v>9000</v>
      </c>
      <c r="D13" s="52"/>
      <c r="E13" s="52"/>
      <c r="F13" s="45" t="n">
        <v>750</v>
      </c>
      <c r="G13" s="45" t="n">
        <v>750</v>
      </c>
      <c r="H13" s="45" t="n">
        <v>750</v>
      </c>
      <c r="I13" s="46" t="n">
        <f aca="false">SUM(F13:H13)</f>
        <v>2250</v>
      </c>
      <c r="J13" s="45" t="n">
        <v>750</v>
      </c>
      <c r="K13" s="45" t="n">
        <v>750</v>
      </c>
      <c r="L13" s="45" t="n">
        <v>750</v>
      </c>
      <c r="M13" s="46" t="n">
        <f aca="false">SUM(J13:L13)</f>
        <v>2250</v>
      </c>
      <c r="N13" s="45" t="n">
        <v>750</v>
      </c>
      <c r="O13" s="45" t="n">
        <v>750</v>
      </c>
      <c r="P13" s="45" t="n">
        <v>750</v>
      </c>
      <c r="Q13" s="46" t="n">
        <f aca="false">SUM(N13:P13)</f>
        <v>2250</v>
      </c>
      <c r="R13" s="45" t="n">
        <v>750</v>
      </c>
      <c r="S13" s="45" t="n">
        <v>750</v>
      </c>
      <c r="T13" s="45" t="n">
        <v>750</v>
      </c>
      <c r="U13" s="46" t="n">
        <f aca="false">SUM(R13:T13)</f>
        <v>2250</v>
      </c>
      <c r="V13" s="45" t="n">
        <f aca="false">U13+Q13+M13+I13</f>
        <v>9000</v>
      </c>
      <c r="W13" s="47" t="n">
        <f aca="false">C13-V13</f>
        <v>0</v>
      </c>
      <c r="X13" s="39"/>
      <c r="AMJ13" s="0"/>
    </row>
    <row r="14" s="48" customFormat="true" ht="23.1" hidden="false" customHeight="true" outlineLevel="0" collapsed="false">
      <c r="A14" s="41" t="n">
        <v>3</v>
      </c>
      <c r="B14" s="42" t="s">
        <v>35</v>
      </c>
      <c r="C14" s="43" t="n">
        <v>4000</v>
      </c>
      <c r="D14" s="52"/>
      <c r="E14" s="52"/>
      <c r="F14" s="45"/>
      <c r="G14" s="45"/>
      <c r="H14" s="45"/>
      <c r="I14" s="46" t="n">
        <f aca="false">SUM(F14:H14)</f>
        <v>0</v>
      </c>
      <c r="J14" s="45"/>
      <c r="K14" s="45"/>
      <c r="L14" s="45"/>
      <c r="M14" s="46" t="n">
        <f aca="false">SUM(J14:L14)</f>
        <v>0</v>
      </c>
      <c r="N14" s="45"/>
      <c r="O14" s="45"/>
      <c r="P14" s="45" t="n">
        <v>4000</v>
      </c>
      <c r="Q14" s="46" t="n">
        <f aca="false">SUM(N14:P14)</f>
        <v>4000</v>
      </c>
      <c r="R14" s="45"/>
      <c r="S14" s="45"/>
      <c r="T14" s="45"/>
      <c r="U14" s="46" t="n">
        <f aca="false">SUM(R14:T14)</f>
        <v>0</v>
      </c>
      <c r="V14" s="45" t="n">
        <f aca="false">U14+Q14+M14+I14</f>
        <v>4000</v>
      </c>
      <c r="W14" s="47" t="n">
        <f aca="false">C14-V14</f>
        <v>0</v>
      </c>
      <c r="X14" s="39"/>
      <c r="AMJ14" s="0"/>
    </row>
    <row r="15" s="40" customFormat="true" ht="17.25" hidden="false" customHeight="true" outlineLevel="0" collapsed="false">
      <c r="A15" s="50" t="s">
        <v>36</v>
      </c>
      <c r="B15" s="50"/>
      <c r="C15" s="53" t="n">
        <f aca="false">SUM(C16:C22)</f>
        <v>380000</v>
      </c>
      <c r="D15" s="53"/>
      <c r="E15" s="53"/>
      <c r="F15" s="54" t="n">
        <f aca="false">SUM(F16:F22)</f>
        <v>3300</v>
      </c>
      <c r="G15" s="54" t="n">
        <f aca="false">SUM(G16:G22)</f>
        <v>0</v>
      </c>
      <c r="H15" s="54" t="n">
        <f aca="false">SUM(H16:H22)</f>
        <v>10500</v>
      </c>
      <c r="I15" s="36" t="n">
        <f aca="false">SUM(F15:H15)</f>
        <v>13800</v>
      </c>
      <c r="J15" s="54" t="n">
        <f aca="false">SUM(J16:J22)</f>
        <v>0</v>
      </c>
      <c r="K15" s="54" t="n">
        <f aca="false">SUM(K16:K22)</f>
        <v>50000</v>
      </c>
      <c r="L15" s="54" t="n">
        <f aca="false">SUM(L16:L22)</f>
        <v>7200</v>
      </c>
      <c r="M15" s="36" t="n">
        <f aca="false">SUM(J15:L15)</f>
        <v>57200</v>
      </c>
      <c r="N15" s="54" t="n">
        <f aca="false">SUM(N16:N22)</f>
        <v>0</v>
      </c>
      <c r="O15" s="54" t="n">
        <f aca="false">SUM(O16:O22)</f>
        <v>0</v>
      </c>
      <c r="P15" s="54" t="n">
        <f aca="false">SUM(P16:P22)</f>
        <v>6000</v>
      </c>
      <c r="Q15" s="36" t="n">
        <f aca="false">SUM(N15:P15)</f>
        <v>6000</v>
      </c>
      <c r="R15" s="54" t="n">
        <f aca="false">SUM(R16:R22)</f>
        <v>199000</v>
      </c>
      <c r="S15" s="54" t="n">
        <f aca="false">SUM(S16:S22)</f>
        <v>104000</v>
      </c>
      <c r="T15" s="54" t="n">
        <f aca="false">SUM(T16:T22)</f>
        <v>0</v>
      </c>
      <c r="U15" s="36" t="n">
        <f aca="false">SUM(R15:T15)</f>
        <v>303000</v>
      </c>
      <c r="V15" s="34" t="n">
        <f aca="false">U15+Q15+M15+I15</f>
        <v>380000</v>
      </c>
      <c r="W15" s="38" t="n">
        <f aca="false">SUM(W16:W22)</f>
        <v>0</v>
      </c>
      <c r="X15" s="39"/>
      <c r="AMJ15" s="0"/>
    </row>
    <row r="16" s="40" customFormat="true" ht="23.1" hidden="false" customHeight="true" outlineLevel="0" collapsed="false">
      <c r="A16" s="55" t="n">
        <v>1</v>
      </c>
      <c r="B16" s="56" t="s">
        <v>37</v>
      </c>
      <c r="C16" s="43" t="n">
        <v>0</v>
      </c>
      <c r="D16" s="52"/>
      <c r="E16" s="52"/>
      <c r="F16" s="45" t="n">
        <v>0</v>
      </c>
      <c r="G16" s="57" t="n">
        <v>0</v>
      </c>
      <c r="H16" s="57" t="n">
        <v>0</v>
      </c>
      <c r="I16" s="58" t="n">
        <f aca="false">SUM(F16:H16)</f>
        <v>0</v>
      </c>
      <c r="J16" s="57" t="n">
        <v>0</v>
      </c>
      <c r="K16" s="57"/>
      <c r="L16" s="57" t="n">
        <v>0</v>
      </c>
      <c r="M16" s="58" t="n">
        <f aca="false">SUM(J16:L16)</f>
        <v>0</v>
      </c>
      <c r="N16" s="57" t="n">
        <v>0</v>
      </c>
      <c r="O16" s="57" t="n">
        <v>0</v>
      </c>
      <c r="P16" s="57" t="n">
        <v>0</v>
      </c>
      <c r="Q16" s="58" t="n">
        <f aca="false">SUM(N16:P16)</f>
        <v>0</v>
      </c>
      <c r="R16" s="59" t="n">
        <v>0</v>
      </c>
      <c r="S16" s="59" t="n">
        <v>0</v>
      </c>
      <c r="T16" s="59" t="n">
        <v>0</v>
      </c>
      <c r="U16" s="58" t="n">
        <f aca="false">SUM(R16:T16)</f>
        <v>0</v>
      </c>
      <c r="V16" s="45" t="n">
        <f aca="false">U16+Q16+M16+I16</f>
        <v>0</v>
      </c>
      <c r="W16" s="47" t="n">
        <f aca="false">C16-V16</f>
        <v>0</v>
      </c>
      <c r="X16" s="39"/>
      <c r="AMJ16" s="0"/>
    </row>
    <row r="17" s="40" customFormat="true" ht="23.1" hidden="false" customHeight="true" outlineLevel="0" collapsed="false">
      <c r="A17" s="55" t="n">
        <v>2</v>
      </c>
      <c r="B17" s="56" t="s">
        <v>38</v>
      </c>
      <c r="C17" s="43" t="n">
        <v>0</v>
      </c>
      <c r="D17" s="52"/>
      <c r="E17" s="52"/>
      <c r="F17" s="45" t="n">
        <v>0</v>
      </c>
      <c r="G17" s="57" t="n">
        <v>0</v>
      </c>
      <c r="H17" s="57" t="n">
        <v>0</v>
      </c>
      <c r="I17" s="58" t="n">
        <f aca="false">SUM(F17:H17)</f>
        <v>0</v>
      </c>
      <c r="J17" s="57" t="n">
        <v>0</v>
      </c>
      <c r="K17" s="57" t="n">
        <v>0</v>
      </c>
      <c r="L17" s="57" t="n">
        <v>0</v>
      </c>
      <c r="M17" s="58" t="n">
        <f aca="false">SUM(J17:L17)</f>
        <v>0</v>
      </c>
      <c r="N17" s="57" t="n">
        <v>0</v>
      </c>
      <c r="O17" s="57" t="n">
        <v>0</v>
      </c>
      <c r="P17" s="57" t="n">
        <v>0</v>
      </c>
      <c r="Q17" s="58" t="n">
        <f aca="false">SUM(N17:P17)</f>
        <v>0</v>
      </c>
      <c r="R17" s="59" t="n">
        <v>0</v>
      </c>
      <c r="S17" s="59" t="n">
        <v>0</v>
      </c>
      <c r="T17" s="59" t="n">
        <v>0</v>
      </c>
      <c r="U17" s="58" t="n">
        <f aca="false">SUM(R17:T17)</f>
        <v>0</v>
      </c>
      <c r="V17" s="45" t="n">
        <f aca="false">U17+Q17+M17+I17</f>
        <v>0</v>
      </c>
      <c r="W17" s="47" t="n">
        <f aca="false">C17-V17</f>
        <v>0</v>
      </c>
      <c r="X17" s="39"/>
      <c r="AMJ17" s="0"/>
    </row>
    <row r="18" s="40" customFormat="true" ht="23.1" hidden="false" customHeight="true" outlineLevel="0" collapsed="false">
      <c r="A18" s="55" t="n">
        <v>3</v>
      </c>
      <c r="B18" s="60" t="s">
        <v>39</v>
      </c>
      <c r="C18" s="43" t="n">
        <v>36000</v>
      </c>
      <c r="D18" s="52"/>
      <c r="E18" s="52"/>
      <c r="F18" s="45" t="n">
        <v>0</v>
      </c>
      <c r="G18" s="57" t="n">
        <v>0</v>
      </c>
      <c r="H18" s="57" t="n">
        <v>0</v>
      </c>
      <c r="I18" s="58" t="n">
        <f aca="false">SUM(F18:H18)</f>
        <v>0</v>
      </c>
      <c r="J18" s="57" t="n">
        <v>0</v>
      </c>
      <c r="K18" s="57" t="n">
        <v>0</v>
      </c>
      <c r="L18" s="57" t="n">
        <v>0</v>
      </c>
      <c r="M18" s="58" t="n">
        <f aca="false">SUM(J18:L18)</f>
        <v>0</v>
      </c>
      <c r="N18" s="57" t="n">
        <v>0</v>
      </c>
      <c r="O18" s="57" t="n">
        <v>0</v>
      </c>
      <c r="P18" s="57" t="n">
        <v>0</v>
      </c>
      <c r="Q18" s="58" t="n">
        <f aca="false">SUM(N18:P18)</f>
        <v>0</v>
      </c>
      <c r="R18" s="59" t="n">
        <v>36000</v>
      </c>
      <c r="S18" s="59" t="n">
        <v>0</v>
      </c>
      <c r="T18" s="59" t="n">
        <v>0</v>
      </c>
      <c r="U18" s="58" t="n">
        <f aca="false">SUM(R18:T18)</f>
        <v>36000</v>
      </c>
      <c r="V18" s="45" t="n">
        <f aca="false">U18+Q18+M18+I18</f>
        <v>36000</v>
      </c>
      <c r="W18" s="47" t="n">
        <f aca="false">C18-V18</f>
        <v>0</v>
      </c>
      <c r="X18" s="39"/>
      <c r="AMJ18" s="0"/>
    </row>
    <row r="19" s="40" customFormat="true" ht="23.1" hidden="false" customHeight="true" outlineLevel="0" collapsed="false">
      <c r="A19" s="55" t="n">
        <v>4</v>
      </c>
      <c r="B19" s="56" t="s">
        <v>40</v>
      </c>
      <c r="C19" s="43" t="n">
        <v>148000</v>
      </c>
      <c r="D19" s="52"/>
      <c r="E19" s="52"/>
      <c r="F19" s="45" t="n">
        <v>0</v>
      </c>
      <c r="G19" s="57" t="n">
        <v>0</v>
      </c>
      <c r="H19" s="57"/>
      <c r="I19" s="58" t="n">
        <f aca="false">SUM(F19:H19)</f>
        <v>0</v>
      </c>
      <c r="J19" s="57" t="n">
        <v>0</v>
      </c>
      <c r="K19" s="57" t="n">
        <v>50000</v>
      </c>
      <c r="L19" s="57"/>
      <c r="M19" s="58" t="n">
        <f aca="false">SUM(J19:L19)</f>
        <v>50000</v>
      </c>
      <c r="N19" s="57"/>
      <c r="O19" s="57" t="n">
        <v>0</v>
      </c>
      <c r="P19" s="57"/>
      <c r="Q19" s="58" t="n">
        <f aca="false">SUM(N19:P19)</f>
        <v>0</v>
      </c>
      <c r="R19" s="59" t="n">
        <v>0</v>
      </c>
      <c r="S19" s="59" t="n">
        <v>98000</v>
      </c>
      <c r="T19" s="59" t="n">
        <v>0</v>
      </c>
      <c r="U19" s="58" t="n">
        <f aca="false">SUM(R19:T19)</f>
        <v>98000</v>
      </c>
      <c r="V19" s="45" t="n">
        <f aca="false">U19+Q19+M19+I19</f>
        <v>148000</v>
      </c>
      <c r="W19" s="47" t="n">
        <f aca="false">C19-V19</f>
        <v>0</v>
      </c>
      <c r="X19" s="39"/>
      <c r="AMJ19" s="0"/>
    </row>
    <row r="20" s="40" customFormat="true" ht="35.25" hidden="false" customHeight="true" outlineLevel="0" collapsed="false">
      <c r="A20" s="55" t="n">
        <v>5</v>
      </c>
      <c r="B20" s="56" t="s">
        <v>41</v>
      </c>
      <c r="C20" s="43" t="n">
        <v>0</v>
      </c>
      <c r="D20" s="52"/>
      <c r="E20" s="52"/>
      <c r="F20" s="45" t="n">
        <v>0</v>
      </c>
      <c r="G20" s="57" t="n">
        <v>0</v>
      </c>
      <c r="H20" s="57" t="n">
        <v>0</v>
      </c>
      <c r="I20" s="58" t="n">
        <f aca="false">SUM(F20:H20)</f>
        <v>0</v>
      </c>
      <c r="J20" s="57" t="n">
        <v>0</v>
      </c>
      <c r="K20" s="57" t="n">
        <v>0</v>
      </c>
      <c r="L20" s="57" t="n">
        <v>0</v>
      </c>
      <c r="M20" s="58" t="n">
        <f aca="false">SUM(J20:L20)</f>
        <v>0</v>
      </c>
      <c r="N20" s="57" t="n">
        <v>0</v>
      </c>
      <c r="O20" s="57" t="n">
        <v>0</v>
      </c>
      <c r="P20" s="57" t="n">
        <v>0</v>
      </c>
      <c r="Q20" s="58" t="n">
        <f aca="false">SUM(N20:P20)</f>
        <v>0</v>
      </c>
      <c r="R20" s="59" t="n">
        <v>0</v>
      </c>
      <c r="S20" s="59" t="n">
        <v>0</v>
      </c>
      <c r="T20" s="59" t="n">
        <v>0</v>
      </c>
      <c r="U20" s="58" t="n">
        <f aca="false">SUM(R20:T20)</f>
        <v>0</v>
      </c>
      <c r="V20" s="45" t="n">
        <f aca="false">U20+Q20+M20+I20</f>
        <v>0</v>
      </c>
      <c r="W20" s="47" t="n">
        <f aca="false">C20-V20</f>
        <v>0</v>
      </c>
      <c r="X20" s="39"/>
      <c r="AMJ20" s="0"/>
    </row>
    <row r="21" s="40" customFormat="true" ht="23.1" hidden="false" customHeight="true" outlineLevel="0" collapsed="false">
      <c r="A21" s="55" t="n">
        <v>6</v>
      </c>
      <c r="B21" s="56" t="s">
        <v>42</v>
      </c>
      <c r="C21" s="43" t="n">
        <v>143000</v>
      </c>
      <c r="D21" s="52"/>
      <c r="E21" s="52"/>
      <c r="F21" s="45" t="n">
        <v>0</v>
      </c>
      <c r="G21" s="57" t="n">
        <v>0</v>
      </c>
      <c r="H21" s="57" t="n">
        <v>0</v>
      </c>
      <c r="I21" s="58" t="n">
        <f aca="false">SUM(F21:H21)</f>
        <v>0</v>
      </c>
      <c r="J21" s="57" t="n">
        <v>0</v>
      </c>
      <c r="K21" s="57" t="n">
        <v>0</v>
      </c>
      <c r="L21" s="57" t="n">
        <v>0</v>
      </c>
      <c r="M21" s="58" t="n">
        <f aca="false">SUM(J21:L21)</f>
        <v>0</v>
      </c>
      <c r="N21" s="57" t="n">
        <v>0</v>
      </c>
      <c r="O21" s="57" t="n">
        <v>0</v>
      </c>
      <c r="P21" s="57" t="n">
        <v>0</v>
      </c>
      <c r="Q21" s="58" t="n">
        <f aca="false">SUM(N21:P21)</f>
        <v>0</v>
      </c>
      <c r="R21" s="59" t="n">
        <v>143000</v>
      </c>
      <c r="S21" s="59" t="n">
        <v>0</v>
      </c>
      <c r="T21" s="59" t="n">
        <v>0</v>
      </c>
      <c r="U21" s="58" t="n">
        <f aca="false">SUM(R21:T21)</f>
        <v>143000</v>
      </c>
      <c r="V21" s="45" t="n">
        <f aca="false">U21+Q21+M21+I21</f>
        <v>143000</v>
      </c>
      <c r="W21" s="47" t="n">
        <f aca="false">C21-V21</f>
        <v>0</v>
      </c>
      <c r="X21" s="39"/>
      <c r="AMJ21" s="0"/>
    </row>
    <row r="22" s="40" customFormat="true" ht="23.1" hidden="false" customHeight="true" outlineLevel="0" collapsed="false">
      <c r="A22" s="55" t="n">
        <v>7</v>
      </c>
      <c r="B22" s="56" t="s">
        <v>43</v>
      </c>
      <c r="C22" s="43" t="n">
        <v>53000</v>
      </c>
      <c r="D22" s="52"/>
      <c r="E22" s="52"/>
      <c r="F22" s="45" t="n">
        <v>3300</v>
      </c>
      <c r="G22" s="57" t="n">
        <v>0</v>
      </c>
      <c r="H22" s="57" t="n">
        <f aca="false">3000+5000+2500</f>
        <v>10500</v>
      </c>
      <c r="I22" s="58" t="n">
        <f aca="false">SUM(F22:H22)</f>
        <v>13800</v>
      </c>
      <c r="J22" s="57" t="n">
        <v>0</v>
      </c>
      <c r="K22" s="57" t="n">
        <v>0</v>
      </c>
      <c r="L22" s="57" t="n">
        <f aca="false">10000-2800</f>
        <v>7200</v>
      </c>
      <c r="M22" s="58" t="n">
        <f aca="false">SUM(J22:L22)</f>
        <v>7200</v>
      </c>
      <c r="N22" s="57" t="n">
        <v>0</v>
      </c>
      <c r="O22" s="57" t="n">
        <v>0</v>
      </c>
      <c r="P22" s="57" t="n">
        <v>6000</v>
      </c>
      <c r="Q22" s="58" t="n">
        <f aca="false">SUM(N22:P22)</f>
        <v>6000</v>
      </c>
      <c r="R22" s="59" t="n">
        <v>20000</v>
      </c>
      <c r="S22" s="59" t="n">
        <v>6000</v>
      </c>
      <c r="T22" s="59" t="n">
        <v>0</v>
      </c>
      <c r="U22" s="58" t="n">
        <f aca="false">SUM(R22:T22)</f>
        <v>26000</v>
      </c>
      <c r="V22" s="45" t="n">
        <f aca="false">U22+Q22+M22+I22</f>
        <v>53000</v>
      </c>
      <c r="W22" s="47" t="n">
        <f aca="false">C22-V22</f>
        <v>0</v>
      </c>
      <c r="X22" s="39"/>
      <c r="AMJ22" s="0"/>
    </row>
    <row r="23" s="40" customFormat="true" ht="16.5" hidden="false" customHeight="true" outlineLevel="0" collapsed="false">
      <c r="A23" s="50" t="s">
        <v>44</v>
      </c>
      <c r="B23" s="50"/>
      <c r="C23" s="53" t="n">
        <f aca="false">SUM(#REF!)</f>
        <v>0</v>
      </c>
      <c r="D23" s="38"/>
      <c r="E23" s="38"/>
      <c r="F23" s="54" t="e">
        <f aca="false">SUM(#REF!)</f>
        <v>#REF!</v>
      </c>
      <c r="G23" s="54" t="e">
        <f aca="false">SUM(#REF!)</f>
        <v>#REF!</v>
      </c>
      <c r="H23" s="54" t="e">
        <f aca="false">SUM(#REF!)</f>
        <v>#REF!</v>
      </c>
      <c r="I23" s="36" t="n">
        <f aca="false">SUM(F23:H23)</f>
        <v>0</v>
      </c>
      <c r="J23" s="54" t="n">
        <f aca="false">SUM(J24:J24)</f>
        <v>0</v>
      </c>
      <c r="K23" s="54" t="n">
        <f aca="false">SUM(K24:K24)</f>
        <v>0</v>
      </c>
      <c r="L23" s="54" t="n">
        <f aca="false">SUM(L24:L24)</f>
        <v>0</v>
      </c>
      <c r="M23" s="36" t="n">
        <f aca="false">SUM(J23:L23)</f>
        <v>0</v>
      </c>
      <c r="N23" s="38" t="n">
        <f aca="false">SUM(N24:N24)</f>
        <v>0</v>
      </c>
      <c r="O23" s="38" t="n">
        <f aca="false">SUM(O24:O24)</f>
        <v>0</v>
      </c>
      <c r="P23" s="38" t="n">
        <f aca="false">SUM(P24:P24)</f>
        <v>0</v>
      </c>
      <c r="Q23" s="36" t="n">
        <f aca="false">SUM(N23:P23)</f>
        <v>0</v>
      </c>
      <c r="R23" s="36" t="n">
        <f aca="false">SUM(R24:R24)</f>
        <v>0</v>
      </c>
      <c r="S23" s="36" t="n">
        <f aca="false">SUM(S24:S24)</f>
        <v>0</v>
      </c>
      <c r="T23" s="38" t="n">
        <f aca="false">SUM(T24:T24)</f>
        <v>0</v>
      </c>
      <c r="U23" s="36" t="n">
        <f aca="false">SUM(U24:U24)</f>
        <v>0</v>
      </c>
      <c r="V23" s="34" t="n">
        <f aca="false">U23+Q23+M23+I23</f>
        <v>0</v>
      </c>
      <c r="W23" s="38" t="e">
        <f aca="false">#REF!-V23</f>
        <v>#VALUE!</v>
      </c>
      <c r="X23" s="39"/>
      <c r="AMJ23" s="0"/>
    </row>
    <row r="24" s="40" customFormat="true" ht="12" hidden="false" customHeight="true" outlineLevel="0" collapsed="false">
      <c r="A24" s="55"/>
      <c r="B24" s="56"/>
      <c r="C24" s="43"/>
      <c r="D24" s="52"/>
      <c r="E24" s="52"/>
      <c r="F24" s="45"/>
      <c r="G24" s="61"/>
      <c r="H24" s="61"/>
      <c r="I24" s="58"/>
      <c r="J24" s="61"/>
      <c r="K24" s="57"/>
      <c r="L24" s="57"/>
      <c r="M24" s="58"/>
      <c r="N24" s="57"/>
      <c r="O24" s="57"/>
      <c r="P24" s="57"/>
      <c r="Q24" s="58"/>
      <c r="R24" s="59"/>
      <c r="S24" s="59"/>
      <c r="T24" s="57"/>
      <c r="U24" s="58"/>
      <c r="V24" s="45"/>
      <c r="W24" s="47"/>
      <c r="X24" s="39"/>
      <c r="AMJ24" s="0"/>
    </row>
    <row r="25" s="40" customFormat="true" ht="15" hidden="false" customHeight="true" outlineLevel="0" collapsed="false">
      <c r="A25" s="50" t="s">
        <v>45</v>
      </c>
      <c r="B25" s="50"/>
      <c r="C25" s="62" t="n">
        <f aca="false">SUM(C26:C27)</f>
        <v>23334.73</v>
      </c>
      <c r="D25" s="62"/>
      <c r="E25" s="62"/>
      <c r="F25" s="63" t="n">
        <f aca="false">SUM(F26:F27)</f>
        <v>0</v>
      </c>
      <c r="G25" s="63" t="n">
        <f aca="false">SUM(G26:G27)</f>
        <v>0</v>
      </c>
      <c r="H25" s="63" t="n">
        <f aca="false">SUM(H26:H27)</f>
        <v>0</v>
      </c>
      <c r="I25" s="64" t="n">
        <f aca="false">SUM(I26:I27)</f>
        <v>0</v>
      </c>
      <c r="J25" s="63" t="n">
        <f aca="false">SUM(J26:J27)</f>
        <v>0</v>
      </c>
      <c r="K25" s="63" t="n">
        <f aca="false">SUM(K26:K27)</f>
        <v>0</v>
      </c>
      <c r="L25" s="63" t="n">
        <f aca="false">SUM(L26:L27)</f>
        <v>12000</v>
      </c>
      <c r="M25" s="64" t="n">
        <f aca="false">SUM(M26:M27)</f>
        <v>12000</v>
      </c>
      <c r="N25" s="63" t="n">
        <f aca="false">SUM(N26:N27)</f>
        <v>0</v>
      </c>
      <c r="O25" s="63" t="n">
        <f aca="false">SUM(O26:O27)</f>
        <v>0</v>
      </c>
      <c r="P25" s="63" t="n">
        <f aca="false">SUM(P26:P27)</f>
        <v>0</v>
      </c>
      <c r="Q25" s="64" t="n">
        <f aca="false">SUM(Q26:Q27)</f>
        <v>0</v>
      </c>
      <c r="R25" s="65" t="n">
        <f aca="false">SUM(R26:R27)</f>
        <v>11334.73</v>
      </c>
      <c r="S25" s="65" t="n">
        <f aca="false">SUM(S26:S27)</f>
        <v>0</v>
      </c>
      <c r="T25" s="63" t="n">
        <f aca="false">SUM(T26:T27)</f>
        <v>0</v>
      </c>
      <c r="U25" s="64" t="n">
        <f aca="false">SUM(U26:U27)</f>
        <v>11334.73</v>
      </c>
      <c r="V25" s="66" t="n">
        <f aca="false">U25+Q25+M25+I25</f>
        <v>23334.73</v>
      </c>
      <c r="W25" s="38" t="n">
        <f aca="false">SUM(W26:W27)</f>
        <v>0</v>
      </c>
      <c r="X25" s="39"/>
      <c r="AMJ25" s="0"/>
    </row>
    <row r="26" s="40" customFormat="true" ht="23.1" hidden="false" customHeight="true" outlineLevel="0" collapsed="false">
      <c r="A26" s="55" t="n">
        <v>1</v>
      </c>
      <c r="B26" s="56" t="s">
        <v>46</v>
      </c>
      <c r="C26" s="43" t="n">
        <v>11334.73</v>
      </c>
      <c r="D26" s="52"/>
      <c r="E26" s="52"/>
      <c r="F26" s="45" t="n">
        <v>0</v>
      </c>
      <c r="G26" s="45" t="n">
        <v>0</v>
      </c>
      <c r="H26" s="45" t="n">
        <v>0</v>
      </c>
      <c r="I26" s="58" t="n">
        <f aca="false">SUM(F26:H26)</f>
        <v>0</v>
      </c>
      <c r="J26" s="45" t="n">
        <v>0</v>
      </c>
      <c r="K26" s="45" t="n">
        <v>0</v>
      </c>
      <c r="L26" s="45" t="n">
        <v>6000</v>
      </c>
      <c r="M26" s="58" t="n">
        <f aca="false">SUM(J26:L26)</f>
        <v>6000</v>
      </c>
      <c r="N26" s="45" t="n">
        <v>0</v>
      </c>
      <c r="O26" s="45" t="n">
        <v>0</v>
      </c>
      <c r="P26" s="45" t="n">
        <v>0</v>
      </c>
      <c r="Q26" s="58" t="n">
        <f aca="false">SUM(N26:P26)</f>
        <v>0</v>
      </c>
      <c r="R26" s="67" t="n">
        <v>5334.73</v>
      </c>
      <c r="S26" s="45" t="n">
        <v>0</v>
      </c>
      <c r="T26" s="45" t="n">
        <v>0</v>
      </c>
      <c r="U26" s="58" t="n">
        <f aca="false">SUM(R26:T26)</f>
        <v>5334.73</v>
      </c>
      <c r="V26" s="45" t="n">
        <f aca="false">U26+Q26+M26+I26</f>
        <v>11334.73</v>
      </c>
      <c r="W26" s="47" t="n">
        <f aca="false">C26-V26</f>
        <v>0</v>
      </c>
      <c r="X26" s="39"/>
      <c r="AMJ26" s="0"/>
    </row>
    <row r="27" s="40" customFormat="true" ht="23.1" hidden="false" customHeight="true" outlineLevel="0" collapsed="false">
      <c r="A27" s="55" t="n">
        <v>2</v>
      </c>
      <c r="B27" s="56" t="s">
        <v>47</v>
      </c>
      <c r="C27" s="43" t="n">
        <v>12000</v>
      </c>
      <c r="D27" s="52"/>
      <c r="E27" s="52"/>
      <c r="F27" s="45" t="n">
        <v>0</v>
      </c>
      <c r="G27" s="45" t="n">
        <v>0</v>
      </c>
      <c r="H27" s="45" t="n">
        <v>0</v>
      </c>
      <c r="I27" s="58" t="n">
        <f aca="false">SUM(F27:H27)</f>
        <v>0</v>
      </c>
      <c r="J27" s="45" t="n">
        <v>0</v>
      </c>
      <c r="K27" s="45" t="n">
        <v>0</v>
      </c>
      <c r="L27" s="45" t="n">
        <v>6000</v>
      </c>
      <c r="M27" s="58" t="n">
        <f aca="false">SUM(J27:L27)</f>
        <v>6000</v>
      </c>
      <c r="N27" s="45" t="n">
        <v>0</v>
      </c>
      <c r="O27" s="45" t="n">
        <v>0</v>
      </c>
      <c r="P27" s="45" t="n">
        <v>0</v>
      </c>
      <c r="Q27" s="58" t="n">
        <f aca="false">SUM(N27:P27)</f>
        <v>0</v>
      </c>
      <c r="R27" s="67" t="n">
        <v>6000</v>
      </c>
      <c r="S27" s="45" t="n">
        <v>0</v>
      </c>
      <c r="T27" s="45" t="n">
        <v>0</v>
      </c>
      <c r="U27" s="58" t="n">
        <f aca="false">SUM(R27:T27)</f>
        <v>6000</v>
      </c>
      <c r="V27" s="45" t="n">
        <f aca="false">U27+Q27+M27+I27</f>
        <v>12000</v>
      </c>
      <c r="W27" s="47" t="n">
        <f aca="false">C27-V27</f>
        <v>0</v>
      </c>
      <c r="X27" s="39"/>
      <c r="AMJ27" s="0"/>
    </row>
    <row r="28" s="40" customFormat="true" ht="13.5" hidden="false" customHeight="true" outlineLevel="0" collapsed="false">
      <c r="A28" s="50" t="s">
        <v>48</v>
      </c>
      <c r="B28" s="50"/>
      <c r="C28" s="51"/>
      <c r="D28" s="34"/>
      <c r="E28" s="34"/>
      <c r="F28" s="35"/>
      <c r="G28" s="35"/>
      <c r="H28" s="35"/>
      <c r="I28" s="37"/>
      <c r="J28" s="35"/>
      <c r="K28" s="35"/>
      <c r="L28" s="35"/>
      <c r="M28" s="37"/>
      <c r="N28" s="35"/>
      <c r="O28" s="35"/>
      <c r="P28" s="35"/>
      <c r="Q28" s="37"/>
      <c r="R28" s="35"/>
      <c r="S28" s="34"/>
      <c r="T28" s="34"/>
      <c r="U28" s="37"/>
      <c r="V28" s="34"/>
      <c r="W28" s="38" t="e">
        <f aca="false">#REF!-V28</f>
        <v>#VALUE!</v>
      </c>
      <c r="X28" s="39"/>
      <c r="AMJ28" s="0"/>
    </row>
    <row r="29" s="72" customFormat="true" ht="17.35" hidden="false" customHeight="false" outlineLevel="0" collapsed="false">
      <c r="A29" s="68"/>
      <c r="B29" s="68"/>
      <c r="C29" s="69"/>
      <c r="D29" s="70"/>
      <c r="E29" s="70"/>
      <c r="F29" s="52"/>
      <c r="G29" s="52"/>
      <c r="H29" s="52"/>
      <c r="I29" s="71"/>
      <c r="J29" s="52"/>
      <c r="K29" s="52"/>
      <c r="L29" s="52"/>
      <c r="M29" s="71"/>
      <c r="N29" s="52"/>
      <c r="O29" s="52"/>
      <c r="P29" s="52"/>
      <c r="Q29" s="71"/>
      <c r="R29" s="52"/>
      <c r="S29" s="70"/>
      <c r="T29" s="70"/>
      <c r="U29" s="71"/>
      <c r="V29" s="70"/>
      <c r="W29" s="47" t="e">
        <f aca="false">#REF!-V29</f>
        <v>#REF!</v>
      </c>
      <c r="X29" s="39"/>
      <c r="AMJ29" s="0"/>
    </row>
    <row r="30" s="40" customFormat="true" ht="15" hidden="false" customHeight="true" outlineLevel="0" collapsed="false">
      <c r="A30" s="50" t="s">
        <v>49</v>
      </c>
      <c r="B30" s="50"/>
      <c r="C30" s="51"/>
      <c r="D30" s="34"/>
      <c r="E30" s="34"/>
      <c r="F30" s="35"/>
      <c r="G30" s="35"/>
      <c r="H30" s="35"/>
      <c r="I30" s="37"/>
      <c r="J30" s="35"/>
      <c r="K30" s="35"/>
      <c r="L30" s="35"/>
      <c r="M30" s="37"/>
      <c r="N30" s="35"/>
      <c r="O30" s="35"/>
      <c r="P30" s="35"/>
      <c r="Q30" s="37"/>
      <c r="R30" s="35"/>
      <c r="S30" s="34"/>
      <c r="T30" s="34"/>
      <c r="U30" s="37"/>
      <c r="V30" s="34"/>
      <c r="W30" s="38" t="e">
        <f aca="false">#REF!-V30</f>
        <v>#VALUE!</v>
      </c>
      <c r="X30" s="39"/>
      <c r="AMJ30" s="0"/>
    </row>
    <row r="31" s="72" customFormat="true" ht="17.35" hidden="false" customHeight="false" outlineLevel="0" collapsed="false">
      <c r="A31" s="73"/>
      <c r="B31" s="74"/>
      <c r="C31" s="75"/>
      <c r="D31" s="52"/>
      <c r="E31" s="52"/>
      <c r="F31" s="76"/>
      <c r="G31" s="76"/>
      <c r="H31" s="76"/>
      <c r="I31" s="77"/>
      <c r="J31" s="76"/>
      <c r="K31" s="76"/>
      <c r="L31" s="76"/>
      <c r="M31" s="77"/>
      <c r="N31" s="76"/>
      <c r="O31" s="76"/>
      <c r="P31" s="76"/>
      <c r="Q31" s="77"/>
      <c r="R31" s="76"/>
      <c r="S31" s="78"/>
      <c r="T31" s="78"/>
      <c r="U31" s="77"/>
      <c r="V31" s="76"/>
      <c r="W31" s="47" t="e">
        <f aca="false">#REF!-V31</f>
        <v>#REF!</v>
      </c>
      <c r="X31" s="39"/>
      <c r="AMJ31" s="0"/>
    </row>
    <row r="32" s="80" customFormat="true" ht="13.5" hidden="false" customHeight="true" outlineLevel="0" collapsed="false">
      <c r="A32" s="50" t="s">
        <v>50</v>
      </c>
      <c r="B32" s="50"/>
      <c r="C32" s="62" t="n">
        <f aca="false">SUM(C33:C40)</f>
        <v>592672</v>
      </c>
      <c r="D32" s="62"/>
      <c r="E32" s="62"/>
      <c r="F32" s="63" t="n">
        <f aca="false">SUM(F33:F40)</f>
        <v>27361.93</v>
      </c>
      <c r="G32" s="63" t="n">
        <f aca="false">SUM(G33:G40)</f>
        <v>13961.93</v>
      </c>
      <c r="H32" s="63" t="n">
        <f aca="false">SUM(H33:H40)</f>
        <v>62300</v>
      </c>
      <c r="I32" s="64" t="n">
        <f aca="false">SUM(F32:H32)</f>
        <v>103623.86</v>
      </c>
      <c r="J32" s="63" t="n">
        <f aca="false">SUM(J33:J40)</f>
        <v>17000</v>
      </c>
      <c r="K32" s="63" t="n">
        <f aca="false">SUM(K33:K40)</f>
        <v>16000</v>
      </c>
      <c r="L32" s="63" t="n">
        <f aca="false">SUM(L33:L40)</f>
        <v>189600</v>
      </c>
      <c r="M32" s="64" t="n">
        <f aca="false">SUM(J32:L32)</f>
        <v>222600</v>
      </c>
      <c r="N32" s="63" t="n">
        <f aca="false">SUM(N33:N40)</f>
        <v>16000</v>
      </c>
      <c r="O32" s="63" t="n">
        <f aca="false">SUM(O33:O40)</f>
        <v>16000</v>
      </c>
      <c r="P32" s="63" t="n">
        <f aca="false">SUM(P33:P40)</f>
        <v>62200</v>
      </c>
      <c r="Q32" s="64" t="n">
        <f aca="false">SUM(N32:P32)</f>
        <v>94200</v>
      </c>
      <c r="R32" s="63" t="n">
        <f aca="false">SUM(R33:R40)</f>
        <v>56000</v>
      </c>
      <c r="S32" s="63" t="n">
        <f aca="false">SUM(S33:S40)</f>
        <v>51000</v>
      </c>
      <c r="T32" s="63" t="n">
        <f aca="false">SUM(T33:T40)</f>
        <v>65248.14</v>
      </c>
      <c r="U32" s="64" t="n">
        <f aca="false">SUM(R32:T32)</f>
        <v>172248.14</v>
      </c>
      <c r="V32" s="66" t="n">
        <f aca="false">U32+Q32+M32+I32</f>
        <v>592672</v>
      </c>
      <c r="W32" s="38" t="n">
        <f aca="false">SUM(W33:W40)</f>
        <v>0</v>
      </c>
      <c r="X32" s="79"/>
      <c r="AMJ32" s="0"/>
    </row>
    <row r="33" s="40" customFormat="true" ht="23.1" hidden="false" customHeight="true" outlineLevel="0" collapsed="false">
      <c r="A33" s="55" t="n">
        <v>1</v>
      </c>
      <c r="B33" s="56" t="s">
        <v>51</v>
      </c>
      <c r="C33" s="43" t="n">
        <v>208800</v>
      </c>
      <c r="D33" s="52"/>
      <c r="E33" s="52"/>
      <c r="F33" s="45" t="n">
        <v>0</v>
      </c>
      <c r="G33" s="45" t="n">
        <v>13000</v>
      </c>
      <c r="H33" s="45" t="n">
        <f aca="false">12000+27000+6000+5500+4000+3000</f>
        <v>57500</v>
      </c>
      <c r="I33" s="58" t="n">
        <f aca="false">SUM(F33:H33)</f>
        <v>70500</v>
      </c>
      <c r="J33" s="45" t="n">
        <v>15000</v>
      </c>
      <c r="K33" s="45" t="n">
        <v>15000</v>
      </c>
      <c r="L33" s="45" t="n">
        <v>15000</v>
      </c>
      <c r="M33" s="58" t="n">
        <f aca="false">SUM(J33:L33)</f>
        <v>45000</v>
      </c>
      <c r="N33" s="45" t="n">
        <v>15000</v>
      </c>
      <c r="O33" s="45" t="n">
        <v>15000</v>
      </c>
      <c r="P33" s="45" t="n">
        <v>15000</v>
      </c>
      <c r="Q33" s="58" t="n">
        <f aca="false">SUM(N33:P33)</f>
        <v>45000</v>
      </c>
      <c r="R33" s="45" t="n">
        <v>15000</v>
      </c>
      <c r="S33" s="45" t="n">
        <v>15000</v>
      </c>
      <c r="T33" s="45" t="n">
        <v>18300</v>
      </c>
      <c r="U33" s="58" t="n">
        <f aca="false">SUM(R33:T33)</f>
        <v>48300</v>
      </c>
      <c r="V33" s="45" t="n">
        <f aca="false">U33+Q33+M33+I33</f>
        <v>208800</v>
      </c>
      <c r="W33" s="47" t="n">
        <f aca="false">C33-V33</f>
        <v>0</v>
      </c>
      <c r="AMJ33" s="0"/>
    </row>
    <row r="34" s="40" customFormat="true" ht="23.1" hidden="false" customHeight="true" outlineLevel="0" collapsed="false">
      <c r="A34" s="55" t="n">
        <v>2</v>
      </c>
      <c r="B34" s="56" t="s">
        <v>52</v>
      </c>
      <c r="C34" s="43" t="n">
        <v>60000</v>
      </c>
      <c r="D34" s="52"/>
      <c r="E34" s="52"/>
      <c r="F34" s="45" t="n">
        <v>26400</v>
      </c>
      <c r="G34" s="45" t="n">
        <v>0</v>
      </c>
      <c r="H34" s="45" t="n">
        <v>0</v>
      </c>
      <c r="I34" s="58" t="n">
        <f aca="false">SUM(F34:H34)</f>
        <v>26400</v>
      </c>
      <c r="J34" s="45" t="n">
        <v>0</v>
      </c>
      <c r="K34" s="45" t="n">
        <v>0</v>
      </c>
      <c r="L34" s="45" t="n">
        <v>33600</v>
      </c>
      <c r="M34" s="58" t="n">
        <f aca="false">SUM(J34:L34)</f>
        <v>33600</v>
      </c>
      <c r="N34" s="45" t="n">
        <v>0</v>
      </c>
      <c r="O34" s="45" t="n">
        <v>0</v>
      </c>
      <c r="P34" s="45" t="n">
        <v>0</v>
      </c>
      <c r="Q34" s="58" t="n">
        <f aca="false">SUM(N34:P34)</f>
        <v>0</v>
      </c>
      <c r="R34" s="45" t="n">
        <v>0</v>
      </c>
      <c r="S34" s="45" t="n">
        <v>0</v>
      </c>
      <c r="T34" s="45" t="n">
        <v>0</v>
      </c>
      <c r="U34" s="58" t="n">
        <f aca="false">SUM(R34:T34)</f>
        <v>0</v>
      </c>
      <c r="V34" s="45" t="n">
        <f aca="false">U34+Q34+M34+I34</f>
        <v>60000</v>
      </c>
      <c r="W34" s="47" t="n">
        <f aca="false">C34-V34</f>
        <v>0</v>
      </c>
      <c r="AMJ34" s="0"/>
    </row>
    <row r="35" s="40" customFormat="true" ht="23.1" hidden="false" customHeight="true" outlineLevel="0" collapsed="false">
      <c r="A35" s="55" t="n">
        <v>3</v>
      </c>
      <c r="B35" s="56" t="s">
        <v>53</v>
      </c>
      <c r="C35" s="43" t="n">
        <v>30000</v>
      </c>
      <c r="D35" s="52"/>
      <c r="E35" s="52"/>
      <c r="F35" s="45" t="n">
        <v>0</v>
      </c>
      <c r="G35" s="45" t="n">
        <v>0</v>
      </c>
      <c r="H35" s="45" t="n">
        <v>0</v>
      </c>
      <c r="I35" s="58" t="n">
        <f aca="false">SUM(F35:H35)</f>
        <v>0</v>
      </c>
      <c r="J35" s="45" t="n">
        <v>0</v>
      </c>
      <c r="K35" s="45" t="n">
        <v>0</v>
      </c>
      <c r="L35" s="45" t="n">
        <v>0</v>
      </c>
      <c r="M35" s="58" t="n">
        <f aca="false">SUM(J35:L35)</f>
        <v>0</v>
      </c>
      <c r="N35" s="45" t="n">
        <v>0</v>
      </c>
      <c r="O35" s="45" t="n">
        <v>0</v>
      </c>
      <c r="P35" s="45" t="n">
        <v>0</v>
      </c>
      <c r="Q35" s="58" t="n">
        <f aca="false">SUM(N35:P35)</f>
        <v>0</v>
      </c>
      <c r="R35" s="67" t="n">
        <v>30000</v>
      </c>
      <c r="S35" s="45" t="n">
        <v>0</v>
      </c>
      <c r="T35" s="45" t="n">
        <v>0</v>
      </c>
      <c r="U35" s="58" t="n">
        <f aca="false">SUM(R35:T35)</f>
        <v>30000</v>
      </c>
      <c r="V35" s="45" t="n">
        <f aca="false">U35+Q35+M35+I35</f>
        <v>30000</v>
      </c>
      <c r="W35" s="47" t="n">
        <f aca="false">C35-V35</f>
        <v>0</v>
      </c>
      <c r="AMJ35" s="0"/>
    </row>
    <row r="36" s="40" customFormat="true" ht="23.1" hidden="false" customHeight="true" outlineLevel="0" collapsed="false">
      <c r="A36" s="55" t="n">
        <v>4</v>
      </c>
      <c r="B36" s="56" t="s">
        <v>54</v>
      </c>
      <c r="C36" s="43" t="n">
        <v>10000</v>
      </c>
      <c r="D36" s="52"/>
      <c r="E36" s="52"/>
      <c r="F36" s="45" t="n">
        <v>0</v>
      </c>
      <c r="G36" s="45" t="n">
        <v>0</v>
      </c>
      <c r="H36" s="45" t="n">
        <v>0</v>
      </c>
      <c r="I36" s="58" t="n">
        <f aca="false">SUM(F36:H36)</f>
        <v>0</v>
      </c>
      <c r="J36" s="45" t="n">
        <v>0</v>
      </c>
      <c r="K36" s="45" t="n">
        <v>0</v>
      </c>
      <c r="L36" s="45" t="n">
        <v>0</v>
      </c>
      <c r="M36" s="58" t="n">
        <f aca="false">SUM(J36:L36)</f>
        <v>0</v>
      </c>
      <c r="N36" s="45" t="n">
        <v>0</v>
      </c>
      <c r="O36" s="45" t="n">
        <v>0</v>
      </c>
      <c r="P36" s="45" t="n">
        <v>0</v>
      </c>
      <c r="Q36" s="58" t="n">
        <f aca="false">SUM(N36:P36)</f>
        <v>0</v>
      </c>
      <c r="R36" s="67" t="n">
        <v>10000</v>
      </c>
      <c r="S36" s="45" t="n">
        <v>0</v>
      </c>
      <c r="T36" s="45" t="n">
        <v>0</v>
      </c>
      <c r="U36" s="58" t="n">
        <f aca="false">SUM(R36:T36)</f>
        <v>10000</v>
      </c>
      <c r="V36" s="45" t="n">
        <f aca="false">U36+Q36+M36+I36</f>
        <v>10000</v>
      </c>
      <c r="W36" s="47" t="n">
        <f aca="false">C36-V36</f>
        <v>0</v>
      </c>
      <c r="AMJ36" s="0"/>
    </row>
    <row r="37" s="40" customFormat="true" ht="23.1" hidden="false" customHeight="true" outlineLevel="0" collapsed="false">
      <c r="A37" s="55" t="n">
        <v>5</v>
      </c>
      <c r="B37" s="56" t="s">
        <v>55</v>
      </c>
      <c r="C37" s="43" t="n">
        <v>180000</v>
      </c>
      <c r="D37" s="52"/>
      <c r="E37" s="52"/>
      <c r="F37" s="45" t="n">
        <v>0</v>
      </c>
      <c r="G37" s="45" t="n">
        <v>0</v>
      </c>
      <c r="H37" s="45" t="n">
        <v>0</v>
      </c>
      <c r="I37" s="58" t="n">
        <f aca="false">SUM(F37:H37)</f>
        <v>0</v>
      </c>
      <c r="J37" s="45" t="n">
        <v>0</v>
      </c>
      <c r="K37" s="45" t="n">
        <v>0</v>
      </c>
      <c r="L37" s="45" t="n">
        <v>135000</v>
      </c>
      <c r="M37" s="58" t="n">
        <f aca="false">SUM(J37:L37)</f>
        <v>135000</v>
      </c>
      <c r="N37" s="45" t="n">
        <v>0</v>
      </c>
      <c r="O37" s="45" t="n">
        <v>0</v>
      </c>
      <c r="P37" s="45" t="n">
        <v>45000</v>
      </c>
      <c r="Q37" s="58" t="n">
        <f aca="false">SUM(N37:P37)</f>
        <v>45000</v>
      </c>
      <c r="R37" s="45" t="n">
        <v>0</v>
      </c>
      <c r="S37" s="45" t="n">
        <v>0</v>
      </c>
      <c r="T37" s="45" t="n">
        <v>0</v>
      </c>
      <c r="U37" s="58" t="n">
        <f aca="false">SUM(R37:T37)</f>
        <v>0</v>
      </c>
      <c r="V37" s="45" t="n">
        <f aca="false">U37+Q37+M37+I37</f>
        <v>180000</v>
      </c>
      <c r="W37" s="47" t="n">
        <f aca="false">C37-V37</f>
        <v>0</v>
      </c>
      <c r="AMJ37" s="0"/>
    </row>
    <row r="38" s="40" customFormat="true" ht="23.1" hidden="false" customHeight="true" outlineLevel="0" collapsed="false">
      <c r="A38" s="55" t="n">
        <v>6</v>
      </c>
      <c r="B38" s="56" t="s">
        <v>56</v>
      </c>
      <c r="C38" s="45" t="n">
        <v>46000</v>
      </c>
      <c r="D38" s="52"/>
      <c r="E38" s="52"/>
      <c r="F38" s="45"/>
      <c r="G38" s="45" t="n">
        <v>0</v>
      </c>
      <c r="H38" s="45" t="n">
        <f aca="false">800+2400+1600</f>
        <v>4800</v>
      </c>
      <c r="I38" s="58" t="n">
        <f aca="false">SUM(F38:H38)</f>
        <v>4800</v>
      </c>
      <c r="J38" s="45" t="n">
        <v>0</v>
      </c>
      <c r="K38" s="45" t="n">
        <v>0</v>
      </c>
      <c r="L38" s="45" t="n">
        <v>5000</v>
      </c>
      <c r="M38" s="58" t="n">
        <f aca="false">SUM(J38:L38)</f>
        <v>5000</v>
      </c>
      <c r="N38" s="45" t="n">
        <v>0</v>
      </c>
      <c r="O38" s="45" t="n">
        <v>0</v>
      </c>
      <c r="P38" s="45" t="n">
        <v>1200</v>
      </c>
      <c r="Q38" s="58" t="n">
        <f aca="false">SUM(N38:P38)</f>
        <v>1200</v>
      </c>
      <c r="R38" s="67"/>
      <c r="S38" s="67" t="n">
        <v>35000</v>
      </c>
      <c r="T38" s="45" t="n">
        <v>0</v>
      </c>
      <c r="U38" s="58" t="n">
        <f aca="false">SUM(R38:T38)</f>
        <v>35000</v>
      </c>
      <c r="V38" s="45" t="n">
        <f aca="false">U38+Q38+M38+I38</f>
        <v>46000</v>
      </c>
      <c r="W38" s="47" t="n">
        <f aca="false">C38-V38</f>
        <v>0</v>
      </c>
      <c r="AMJ38" s="0"/>
    </row>
    <row r="39" s="40" customFormat="true" ht="23.1" hidden="false" customHeight="true" outlineLevel="0" collapsed="false">
      <c r="A39" s="55" t="n">
        <v>7</v>
      </c>
      <c r="B39" s="56" t="s">
        <v>57</v>
      </c>
      <c r="C39" s="45" t="n">
        <v>12000</v>
      </c>
      <c r="D39" s="52"/>
      <c r="E39" s="52"/>
      <c r="F39" s="45" t="n">
        <v>961.93</v>
      </c>
      <c r="G39" s="45" t="n">
        <v>961.93</v>
      </c>
      <c r="H39" s="45"/>
      <c r="I39" s="58" t="n">
        <f aca="false">SUM(F39:H39)</f>
        <v>1923.86</v>
      </c>
      <c r="J39" s="45" t="n">
        <v>2000</v>
      </c>
      <c r="K39" s="45" t="n">
        <v>1000</v>
      </c>
      <c r="L39" s="45" t="n">
        <v>1000</v>
      </c>
      <c r="M39" s="58" t="n">
        <f aca="false">SUM(J39:L39)</f>
        <v>4000</v>
      </c>
      <c r="N39" s="45" t="n">
        <v>1000</v>
      </c>
      <c r="O39" s="45" t="n">
        <v>1000</v>
      </c>
      <c r="P39" s="45" t="n">
        <v>1000</v>
      </c>
      <c r="Q39" s="58" t="n">
        <f aca="false">SUM(N39:P39)</f>
        <v>3000</v>
      </c>
      <c r="R39" s="45" t="n">
        <v>1000</v>
      </c>
      <c r="S39" s="45" t="n">
        <v>1000</v>
      </c>
      <c r="T39" s="45" t="n">
        <v>1076.14</v>
      </c>
      <c r="U39" s="58" t="n">
        <f aca="false">SUM(R39:T39)</f>
        <v>3076.14</v>
      </c>
      <c r="V39" s="45" t="n">
        <f aca="false">U39+Q39+M39+I39</f>
        <v>12000</v>
      </c>
      <c r="W39" s="47" t="n">
        <f aca="false">C39-V39</f>
        <v>0</v>
      </c>
      <c r="AMJ39" s="0"/>
    </row>
    <row r="40" s="40" customFormat="true" ht="23.1" hidden="false" customHeight="true" outlineLevel="0" collapsed="false">
      <c r="A40" s="55" t="n">
        <v>8</v>
      </c>
      <c r="B40" s="56" t="s">
        <v>58</v>
      </c>
      <c r="C40" s="45" t="n">
        <v>45872</v>
      </c>
      <c r="D40" s="52"/>
      <c r="E40" s="52"/>
      <c r="F40" s="45" t="n">
        <v>0</v>
      </c>
      <c r="G40" s="45" t="n">
        <v>0</v>
      </c>
      <c r="H40" s="45" t="n">
        <v>0</v>
      </c>
      <c r="I40" s="58" t="n">
        <f aca="false">SUM(F40:H40)</f>
        <v>0</v>
      </c>
      <c r="J40" s="45" t="n">
        <v>0</v>
      </c>
      <c r="K40" s="45" t="n">
        <v>0</v>
      </c>
      <c r="L40" s="45" t="n">
        <v>0</v>
      </c>
      <c r="M40" s="58" t="n">
        <f aca="false">SUM(J40:L40)</f>
        <v>0</v>
      </c>
      <c r="N40" s="45" t="n">
        <v>0</v>
      </c>
      <c r="O40" s="45" t="n">
        <v>0</v>
      </c>
      <c r="P40" s="45" t="n">
        <v>0</v>
      </c>
      <c r="Q40" s="58" t="n">
        <f aca="false">SUM(N40:P40)</f>
        <v>0</v>
      </c>
      <c r="R40" s="45" t="n">
        <v>0</v>
      </c>
      <c r="S40" s="45" t="n">
        <v>0</v>
      </c>
      <c r="T40" s="45" t="n">
        <v>45872</v>
      </c>
      <c r="U40" s="58" t="n">
        <f aca="false">SUM(R40:T40)</f>
        <v>45872</v>
      </c>
      <c r="V40" s="45" t="n">
        <f aca="false">U40+Q40+M40+I40</f>
        <v>45872</v>
      </c>
      <c r="W40" s="47" t="n">
        <f aca="false">C40-V40</f>
        <v>0</v>
      </c>
      <c r="AMJ40" s="0"/>
    </row>
    <row r="41" s="40" customFormat="true" ht="19.5" hidden="false" customHeight="true" outlineLevel="0" collapsed="false">
      <c r="A41" s="81" t="s">
        <v>59</v>
      </c>
      <c r="B41" s="81"/>
      <c r="C41" s="34" t="n">
        <f aca="false">SUM(C6+C11+C15+C23+C25+C28+C32)</f>
        <v>2031166.73</v>
      </c>
      <c r="D41" s="34"/>
      <c r="E41" s="34"/>
      <c r="F41" s="35" t="n">
        <f aca="false">SUM(F6+F11+F15+F23+F25+F28+F32)</f>
        <v>106361.93</v>
      </c>
      <c r="G41" s="35" t="n">
        <f aca="false">SUM(G6+G11+G15+G23+G25+G28+G32)</f>
        <v>89661.93</v>
      </c>
      <c r="H41" s="35" t="n">
        <f aca="false">SUM(H6+H11+H15+H23+H25+H28+H32)</f>
        <v>148500</v>
      </c>
      <c r="I41" s="37" t="n">
        <f aca="false">SUM(F41:H41)</f>
        <v>344523.86</v>
      </c>
      <c r="J41" s="35" t="n">
        <f aca="false">SUM(J6+J11+J15+J23+J25+J28+J32)</f>
        <v>113160</v>
      </c>
      <c r="K41" s="35" t="n">
        <f aca="false">SUM(K6+K11+K15+K23+K25+K28+K32)</f>
        <v>162160</v>
      </c>
      <c r="L41" s="35" t="n">
        <f aca="false">SUM(L6+L11+L15+L23+L25+L28+L32)</f>
        <v>304960</v>
      </c>
      <c r="M41" s="37" t="n">
        <f aca="false">SUM(J41:L41)</f>
        <v>580280</v>
      </c>
      <c r="N41" s="35" t="n">
        <f aca="false">SUM(N6+N11+N15+N23+N25+N28+N32)</f>
        <v>101930</v>
      </c>
      <c r="O41" s="35" t="n">
        <f aca="false">SUM(O6+O11+O15+O23+O25+O28+O32)</f>
        <v>101930</v>
      </c>
      <c r="P41" s="35" t="n">
        <f aca="false">SUM(P6+P11+P15+P23+P25+P28+P32)</f>
        <v>158130</v>
      </c>
      <c r="Q41" s="37" t="n">
        <f aca="false">SUM(N41:P41)</f>
        <v>361990</v>
      </c>
      <c r="R41" s="35" t="n">
        <f aca="false">SUM(R6+R11+R15+R23+R25+R28+R32)</f>
        <v>352264.73</v>
      </c>
      <c r="S41" s="35" t="n">
        <f aca="false">SUM(S6+S11+S15+S23+S25+S28+S32)</f>
        <v>240930</v>
      </c>
      <c r="T41" s="35" t="n">
        <f aca="false">SUM(T6+T11+T15+T23+T25+T28+T32)</f>
        <v>151178.14</v>
      </c>
      <c r="U41" s="37" t="n">
        <f aca="false">SUM(R41:T41)</f>
        <v>744372.87</v>
      </c>
      <c r="V41" s="34" t="n">
        <f aca="false">U41+Q41+M41+I41</f>
        <v>2031166.73</v>
      </c>
      <c r="W41" s="38" t="n">
        <f aca="false">C41-V41</f>
        <v>0</v>
      </c>
      <c r="AMJ41" s="0"/>
    </row>
    <row r="42" customFormat="false" ht="17.35" hidden="false" customHeight="false" outlineLevel="0" collapsed="false">
      <c r="B42" s="82" t="s">
        <v>60</v>
      </c>
      <c r="C42" s="83" t="n">
        <v>57330.73</v>
      </c>
      <c r="D42" s="84"/>
      <c r="E42" s="84"/>
      <c r="F42" s="85"/>
      <c r="G42" s="85"/>
      <c r="H42" s="83" t="s">
        <v>61</v>
      </c>
      <c r="I42" s="86" t="n">
        <f aca="false">SUM(I41)</f>
        <v>344523.86</v>
      </c>
      <c r="J42" s="85"/>
      <c r="K42" s="85"/>
      <c r="L42" s="85"/>
      <c r="M42" s="86"/>
      <c r="N42" s="85"/>
      <c r="O42" s="85"/>
      <c r="P42" s="85"/>
      <c r="Q42" s="86"/>
      <c r="R42" s="85"/>
      <c r="S42" s="85"/>
      <c r="T42" s="85"/>
      <c r="U42" s="86"/>
      <c r="V42" s="85"/>
      <c r="W42" s="86"/>
    </row>
    <row r="43" customFormat="false" ht="17.35" hidden="false" customHeight="false" outlineLevel="0" collapsed="false">
      <c r="B43" s="82" t="s">
        <v>62</v>
      </c>
      <c r="C43" s="83" t="n">
        <v>299461.93</v>
      </c>
      <c r="D43" s="84"/>
      <c r="E43" s="84"/>
      <c r="F43" s="85"/>
      <c r="G43" s="85"/>
      <c r="H43" s="85"/>
      <c r="I43" s="86"/>
      <c r="J43" s="85"/>
      <c r="K43" s="85"/>
      <c r="L43" s="85"/>
      <c r="M43" s="86"/>
      <c r="N43" s="85"/>
      <c r="O43" s="85"/>
      <c r="P43" s="85"/>
      <c r="Q43" s="86"/>
      <c r="R43" s="85"/>
      <c r="S43" s="85"/>
      <c r="T43" s="85"/>
      <c r="U43" s="86"/>
      <c r="V43" s="85"/>
      <c r="W43" s="86"/>
    </row>
    <row r="44" customFormat="false" ht="17.35" hidden="false" customHeight="false" outlineLevel="0" collapsed="false">
      <c r="B44" s="82" t="s">
        <v>63</v>
      </c>
      <c r="C44" s="83" t="n">
        <f aca="false">SUM(C42:C43)</f>
        <v>356792.66</v>
      </c>
      <c r="D44" s="84"/>
      <c r="E44" s="84"/>
      <c r="F44" s="85"/>
      <c r="G44" s="85"/>
      <c r="H44" s="83" t="s">
        <v>64</v>
      </c>
      <c r="I44" s="86" t="n">
        <f aca="false">SUM(C44-I42)</f>
        <v>12268.8</v>
      </c>
      <c r="J44" s="85"/>
      <c r="K44" s="85"/>
      <c r="L44" s="85"/>
      <c r="M44" s="86"/>
      <c r="N44" s="85"/>
      <c r="O44" s="85"/>
      <c r="P44" s="85"/>
      <c r="Q44" s="86"/>
      <c r="R44" s="85"/>
      <c r="S44" s="85"/>
      <c r="T44" s="85"/>
      <c r="U44" s="86"/>
      <c r="V44" s="85"/>
      <c r="W44" s="86"/>
    </row>
  </sheetData>
  <mergeCells count="36">
    <mergeCell ref="V1:W1"/>
    <mergeCell ref="F3:I3"/>
    <mergeCell ref="J3:M3"/>
    <mergeCell ref="N3:Q3"/>
    <mergeCell ref="R3:U3"/>
    <mergeCell ref="A4:B5"/>
    <mergeCell ref="C4:C5"/>
    <mergeCell ref="D4:D5"/>
    <mergeCell ref="E4:E5"/>
    <mergeCell ref="F4:F5"/>
    <mergeCell ref="G4:G5"/>
    <mergeCell ref="H4:H5"/>
    <mergeCell ref="I4:I5"/>
    <mergeCell ref="J4:J5"/>
    <mergeCell ref="K4:K5"/>
    <mergeCell ref="L4:L5"/>
    <mergeCell ref="M4:M5"/>
    <mergeCell ref="N4:N5"/>
    <mergeCell ref="O4:O5"/>
    <mergeCell ref="P4:P5"/>
    <mergeCell ref="Q4:Q5"/>
    <mergeCell ref="R4:R5"/>
    <mergeCell ref="S4:S5"/>
    <mergeCell ref="T4:T5"/>
    <mergeCell ref="U4:U5"/>
    <mergeCell ref="V4:V5"/>
    <mergeCell ref="W4:W5"/>
    <mergeCell ref="A6:B6"/>
    <mergeCell ref="A11:B11"/>
    <mergeCell ref="A15:B15"/>
    <mergeCell ref="A23:B23"/>
    <mergeCell ref="A25:B25"/>
    <mergeCell ref="A28:B28"/>
    <mergeCell ref="A30:B30"/>
    <mergeCell ref="A32:B32"/>
    <mergeCell ref="A41:B41"/>
  </mergeCells>
  <printOptions headings="false" gridLines="false" gridLinesSet="true" horizontalCentered="true" verticalCentered="false"/>
  <pageMargins left="0.196527777777778" right="0" top="0.433333333333333" bottom="0.196527777777778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LibreOffice/5.3.2.2$Windows_X86_64 LibreOffice_project/6cd4f1ef626f15116896b1d8e1398b56da0d0ee1</Application>
  <Company>Microsoft Corporation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2005-06-21T02:38:29Z</dcterms:created>
  <dc:creator>iLLuSioN</dc:creator>
  <dc:description/>
  <dc:language>en-US</dc:language>
  <cp:lastModifiedBy/>
  <cp:lastPrinted>2017-11-27T07:14:18Z</cp:lastPrinted>
  <dcterms:modified xsi:type="dcterms:W3CDTF">2018-02-02T13:35:23Z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Company">
    <vt:lpwstr>Microsoft Corporation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