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9420" windowHeight="9290"/>
  </bookViews>
  <sheets>
    <sheet name="Sheet4" sheetId="5" r:id="rId1"/>
  </sheets>
  <calcPr calcId="145621"/>
</workbook>
</file>

<file path=xl/calcChain.xml><?xml version="1.0" encoding="utf-8"?>
<calcChain xmlns="http://schemas.openxmlformats.org/spreadsheetml/2006/main">
  <c r="U28" i="5" l="1"/>
  <c r="U33" i="5"/>
  <c r="U34" i="5" s="1"/>
  <c r="T28" i="5"/>
  <c r="S28" i="5"/>
  <c r="T33" i="5"/>
  <c r="C28" i="5"/>
  <c r="C34" i="5" s="1"/>
  <c r="T30" i="5" l="1"/>
  <c r="P30" i="5"/>
  <c r="L30" i="5"/>
  <c r="U30" i="5" s="1"/>
  <c r="V30" i="5" s="1"/>
  <c r="H30" i="5"/>
  <c r="P22" i="5"/>
  <c r="F6" i="5"/>
  <c r="G6" i="5"/>
  <c r="I6" i="5"/>
  <c r="J6" i="5"/>
  <c r="K6" i="5"/>
  <c r="M6" i="5"/>
  <c r="N6" i="5"/>
  <c r="O6" i="5"/>
  <c r="Q6" i="5"/>
  <c r="R6" i="5"/>
  <c r="S6" i="5"/>
  <c r="E6" i="5"/>
  <c r="C6" i="5"/>
  <c r="C20" i="5"/>
  <c r="T12" i="5" l="1"/>
  <c r="T13" i="5"/>
  <c r="P12" i="5"/>
  <c r="P13" i="5"/>
  <c r="L12" i="5"/>
  <c r="L13" i="5"/>
  <c r="H12" i="5"/>
  <c r="H13" i="5"/>
  <c r="U13" i="5" s="1"/>
  <c r="V13" i="5" s="1"/>
  <c r="U12" i="5" l="1"/>
  <c r="V12" i="5" s="1"/>
  <c r="F28" i="5"/>
  <c r="G28" i="5"/>
  <c r="I28" i="5"/>
  <c r="J28" i="5"/>
  <c r="K28" i="5"/>
  <c r="M28" i="5"/>
  <c r="N28" i="5"/>
  <c r="O28" i="5"/>
  <c r="Q28" i="5"/>
  <c r="R28" i="5"/>
  <c r="E28" i="5"/>
  <c r="T23" i="5"/>
  <c r="P23" i="5"/>
  <c r="F20" i="5"/>
  <c r="G20" i="5"/>
  <c r="I20" i="5"/>
  <c r="J20" i="5"/>
  <c r="K20" i="5"/>
  <c r="M20" i="5"/>
  <c r="N20" i="5"/>
  <c r="O20" i="5"/>
  <c r="Q20" i="5"/>
  <c r="R20" i="5"/>
  <c r="S20" i="5"/>
  <c r="E20" i="5"/>
  <c r="H23" i="5"/>
  <c r="H22" i="5"/>
  <c r="H21" i="5"/>
  <c r="H31" i="5"/>
  <c r="T22" i="5"/>
  <c r="T21" i="5"/>
  <c r="L23" i="5"/>
  <c r="L22" i="5"/>
  <c r="L21" i="5"/>
  <c r="T11" i="5"/>
  <c r="T10" i="5"/>
  <c r="T9" i="5"/>
  <c r="T8" i="5"/>
  <c r="T7" i="5"/>
  <c r="T6" i="5" s="1"/>
  <c r="P11" i="5"/>
  <c r="P10" i="5"/>
  <c r="P9" i="5"/>
  <c r="P8" i="5"/>
  <c r="P7" i="5"/>
  <c r="L11" i="5"/>
  <c r="L10" i="5"/>
  <c r="L9" i="5"/>
  <c r="L8" i="5"/>
  <c r="L7" i="5"/>
  <c r="L6" i="5" s="1"/>
  <c r="H11" i="5"/>
  <c r="H9" i="5"/>
  <c r="U9" i="5" s="1"/>
  <c r="H10" i="5"/>
  <c r="H8" i="5"/>
  <c r="U11" i="5" l="1"/>
  <c r="U22" i="5"/>
  <c r="V22" i="5" s="1"/>
  <c r="U8" i="5"/>
  <c r="V8" i="5" s="1"/>
  <c r="U10" i="5"/>
  <c r="P6" i="5"/>
  <c r="U23" i="5"/>
  <c r="V23" i="5" s="1"/>
  <c r="L20" i="5"/>
  <c r="T20" i="5"/>
  <c r="V10" i="5"/>
  <c r="H20" i="5"/>
  <c r="V9" i="5"/>
  <c r="D28" i="5" l="1"/>
  <c r="D20" i="5"/>
  <c r="D18" i="5"/>
  <c r="D14" i="5"/>
  <c r="D16" i="5"/>
  <c r="D6" i="5"/>
  <c r="T32" i="5"/>
  <c r="P32" i="5"/>
  <c r="L32" i="5"/>
  <c r="H32" i="5"/>
  <c r="T31" i="5"/>
  <c r="P31" i="5"/>
  <c r="L31" i="5"/>
  <c r="T29" i="5"/>
  <c r="P29" i="5"/>
  <c r="L29" i="5"/>
  <c r="H29" i="5"/>
  <c r="P21" i="5"/>
  <c r="T19" i="5"/>
  <c r="T18" i="5" s="1"/>
  <c r="P19" i="5"/>
  <c r="P18" i="5" s="1"/>
  <c r="L19" i="5"/>
  <c r="L18" i="5" s="1"/>
  <c r="H19" i="5"/>
  <c r="H18" i="5" s="1"/>
  <c r="S18" i="5"/>
  <c r="R18" i="5"/>
  <c r="Q18" i="5"/>
  <c r="O18" i="5"/>
  <c r="N18" i="5"/>
  <c r="M18" i="5"/>
  <c r="K18" i="5"/>
  <c r="J18" i="5"/>
  <c r="I18" i="5"/>
  <c r="G18" i="5"/>
  <c r="F18" i="5"/>
  <c r="E18" i="5"/>
  <c r="C18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C16" i="5"/>
  <c r="T15" i="5"/>
  <c r="T14" i="5" s="1"/>
  <c r="P15" i="5"/>
  <c r="P14" i="5" s="1"/>
  <c r="L15" i="5"/>
  <c r="L14" i="5" s="1"/>
  <c r="H15" i="5"/>
  <c r="H14" i="5" s="1"/>
  <c r="S14" i="5"/>
  <c r="R14" i="5"/>
  <c r="Q14" i="5"/>
  <c r="O14" i="5"/>
  <c r="N14" i="5"/>
  <c r="M14" i="5"/>
  <c r="K14" i="5"/>
  <c r="J14" i="5"/>
  <c r="I14" i="5"/>
  <c r="G14" i="5"/>
  <c r="F14" i="5"/>
  <c r="E14" i="5"/>
  <c r="C14" i="5"/>
  <c r="H7" i="5"/>
  <c r="H6" i="5" s="1"/>
  <c r="L28" i="5" l="1"/>
  <c r="L34" i="5" s="1"/>
  <c r="P20" i="5"/>
  <c r="U21" i="5"/>
  <c r="T34" i="5"/>
  <c r="U37" i="5" s="1"/>
  <c r="P28" i="5"/>
  <c r="H28" i="5"/>
  <c r="U7" i="5"/>
  <c r="U15" i="5"/>
  <c r="U14" i="5" s="1"/>
  <c r="D34" i="5"/>
  <c r="U19" i="5"/>
  <c r="V19" i="5" s="1"/>
  <c r="V18" i="5" s="1"/>
  <c r="U32" i="5"/>
  <c r="K34" i="5"/>
  <c r="O34" i="5"/>
  <c r="U31" i="5"/>
  <c r="V31" i="5" s="1"/>
  <c r="S34" i="5"/>
  <c r="G34" i="5"/>
  <c r="I34" i="5"/>
  <c r="M34" i="5"/>
  <c r="Q34" i="5"/>
  <c r="F34" i="5"/>
  <c r="E34" i="5"/>
  <c r="J34" i="5"/>
  <c r="N34" i="5"/>
  <c r="R34" i="5"/>
  <c r="V16" i="5"/>
  <c r="U16" i="5"/>
  <c r="U29" i="5"/>
  <c r="V7" i="5" l="1"/>
  <c r="U6" i="5"/>
  <c r="P34" i="5"/>
  <c r="V21" i="5"/>
  <c r="V20" i="5" s="1"/>
  <c r="U20" i="5"/>
  <c r="H34" i="5"/>
  <c r="V11" i="5"/>
  <c r="V32" i="5"/>
  <c r="V15" i="5"/>
  <c r="V14" i="5" s="1"/>
  <c r="U18" i="5"/>
  <c r="V29" i="5"/>
  <c r="V6" i="5" l="1"/>
  <c r="V28" i="5"/>
  <c r="V34" i="5" l="1"/>
</calcChain>
</file>

<file path=xl/sharedStrings.xml><?xml version="1.0" encoding="utf-8"?>
<sst xmlns="http://schemas.openxmlformats.org/spreadsheetml/2006/main" count="55" uniqueCount="55">
  <si>
    <t>Quarter #1</t>
  </si>
  <si>
    <t>Quarter #2</t>
  </si>
  <si>
    <t>Quarter #3</t>
  </si>
  <si>
    <t>Quarter #4</t>
  </si>
  <si>
    <t>Object Class/Items</t>
  </si>
  <si>
    <t>Revice Budget</t>
  </si>
  <si>
    <t>Sep'15</t>
  </si>
  <si>
    <t>Oct'15</t>
  </si>
  <si>
    <t>Nov'15</t>
  </si>
  <si>
    <t>Total
Q1</t>
  </si>
  <si>
    <t>Dec'15</t>
  </si>
  <si>
    <t>Jan'16</t>
  </si>
  <si>
    <t>Feb'16</t>
  </si>
  <si>
    <t>Total
Q2</t>
  </si>
  <si>
    <t>Mar'16</t>
  </si>
  <si>
    <t>Apr'16</t>
  </si>
  <si>
    <t>May'16</t>
  </si>
  <si>
    <t>Total
Q3</t>
  </si>
  <si>
    <t>Jun'16</t>
  </si>
  <si>
    <t>Jul'16</t>
  </si>
  <si>
    <t>Aug'16</t>
  </si>
  <si>
    <t>Total
Q4</t>
  </si>
  <si>
    <t>Total 
Expenses</t>
  </si>
  <si>
    <t>Balance</t>
  </si>
  <si>
    <t>1. PERSONNEL</t>
  </si>
  <si>
    <t>2. FRINGE BENEFIT</t>
  </si>
  <si>
    <t>3. TRAVEL</t>
  </si>
  <si>
    <t>4. EQUIPMENT</t>
  </si>
  <si>
    <t>5. SUPPLIES</t>
  </si>
  <si>
    <t>6. CONTRACTUAL</t>
  </si>
  <si>
    <t>7. CONSTRUCTION</t>
  </si>
  <si>
    <t>8. OTHER</t>
  </si>
  <si>
    <t>Total Budget/expenses 
for CoAg  (FY15) (THB)</t>
  </si>
  <si>
    <t>Project Code: BSO-CEI</t>
  </si>
  <si>
    <t>Forecasts</t>
  </si>
  <si>
    <t>Budget Plan:  September 1, 2017 - August 31, 2018</t>
  </si>
  <si>
    <t>CEI: Non-research Cooperative Agreement ระยะที่ 4 (2017-2021) Year 2 (2018)</t>
  </si>
  <si>
    <t>Compensation (ICT official)
(Dr.Polawat Witoolkollachit)</t>
  </si>
  <si>
    <t>Compensation (Data Manager)</t>
  </si>
  <si>
    <t>Compensation for Principle Investigator 
(Dr.Yongjua  Laosiritaworn)</t>
  </si>
  <si>
    <t>Compensation for Project Assistant
(Mr.Sarinya  Pongphan)</t>
  </si>
  <si>
    <t>Overtime for Full time Staff</t>
  </si>
  <si>
    <t>Study visit (International Travel)</t>
  </si>
  <si>
    <t>Workstation computer</t>
  </si>
  <si>
    <t>Softwares for data management and analysis (SAS, SQL, STATA)</t>
  </si>
  <si>
    <t>Other softwares</t>
  </si>
  <si>
    <t>IT  supplies</t>
  </si>
  <si>
    <t xml:space="preserve">Training (3-day workshop) on data analytic methods for data utilization </t>
  </si>
  <si>
    <t>BOE/ITC technical staff meetings</t>
  </si>
  <si>
    <t>CEI Working Group Meeting</t>
  </si>
  <si>
    <t>Compensation for BOE (Bureau of Epidemiology) Financial staff (suwincha)</t>
  </si>
  <si>
    <t>Compensation for BOE (Bureau of Epidemiology) Financial staff (kulchaya)</t>
  </si>
  <si>
    <t>Training (3-day workshop) on data analytic methods for data utilization (Resource person)</t>
  </si>
  <si>
    <t>Exchange rate management</t>
  </si>
  <si>
    <t>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</si>
</sst>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(* #,##0.00_);_(* \(#,##0.00\);_(* &quot;-&quot;??_);_(@_)"/>
    <numFmt numFmtId="188" formatCode="_(* #,##0_);_(* \(#,##0\);_(* &quot;-&quot;??_);_(@_)"/>
  </numFmts>
  <fonts count="1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theme="1"/>
      <name val="Tahoma"/>
      <family val="2"/>
      <charset val="222"/>
      <scheme val="minor"/>
    </font>
    <font>
      <sz val="9"/>
      <color theme="1"/>
      <name val="Arial"/>
      <family val="2"/>
    </font>
    <font>
      <sz val="9"/>
      <color rgb="FF7030A0"/>
      <name val="Tahoma"/>
      <family val="2"/>
      <charset val="222"/>
      <scheme val="minor"/>
    </font>
    <font>
      <sz val="10"/>
      <color theme="1"/>
      <name val="Calibri"/>
      <family val="2"/>
    </font>
    <font>
      <sz val="14"/>
      <color theme="1"/>
      <name val="Tahoma"/>
      <family val="2"/>
      <charset val="222"/>
      <scheme val="minor"/>
    </font>
    <font>
      <b/>
      <sz val="12"/>
      <name val="Arial"/>
      <family val="2"/>
    </font>
    <font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2" fillId="0" borderId="0"/>
    <xf numFmtId="0" fontId="2" fillId="0" borderId="0"/>
    <xf numFmtId="0" fontId="6" fillId="0" borderId="0"/>
  </cellStyleXfs>
  <cellXfs count="101">
    <xf numFmtId="0" fontId="0" fillId="0" borderId="0" xfId="0"/>
    <xf numFmtId="0" fontId="3" fillId="0" borderId="0" xfId="3" applyFont="1" applyFill="1" applyBorder="1" applyAlignment="1">
      <alignment horizontal="center" vertical="center"/>
    </xf>
    <xf numFmtId="187" fontId="4" fillId="0" borderId="0" xfId="2" applyFont="1" applyFill="1" applyBorder="1" applyAlignment="1">
      <alignment horizontal="center" vertical="center" wrapText="1"/>
    </xf>
    <xf numFmtId="187" fontId="4" fillId="0" borderId="0" xfId="2" applyFont="1" applyFill="1" applyBorder="1" applyAlignment="1">
      <alignment horizontal="center"/>
    </xf>
    <xf numFmtId="187" fontId="4" fillId="0" borderId="0" xfId="2" applyFont="1" applyFill="1" applyBorder="1" applyAlignment="1">
      <alignment horizontal="center" vertical="center"/>
    </xf>
    <xf numFmtId="187" fontId="3" fillId="0" borderId="0" xfId="2" applyFont="1" applyFill="1" applyBorder="1" applyAlignment="1">
      <alignment horizontal="center"/>
    </xf>
    <xf numFmtId="0" fontId="5" fillId="0" borderId="0" xfId="4" applyFont="1" applyFill="1" applyBorder="1"/>
    <xf numFmtId="0" fontId="5" fillId="0" borderId="0" xfId="5" applyFont="1" applyFill="1" applyBorder="1"/>
    <xf numFmtId="188" fontId="3" fillId="0" borderId="0" xfId="2" applyNumberFormat="1" applyFont="1" applyFill="1" applyBorder="1" applyAlignment="1">
      <alignment horizontal="left" vertical="center"/>
    </xf>
    <xf numFmtId="187" fontId="3" fillId="0" borderId="0" xfId="2" applyFont="1" applyFill="1" applyBorder="1" applyAlignment="1">
      <alignment vertical="center"/>
    </xf>
    <xf numFmtId="187" fontId="3" fillId="0" borderId="0" xfId="2" applyFont="1" applyFill="1" applyBorder="1" applyAlignment="1">
      <alignment vertical="center" wrapText="1"/>
    </xf>
    <xf numFmtId="187" fontId="3" fillId="0" borderId="4" xfId="2" applyFont="1" applyFill="1" applyBorder="1" applyAlignment="1">
      <alignment horizontal="center"/>
    </xf>
    <xf numFmtId="187" fontId="3" fillId="0" borderId="5" xfId="2" applyFont="1" applyFill="1" applyBorder="1" applyAlignment="1">
      <alignment horizontal="center" vertical="center"/>
    </xf>
    <xf numFmtId="0" fontId="5" fillId="0" borderId="0" xfId="4" applyFont="1" applyFill="1"/>
    <xf numFmtId="0" fontId="5" fillId="0" borderId="0" xfId="5" applyFont="1" applyFill="1"/>
    <xf numFmtId="43" fontId="3" fillId="3" borderId="6" xfId="1" applyFont="1" applyFill="1" applyBorder="1" applyAlignment="1">
      <alignment horizontal="center" vertical="center" wrapText="1"/>
    </xf>
    <xf numFmtId="187" fontId="3" fillId="2" borderId="6" xfId="2" applyFont="1" applyFill="1" applyBorder="1" applyAlignment="1">
      <alignment horizontal="center" wrapText="1"/>
    </xf>
    <xf numFmtId="187" fontId="4" fillId="4" borderId="6" xfId="2" applyFont="1" applyFill="1" applyBorder="1" applyAlignment="1">
      <alignment horizontal="center" wrapText="1"/>
    </xf>
    <xf numFmtId="187" fontId="3" fillId="2" borderId="6" xfId="2" applyFont="1" applyFill="1" applyBorder="1" applyAlignment="1">
      <alignment horizontal="center"/>
    </xf>
    <xf numFmtId="187" fontId="3" fillId="2" borderId="7" xfId="2" applyFont="1" applyFill="1" applyBorder="1" applyAlignment="1">
      <alignment horizontal="center" wrapText="1"/>
    </xf>
    <xf numFmtId="187" fontId="3" fillId="2" borderId="7" xfId="2" applyFont="1" applyFill="1" applyBorder="1" applyAlignment="1">
      <alignment horizontal="center"/>
    </xf>
    <xf numFmtId="187" fontId="4" fillId="4" borderId="1" xfId="2" applyFont="1" applyFill="1" applyBorder="1" applyAlignment="1">
      <alignment horizontal="center" wrapText="1"/>
    </xf>
    <xf numFmtId="187" fontId="3" fillId="2" borderId="4" xfId="2" applyFont="1" applyFill="1" applyBorder="1" applyAlignment="1">
      <alignment horizontal="center" wrapText="1"/>
    </xf>
    <xf numFmtId="0" fontId="5" fillId="0" borderId="0" xfId="4" applyFont="1" applyAlignment="1"/>
    <xf numFmtId="0" fontId="5" fillId="0" borderId="0" xfId="5" applyFont="1" applyAlignment="1"/>
    <xf numFmtId="187" fontId="4" fillId="5" borderId="6" xfId="2" applyFont="1" applyFill="1" applyBorder="1" applyAlignment="1">
      <alignment horizontal="center"/>
    </xf>
    <xf numFmtId="43" fontId="5" fillId="5" borderId="6" xfId="1" applyFont="1" applyFill="1" applyBorder="1"/>
    <xf numFmtId="2" fontId="3" fillId="0" borderId="0" xfId="5" applyNumberFormat="1" applyFont="1"/>
    <xf numFmtId="0" fontId="7" fillId="0" borderId="8" xfId="0" applyFont="1" applyBorder="1" applyAlignment="1">
      <alignment horizontal="left"/>
    </xf>
    <xf numFmtId="43" fontId="7" fillId="3" borderId="8" xfId="1" applyFont="1" applyFill="1" applyBorder="1"/>
    <xf numFmtId="43" fontId="8" fillId="0" borderId="10" xfId="1" applyFont="1" applyBorder="1"/>
    <xf numFmtId="43" fontId="8" fillId="4" borderId="10" xfId="1" applyFont="1" applyFill="1" applyBorder="1"/>
    <xf numFmtId="0" fontId="7" fillId="0" borderId="0" xfId="0" applyFont="1"/>
    <xf numFmtId="0" fontId="7" fillId="0" borderId="11" xfId="0" applyFont="1" applyBorder="1" applyAlignment="1">
      <alignment horizontal="left"/>
    </xf>
    <xf numFmtId="43" fontId="7" fillId="3" borderId="13" xfId="1" applyFont="1" applyFill="1" applyBorder="1"/>
    <xf numFmtId="43" fontId="8" fillId="0" borderId="14" xfId="1" applyFont="1" applyBorder="1"/>
    <xf numFmtId="43" fontId="8" fillId="4" borderId="14" xfId="1" applyFont="1" applyFill="1" applyBorder="1"/>
    <xf numFmtId="43" fontId="8" fillId="0" borderId="16" xfId="1" applyFont="1" applyBorder="1"/>
    <xf numFmtId="43" fontId="8" fillId="4" borderId="16" xfId="1" applyFont="1" applyFill="1" applyBorder="1"/>
    <xf numFmtId="43" fontId="4" fillId="5" borderId="6" xfId="1" applyFont="1" applyFill="1" applyBorder="1"/>
    <xf numFmtId="43" fontId="8" fillId="3" borderId="13" xfId="1" applyFont="1" applyFill="1" applyBorder="1"/>
    <xf numFmtId="43" fontId="8" fillId="3" borderId="11" xfId="1" applyFont="1" applyFill="1" applyBorder="1"/>
    <xf numFmtId="0" fontId="7" fillId="0" borderId="8" xfId="0" applyFont="1" applyBorder="1" applyAlignment="1">
      <alignment horizontal="left" vertical="center"/>
    </xf>
    <xf numFmtId="49" fontId="5" fillId="0" borderId="9" xfId="0" applyNumberFormat="1" applyFont="1" applyFill="1" applyBorder="1" applyAlignment="1">
      <alignment vertical="center" wrapText="1"/>
    </xf>
    <xf numFmtId="0" fontId="7" fillId="0" borderId="18" xfId="0" applyFont="1" applyBorder="1" applyAlignment="1">
      <alignment horizontal="left" vertical="center"/>
    </xf>
    <xf numFmtId="49" fontId="5" fillId="0" borderId="19" xfId="0" applyNumberFormat="1" applyFont="1" applyFill="1" applyBorder="1" applyAlignment="1">
      <alignment vertical="center" wrapText="1"/>
    </xf>
    <xf numFmtId="0" fontId="7" fillId="0" borderId="13" xfId="0" applyFont="1" applyBorder="1" applyAlignment="1">
      <alignment horizontal="left" vertical="center"/>
    </xf>
    <xf numFmtId="43" fontId="8" fillId="5" borderId="1" xfId="1" applyFont="1" applyFill="1" applyBorder="1"/>
    <xf numFmtId="43" fontId="8" fillId="5" borderId="6" xfId="1" applyFont="1" applyFill="1" applyBorder="1"/>
    <xf numFmtId="43" fontId="8" fillId="3" borderId="18" xfId="1" applyFont="1" applyFill="1" applyBorder="1"/>
    <xf numFmtId="43" fontId="8" fillId="0" borderId="17" xfId="1" applyFont="1" applyBorder="1"/>
    <xf numFmtId="43" fontId="8" fillId="4" borderId="17" xfId="1" applyFont="1" applyFill="1" applyBorder="1"/>
    <xf numFmtId="2" fontId="3" fillId="5" borderId="6" xfId="5" applyNumberFormat="1" applyFont="1" applyFill="1" applyBorder="1" applyAlignment="1">
      <alignment horizontal="left" vertical="center"/>
    </xf>
    <xf numFmtId="2" fontId="3" fillId="6" borderId="1" xfId="2" applyNumberFormat="1" applyFont="1" applyFill="1" applyBorder="1" applyAlignment="1">
      <alignment horizontal="left" vertical="center"/>
    </xf>
    <xf numFmtId="2" fontId="3" fillId="6" borderId="3" xfId="2" applyNumberFormat="1" applyFont="1" applyFill="1" applyBorder="1" applyAlignment="1">
      <alignment horizontal="left" vertical="center"/>
    </xf>
    <xf numFmtId="43" fontId="4" fillId="6" borderId="6" xfId="0" applyNumberFormat="1" applyFont="1" applyFill="1" applyBorder="1"/>
    <xf numFmtId="0" fontId="7" fillId="0" borderId="0" xfId="0" applyFont="1" applyAlignment="1">
      <alignment horizontal="left"/>
    </xf>
    <xf numFmtId="0" fontId="8" fillId="0" borderId="0" xfId="0" applyFont="1"/>
    <xf numFmtId="43" fontId="7" fillId="0" borderId="0" xfId="0" applyNumberFormat="1" applyFont="1"/>
    <xf numFmtId="43" fontId="9" fillId="0" borderId="0" xfId="0" applyNumberFormat="1" applyFont="1"/>
    <xf numFmtId="0" fontId="10" fillId="0" borderId="15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49" fontId="5" fillId="0" borderId="12" xfId="0" applyNumberFormat="1" applyFont="1" applyFill="1" applyBorder="1" applyAlignment="1">
      <alignment vertical="center" wrapText="1"/>
    </xf>
    <xf numFmtId="43" fontId="4" fillId="0" borderId="8" xfId="1" applyFont="1" applyFill="1" applyBorder="1"/>
    <xf numFmtId="0" fontId="7" fillId="0" borderId="11" xfId="0" applyFont="1" applyBorder="1" applyAlignment="1">
      <alignment horizontal="left" vertical="center"/>
    </xf>
    <xf numFmtId="49" fontId="5" fillId="0" borderId="15" xfId="0" applyNumberFormat="1" applyFont="1" applyFill="1" applyBorder="1" applyAlignment="1">
      <alignment vertical="center" wrapText="1"/>
    </xf>
    <xf numFmtId="43" fontId="11" fillId="0" borderId="0" xfId="1" applyFont="1"/>
    <xf numFmtId="2" fontId="3" fillId="5" borderId="6" xfId="5" applyNumberFormat="1" applyFont="1" applyFill="1" applyBorder="1" applyAlignment="1">
      <alignment horizontal="left"/>
    </xf>
    <xf numFmtId="187" fontId="3" fillId="0" borderId="0" xfId="2" applyFont="1" applyFill="1" applyBorder="1" applyAlignment="1">
      <alignment horizontal="center" vertical="center"/>
    </xf>
    <xf numFmtId="188" fontId="3" fillId="0" borderId="0" xfId="2" applyNumberFormat="1" applyFont="1" applyFill="1" applyBorder="1" applyAlignment="1">
      <alignment horizontal="left"/>
    </xf>
    <xf numFmtId="43" fontId="4" fillId="0" borderId="10" xfId="1" applyFont="1" applyFill="1" applyBorder="1"/>
    <xf numFmtId="188" fontId="12" fillId="0" borderId="0" xfId="2" applyNumberFormat="1" applyFont="1" applyFill="1" applyBorder="1" applyAlignment="1">
      <alignment horizontal="left"/>
    </xf>
    <xf numFmtId="43" fontId="3" fillId="7" borderId="6" xfId="1" applyFont="1" applyFill="1" applyBorder="1" applyAlignment="1">
      <alignment horizontal="center" vertical="center" wrapText="1"/>
    </xf>
    <xf numFmtId="43" fontId="7" fillId="7" borderId="8" xfId="1" applyFont="1" applyFill="1" applyBorder="1"/>
    <xf numFmtId="43" fontId="7" fillId="7" borderId="13" xfId="1" applyFont="1" applyFill="1" applyBorder="1"/>
    <xf numFmtId="43" fontId="8" fillId="7" borderId="13" xfId="1" applyFont="1" applyFill="1" applyBorder="1"/>
    <xf numFmtId="43" fontId="5" fillId="7" borderId="11" xfId="1" applyFont="1" applyFill="1" applyBorder="1"/>
    <xf numFmtId="43" fontId="8" fillId="7" borderId="18" xfId="1" applyFont="1" applyFill="1" applyBorder="1"/>
    <xf numFmtId="43" fontId="8" fillId="7" borderId="11" xfId="1" applyFont="1" applyFill="1" applyBorder="1"/>
    <xf numFmtId="43" fontId="4" fillId="7" borderId="8" xfId="1" applyFont="1" applyFill="1" applyBorder="1"/>
    <xf numFmtId="43" fontId="5" fillId="7" borderId="18" xfId="1" applyFont="1" applyFill="1" applyBorder="1"/>
    <xf numFmtId="0" fontId="10" fillId="0" borderId="9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3" fillId="0" borderId="12" xfId="0" applyFont="1" applyBorder="1" applyAlignment="1">
      <alignment wrapText="1"/>
    </xf>
    <xf numFmtId="0" fontId="10" fillId="0" borderId="12" xfId="0" applyFont="1" applyBorder="1" applyAlignment="1">
      <alignment horizontal="left" wrapText="1"/>
    </xf>
    <xf numFmtId="0" fontId="5" fillId="0" borderId="3" xfId="5" applyFont="1" applyFill="1" applyBorder="1" applyAlignment="1">
      <alignment vertical="center" wrapText="1"/>
    </xf>
    <xf numFmtId="0" fontId="5" fillId="0" borderId="1" xfId="5" applyFont="1" applyFill="1" applyBorder="1" applyAlignment="1">
      <alignment horizontal="center"/>
    </xf>
    <xf numFmtId="0" fontId="5" fillId="0" borderId="3" xfId="5" applyFont="1" applyFill="1" applyBorder="1" applyAlignment="1">
      <alignment horizontal="left"/>
    </xf>
    <xf numFmtId="0" fontId="3" fillId="0" borderId="1" xfId="5" applyFont="1" applyFill="1" applyBorder="1" applyAlignment="1">
      <alignment horizontal="left"/>
    </xf>
    <xf numFmtId="43" fontId="7" fillId="3" borderId="18" xfId="1" applyFont="1" applyFill="1" applyBorder="1"/>
    <xf numFmtId="43" fontId="7" fillId="7" borderId="18" xfId="1" applyFont="1" applyFill="1" applyBorder="1"/>
    <xf numFmtId="2" fontId="3" fillId="5" borderId="6" xfId="5" applyNumberFormat="1" applyFont="1" applyFill="1" applyBorder="1" applyAlignment="1">
      <alignment horizontal="left" vertical="center" wrapText="1"/>
    </xf>
    <xf numFmtId="0" fontId="10" fillId="0" borderId="19" xfId="0" applyFont="1" applyBorder="1" applyAlignment="1">
      <alignment vertical="center" wrapText="1"/>
    </xf>
    <xf numFmtId="0" fontId="3" fillId="2" borderId="1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2" fontId="3" fillId="5" borderId="6" xfId="5" applyNumberFormat="1" applyFont="1" applyFill="1" applyBorder="1" applyAlignment="1">
      <alignment horizontal="left"/>
    </xf>
    <xf numFmtId="187" fontId="3" fillId="0" borderId="0" xfId="2" applyFont="1" applyFill="1" applyBorder="1" applyAlignment="1">
      <alignment horizontal="center" vertical="center"/>
    </xf>
    <xf numFmtId="188" fontId="3" fillId="0" borderId="0" xfId="2" applyNumberFormat="1" applyFont="1" applyFill="1" applyBorder="1" applyAlignment="1">
      <alignment horizontal="left"/>
    </xf>
    <xf numFmtId="187" fontId="3" fillId="0" borderId="1" xfId="2" applyFont="1" applyFill="1" applyBorder="1" applyAlignment="1">
      <alignment horizontal="center" vertical="center"/>
    </xf>
    <xf numFmtId="187" fontId="3" fillId="0" borderId="2" xfId="2" applyFont="1" applyFill="1" applyBorder="1" applyAlignment="1">
      <alignment horizontal="center" vertical="center"/>
    </xf>
    <xf numFmtId="187" fontId="3" fillId="0" borderId="3" xfId="2" applyFont="1" applyFill="1" applyBorder="1" applyAlignment="1">
      <alignment horizontal="center" vertical="center"/>
    </xf>
  </cellXfs>
  <cellStyles count="6">
    <cellStyle name="Comma" xfId="1" builtinId="3"/>
    <cellStyle name="Comma 3" xfId="2"/>
    <cellStyle name="Normal" xfId="0" builtinId="0"/>
    <cellStyle name="Normal 3" xfId="4"/>
    <cellStyle name="Normal_Sheet1 2" xfId="3"/>
    <cellStyle name="ปกติ_BMA06 Budget plan FY05_08_11_05" xf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8"/>
  <sheetViews>
    <sheetView tabSelected="1" zoomScale="85" zoomScaleNormal="85" workbookViewId="0">
      <selection activeCell="X1" sqref="X1:X1048576"/>
    </sheetView>
  </sheetViews>
  <sheetFormatPr defaultColWidth="9" defaultRowHeight="11.5" x14ac:dyDescent="0.25"/>
  <cols>
    <col min="1" max="1" width="2.58203125" style="56" customWidth="1"/>
    <col min="2" max="2" width="31.5" style="32" customWidth="1"/>
    <col min="3" max="3" width="11.25" style="32" customWidth="1"/>
    <col min="4" max="4" width="11.25" style="32" hidden="1" customWidth="1"/>
    <col min="5" max="6" width="9" style="32" bestFit="1" customWidth="1"/>
    <col min="7" max="11" width="9.83203125" style="32" bestFit="1" customWidth="1"/>
    <col min="12" max="12" width="11.08203125" style="32" bestFit="1" customWidth="1"/>
    <col min="13" max="14" width="9.83203125" style="32" bestFit="1" customWidth="1"/>
    <col min="15" max="15" width="9" style="32" bestFit="1" customWidth="1"/>
    <col min="16" max="16" width="9.83203125" style="32" bestFit="1" customWidth="1"/>
    <col min="17" max="17" width="9" style="32" bestFit="1" customWidth="1"/>
    <col min="18" max="18" width="8.75" style="32" bestFit="1" customWidth="1"/>
    <col min="19" max="19" width="9" style="32" bestFit="1" customWidth="1"/>
    <col min="20" max="20" width="9.83203125" style="32" bestFit="1" customWidth="1"/>
    <col min="21" max="21" width="11.08203125" style="32" bestFit="1" customWidth="1"/>
    <col min="22" max="22" width="9.58203125" style="32" bestFit="1" customWidth="1"/>
    <col min="23" max="23" width="9" style="32"/>
    <col min="24" max="24" width="10" style="32" customWidth="1"/>
    <col min="25" max="16384" width="9" style="32"/>
  </cols>
  <sheetData>
    <row r="1" spans="1:30" s="6" customFormat="1" ht="22.5" customHeight="1" x14ac:dyDescent="0.25">
      <c r="A1" s="71" t="s">
        <v>35</v>
      </c>
      <c r="B1" s="1"/>
      <c r="C1" s="2"/>
      <c r="D1" s="2"/>
      <c r="E1" s="68"/>
      <c r="F1" s="68"/>
      <c r="G1" s="68"/>
      <c r="H1" s="3"/>
      <c r="I1" s="68"/>
      <c r="J1" s="68"/>
      <c r="K1" s="68"/>
      <c r="L1" s="4"/>
      <c r="M1" s="68"/>
      <c r="N1" s="68"/>
      <c r="O1" s="68"/>
      <c r="P1" s="4"/>
      <c r="Q1" s="68"/>
      <c r="R1" s="68"/>
      <c r="S1" s="68"/>
      <c r="T1" s="4"/>
      <c r="U1" s="5"/>
      <c r="V1" s="68"/>
      <c r="AD1" s="7"/>
    </row>
    <row r="2" spans="1:30" s="6" customFormat="1" ht="18.75" customHeight="1" x14ac:dyDescent="0.25">
      <c r="A2" s="8" t="s">
        <v>33</v>
      </c>
      <c r="B2" s="1"/>
      <c r="C2" s="9" t="s">
        <v>36</v>
      </c>
      <c r="D2" s="9"/>
      <c r="E2" s="10"/>
      <c r="F2" s="10"/>
      <c r="G2" s="10"/>
      <c r="H2" s="10"/>
      <c r="I2" s="10"/>
      <c r="J2" s="10"/>
      <c r="K2" s="10"/>
      <c r="L2" s="10"/>
      <c r="M2" s="68"/>
      <c r="N2" s="68"/>
      <c r="O2" s="68"/>
      <c r="P2" s="4"/>
      <c r="Q2" s="96"/>
      <c r="R2" s="96"/>
      <c r="S2" s="68"/>
      <c r="T2" s="4"/>
      <c r="U2" s="5"/>
      <c r="V2" s="68"/>
      <c r="AD2" s="7"/>
    </row>
    <row r="3" spans="1:30" s="6" customFormat="1" ht="8.25" customHeight="1" x14ac:dyDescent="0.2">
      <c r="A3" s="97"/>
      <c r="B3" s="97"/>
      <c r="C3" s="69"/>
      <c r="D3" s="69"/>
      <c r="E3" s="68"/>
      <c r="F3" s="68"/>
      <c r="G3" s="68"/>
      <c r="H3" s="3"/>
      <c r="I3" s="68"/>
      <c r="J3" s="68"/>
      <c r="K3" s="68"/>
      <c r="L3" s="4"/>
      <c r="M3" s="68"/>
      <c r="N3" s="68"/>
      <c r="O3" s="68"/>
      <c r="P3" s="4"/>
      <c r="Q3" s="68"/>
      <c r="R3" s="68"/>
      <c r="S3" s="68"/>
      <c r="T3" s="4"/>
      <c r="U3" s="5"/>
      <c r="V3" s="68"/>
      <c r="AD3" s="7"/>
    </row>
    <row r="4" spans="1:30" s="13" customFormat="1" ht="12" customHeight="1" x14ac:dyDescent="0.2">
      <c r="A4" s="8"/>
      <c r="B4" s="1"/>
      <c r="C4" s="2"/>
      <c r="D4" s="2"/>
      <c r="E4" s="98" t="s">
        <v>0</v>
      </c>
      <c r="F4" s="99"/>
      <c r="G4" s="99"/>
      <c r="H4" s="100"/>
      <c r="I4" s="98" t="s">
        <v>1</v>
      </c>
      <c r="J4" s="99"/>
      <c r="K4" s="99"/>
      <c r="L4" s="100"/>
      <c r="M4" s="98" t="s">
        <v>2</v>
      </c>
      <c r="N4" s="99"/>
      <c r="O4" s="99"/>
      <c r="P4" s="100"/>
      <c r="Q4" s="98" t="s">
        <v>3</v>
      </c>
      <c r="R4" s="99"/>
      <c r="S4" s="99"/>
      <c r="T4" s="100"/>
      <c r="U4" s="11"/>
      <c r="V4" s="12"/>
      <c r="AD4" s="14"/>
    </row>
    <row r="5" spans="1:30" s="23" customFormat="1" ht="46.5" customHeight="1" x14ac:dyDescent="0.2">
      <c r="A5" s="93" t="s">
        <v>4</v>
      </c>
      <c r="B5" s="94"/>
      <c r="C5" s="15" t="s">
        <v>5</v>
      </c>
      <c r="D5" s="72" t="s">
        <v>34</v>
      </c>
      <c r="E5" s="16" t="s">
        <v>6</v>
      </c>
      <c r="F5" s="16" t="s">
        <v>7</v>
      </c>
      <c r="G5" s="16" t="s">
        <v>8</v>
      </c>
      <c r="H5" s="17" t="s">
        <v>9</v>
      </c>
      <c r="I5" s="16" t="s">
        <v>10</v>
      </c>
      <c r="J5" s="16" t="s">
        <v>11</v>
      </c>
      <c r="K5" s="18" t="s">
        <v>12</v>
      </c>
      <c r="L5" s="17" t="s">
        <v>13</v>
      </c>
      <c r="M5" s="18" t="s">
        <v>14</v>
      </c>
      <c r="N5" s="18" t="s">
        <v>15</v>
      </c>
      <c r="O5" s="18" t="s">
        <v>16</v>
      </c>
      <c r="P5" s="17" t="s">
        <v>17</v>
      </c>
      <c r="Q5" s="19" t="s">
        <v>18</v>
      </c>
      <c r="R5" s="20" t="s">
        <v>19</v>
      </c>
      <c r="S5" s="20" t="s">
        <v>20</v>
      </c>
      <c r="T5" s="21" t="s">
        <v>21</v>
      </c>
      <c r="U5" s="22" t="s">
        <v>22</v>
      </c>
      <c r="V5" s="20" t="s">
        <v>23</v>
      </c>
      <c r="AD5" s="24"/>
    </row>
    <row r="6" spans="1:30" s="27" customFormat="1" ht="20.25" customHeight="1" x14ac:dyDescent="0.2">
      <c r="A6" s="95" t="s">
        <v>24</v>
      </c>
      <c r="B6" s="95"/>
      <c r="C6" s="25">
        <f>SUM(C7:C13)</f>
        <v>338400</v>
      </c>
      <c r="D6" s="25">
        <f>SUM(D7:D11)</f>
        <v>28000</v>
      </c>
      <c r="E6" s="26">
        <f>SUM(E7:E13)</f>
        <v>5600</v>
      </c>
      <c r="F6" s="26">
        <f t="shared" ref="F6:V6" si="0">SUM(F7:F13)</f>
        <v>12600</v>
      </c>
      <c r="G6" s="26">
        <f t="shared" si="0"/>
        <v>12600</v>
      </c>
      <c r="H6" s="26">
        <f t="shared" si="0"/>
        <v>30800</v>
      </c>
      <c r="I6" s="26">
        <f t="shared" si="0"/>
        <v>27400</v>
      </c>
      <c r="J6" s="26">
        <f t="shared" si="0"/>
        <v>27400</v>
      </c>
      <c r="K6" s="26">
        <f t="shared" si="0"/>
        <v>27400</v>
      </c>
      <c r="L6" s="26">
        <f t="shared" si="0"/>
        <v>82200</v>
      </c>
      <c r="M6" s="26">
        <f t="shared" si="0"/>
        <v>27400</v>
      </c>
      <c r="N6" s="26">
        <f t="shared" si="0"/>
        <v>27400</v>
      </c>
      <c r="O6" s="26">
        <f t="shared" si="0"/>
        <v>27400</v>
      </c>
      <c r="P6" s="26">
        <f t="shared" si="0"/>
        <v>82200</v>
      </c>
      <c r="Q6" s="26">
        <f t="shared" si="0"/>
        <v>27400</v>
      </c>
      <c r="R6" s="26">
        <f t="shared" si="0"/>
        <v>27400</v>
      </c>
      <c r="S6" s="26">
        <f t="shared" si="0"/>
        <v>27400</v>
      </c>
      <c r="T6" s="26">
        <f t="shared" si="0"/>
        <v>82200</v>
      </c>
      <c r="U6" s="26">
        <f t="shared" si="0"/>
        <v>277400</v>
      </c>
      <c r="V6" s="26">
        <f t="shared" si="0"/>
        <v>61000</v>
      </c>
    </row>
    <row r="7" spans="1:30" ht="28.5" customHeight="1" x14ac:dyDescent="0.2">
      <c r="A7" s="42">
        <v>1</v>
      </c>
      <c r="B7" s="81" t="s">
        <v>37</v>
      </c>
      <c r="C7" s="29">
        <v>67200</v>
      </c>
      <c r="D7" s="73">
        <v>25200</v>
      </c>
      <c r="E7" s="30"/>
      <c r="F7" s="30"/>
      <c r="G7" s="30"/>
      <c r="H7" s="31">
        <f>SUM(E7:G7)</f>
        <v>0</v>
      </c>
      <c r="I7" s="30">
        <v>5600</v>
      </c>
      <c r="J7" s="30">
        <v>5600</v>
      </c>
      <c r="K7" s="30">
        <v>5600</v>
      </c>
      <c r="L7" s="31">
        <f>SUM(I7:K7)</f>
        <v>16800</v>
      </c>
      <c r="M7" s="30">
        <v>5600</v>
      </c>
      <c r="N7" s="30">
        <v>5600</v>
      </c>
      <c r="O7" s="30">
        <v>5600</v>
      </c>
      <c r="P7" s="31">
        <f>SUM(M7:O7)</f>
        <v>16800</v>
      </c>
      <c r="Q7" s="30">
        <v>5600</v>
      </c>
      <c r="R7" s="30">
        <v>5600</v>
      </c>
      <c r="S7" s="30">
        <v>5600</v>
      </c>
      <c r="T7" s="31">
        <f>SUM(Q7:S7)</f>
        <v>16800</v>
      </c>
      <c r="U7" s="30">
        <f>H7+L7+P7+T7</f>
        <v>50400</v>
      </c>
      <c r="V7" s="30">
        <f>C7-U7</f>
        <v>16800</v>
      </c>
      <c r="X7" s="27"/>
    </row>
    <row r="8" spans="1:30" ht="19.5" customHeight="1" x14ac:dyDescent="0.2">
      <c r="A8" s="46">
        <v>2</v>
      </c>
      <c r="B8" s="83" t="s">
        <v>38</v>
      </c>
      <c r="C8" s="34">
        <v>67200</v>
      </c>
      <c r="D8" s="74"/>
      <c r="E8" s="35"/>
      <c r="F8" s="35"/>
      <c r="G8" s="35"/>
      <c r="H8" s="36">
        <f>SUM(E8:G8)</f>
        <v>0</v>
      </c>
      <c r="I8" s="35">
        <v>5600</v>
      </c>
      <c r="J8" s="35">
        <v>5600</v>
      </c>
      <c r="K8" s="35">
        <v>5600</v>
      </c>
      <c r="L8" s="36">
        <f>SUM(I8:K8)</f>
        <v>16800</v>
      </c>
      <c r="M8" s="35">
        <v>5600</v>
      </c>
      <c r="N8" s="35">
        <v>5600</v>
      </c>
      <c r="O8" s="35">
        <v>5600</v>
      </c>
      <c r="P8" s="36">
        <f>SUM(M8:O8)</f>
        <v>16800</v>
      </c>
      <c r="Q8" s="35">
        <v>5600</v>
      </c>
      <c r="R8" s="35">
        <v>5600</v>
      </c>
      <c r="S8" s="35">
        <v>5600</v>
      </c>
      <c r="T8" s="36">
        <f>SUM(Q8:S8)</f>
        <v>16800</v>
      </c>
      <c r="U8" s="35">
        <f>H8+L8+P8+T8</f>
        <v>50400</v>
      </c>
      <c r="V8" s="35">
        <f>C8-U8</f>
        <v>16800</v>
      </c>
      <c r="X8" s="27"/>
    </row>
    <row r="9" spans="1:30" ht="28.5" customHeight="1" x14ac:dyDescent="0.2">
      <c r="A9" s="46">
        <v>3</v>
      </c>
      <c r="B9" s="84" t="s">
        <v>39</v>
      </c>
      <c r="C9" s="34">
        <v>33600</v>
      </c>
      <c r="D9" s="74"/>
      <c r="E9" s="35"/>
      <c r="F9" s="35">
        <v>1400</v>
      </c>
      <c r="G9" s="35">
        <v>1400</v>
      </c>
      <c r="H9" s="36">
        <f t="shared" ref="H9:H10" si="1">SUM(E9:G9)</f>
        <v>2800</v>
      </c>
      <c r="I9" s="35">
        <v>1400</v>
      </c>
      <c r="J9" s="35">
        <v>1400</v>
      </c>
      <c r="K9" s="35">
        <v>1400</v>
      </c>
      <c r="L9" s="36">
        <f t="shared" ref="L9:L10" si="2">SUM(I9:K9)</f>
        <v>4200</v>
      </c>
      <c r="M9" s="35">
        <v>1400</v>
      </c>
      <c r="N9" s="35">
        <v>1400</v>
      </c>
      <c r="O9" s="35">
        <v>1400</v>
      </c>
      <c r="P9" s="36">
        <f t="shared" ref="P9:P10" si="3">SUM(M9:O9)</f>
        <v>4200</v>
      </c>
      <c r="Q9" s="35">
        <v>1400</v>
      </c>
      <c r="R9" s="35">
        <v>1400</v>
      </c>
      <c r="S9" s="35">
        <v>1400</v>
      </c>
      <c r="T9" s="36">
        <f t="shared" ref="T9:T10" si="4">SUM(Q9:S9)</f>
        <v>4200</v>
      </c>
      <c r="U9" s="35">
        <f t="shared" ref="U9:U10" si="5">H9+L9+P9+T9</f>
        <v>15400</v>
      </c>
      <c r="V9" s="35">
        <f t="shared" ref="V9:V10" si="6">C9-U9</f>
        <v>18200</v>
      </c>
      <c r="X9" s="27"/>
    </row>
    <row r="10" spans="1:30" ht="28.5" customHeight="1" x14ac:dyDescent="0.2">
      <c r="A10" s="46">
        <v>4</v>
      </c>
      <c r="B10" s="82" t="s">
        <v>40</v>
      </c>
      <c r="C10" s="34">
        <v>67200</v>
      </c>
      <c r="D10" s="74"/>
      <c r="E10" s="35"/>
      <c r="F10" s="35">
        <v>5600</v>
      </c>
      <c r="G10" s="35">
        <v>5600</v>
      </c>
      <c r="H10" s="36">
        <f t="shared" si="1"/>
        <v>11200</v>
      </c>
      <c r="I10" s="35">
        <v>5600</v>
      </c>
      <c r="J10" s="35">
        <v>5600</v>
      </c>
      <c r="K10" s="35">
        <v>5600</v>
      </c>
      <c r="L10" s="36">
        <f t="shared" si="2"/>
        <v>16800</v>
      </c>
      <c r="M10" s="35">
        <v>5600</v>
      </c>
      <c r="N10" s="35">
        <v>5600</v>
      </c>
      <c r="O10" s="35">
        <v>5600</v>
      </c>
      <c r="P10" s="36">
        <f t="shared" si="3"/>
        <v>16800</v>
      </c>
      <c r="Q10" s="35">
        <v>5600</v>
      </c>
      <c r="R10" s="35">
        <v>5600</v>
      </c>
      <c r="S10" s="35">
        <v>5600</v>
      </c>
      <c r="T10" s="36">
        <f t="shared" si="4"/>
        <v>16800</v>
      </c>
      <c r="U10" s="35">
        <f t="shared" si="5"/>
        <v>61600</v>
      </c>
      <c r="V10" s="35">
        <f t="shared" si="6"/>
        <v>5600</v>
      </c>
      <c r="X10" s="27"/>
    </row>
    <row r="11" spans="1:30" ht="15" customHeight="1" x14ac:dyDescent="0.2">
      <c r="A11" s="33">
        <v>5</v>
      </c>
      <c r="B11" s="60" t="s">
        <v>41</v>
      </c>
      <c r="C11" s="34">
        <v>36000</v>
      </c>
      <c r="D11" s="74">
        <v>2800</v>
      </c>
      <c r="E11" s="35"/>
      <c r="F11" s="35"/>
      <c r="G11" s="35"/>
      <c r="H11" s="36">
        <f>SUM(E11:G11)</f>
        <v>0</v>
      </c>
      <c r="I11" s="35">
        <v>3600</v>
      </c>
      <c r="J11" s="35">
        <v>3600</v>
      </c>
      <c r="K11" s="35">
        <v>3600</v>
      </c>
      <c r="L11" s="36">
        <f>SUM(I11:K11)</f>
        <v>10800</v>
      </c>
      <c r="M11" s="35">
        <v>3600</v>
      </c>
      <c r="N11" s="35">
        <v>3600</v>
      </c>
      <c r="O11" s="35">
        <v>3600</v>
      </c>
      <c r="P11" s="36">
        <f>SUM(M11:O11)</f>
        <v>10800</v>
      </c>
      <c r="Q11" s="35">
        <v>3600</v>
      </c>
      <c r="R11" s="35">
        <v>3600</v>
      </c>
      <c r="S11" s="35">
        <v>3600</v>
      </c>
      <c r="T11" s="36">
        <f>SUM(Q11:S11)</f>
        <v>10800</v>
      </c>
      <c r="U11" s="35">
        <f t="shared" ref="U11" si="7">H11+L11+P11+T11</f>
        <v>32400</v>
      </c>
      <c r="V11" s="35">
        <f>C11-U11</f>
        <v>3600</v>
      </c>
      <c r="X11" s="27"/>
    </row>
    <row r="12" spans="1:30" ht="29.25" customHeight="1" x14ac:dyDescent="0.2">
      <c r="A12" s="46">
        <v>6</v>
      </c>
      <c r="B12" s="82" t="s">
        <v>50</v>
      </c>
      <c r="C12" s="34">
        <v>33600</v>
      </c>
      <c r="D12" s="74"/>
      <c r="E12" s="35">
        <v>2800</v>
      </c>
      <c r="F12" s="35">
        <v>2800</v>
      </c>
      <c r="G12" s="35">
        <v>2800</v>
      </c>
      <c r="H12" s="36">
        <f t="shared" ref="H12:H13" si="8">SUM(E12:G12)</f>
        <v>8400</v>
      </c>
      <c r="I12" s="35">
        <v>2800</v>
      </c>
      <c r="J12" s="35">
        <v>2800</v>
      </c>
      <c r="K12" s="35">
        <v>2800</v>
      </c>
      <c r="L12" s="36">
        <f t="shared" ref="L12:L13" si="9">SUM(I12:K12)</f>
        <v>8400</v>
      </c>
      <c r="M12" s="35">
        <v>2800</v>
      </c>
      <c r="N12" s="35">
        <v>2800</v>
      </c>
      <c r="O12" s="35">
        <v>2800</v>
      </c>
      <c r="P12" s="36">
        <f t="shared" ref="P12:P13" si="10">SUM(M12:O12)</f>
        <v>8400</v>
      </c>
      <c r="Q12" s="35">
        <v>2800</v>
      </c>
      <c r="R12" s="35">
        <v>2800</v>
      </c>
      <c r="S12" s="35">
        <v>2800</v>
      </c>
      <c r="T12" s="36">
        <f t="shared" ref="T12:T13" si="11">SUM(Q12:S12)</f>
        <v>8400</v>
      </c>
      <c r="U12" s="35">
        <f t="shared" ref="U12:U13" si="12">H12+L12+P12+T12</f>
        <v>33600</v>
      </c>
      <c r="V12" s="35">
        <f t="shared" ref="V12:V13" si="13">C12-U12</f>
        <v>0</v>
      </c>
      <c r="X12" s="27"/>
    </row>
    <row r="13" spans="1:30" ht="30" customHeight="1" x14ac:dyDescent="0.2">
      <c r="A13" s="33">
        <v>7</v>
      </c>
      <c r="B13" s="92" t="s">
        <v>51</v>
      </c>
      <c r="C13" s="89">
        <v>33600</v>
      </c>
      <c r="D13" s="90"/>
      <c r="E13" s="35">
        <v>2800</v>
      </c>
      <c r="F13" s="35">
        <v>2800</v>
      </c>
      <c r="G13" s="35">
        <v>2800</v>
      </c>
      <c r="H13" s="36">
        <f t="shared" si="8"/>
        <v>8400</v>
      </c>
      <c r="I13" s="35">
        <v>2800</v>
      </c>
      <c r="J13" s="35">
        <v>2800</v>
      </c>
      <c r="K13" s="35">
        <v>2800</v>
      </c>
      <c r="L13" s="36">
        <f t="shared" si="9"/>
        <v>8400</v>
      </c>
      <c r="M13" s="35">
        <v>2800</v>
      </c>
      <c r="N13" s="35">
        <v>2800</v>
      </c>
      <c r="O13" s="35">
        <v>2800</v>
      </c>
      <c r="P13" s="36">
        <f t="shared" si="10"/>
        <v>8400</v>
      </c>
      <c r="Q13" s="35">
        <v>2800</v>
      </c>
      <c r="R13" s="35">
        <v>2800</v>
      </c>
      <c r="S13" s="35">
        <v>2800</v>
      </c>
      <c r="T13" s="36">
        <f t="shared" si="11"/>
        <v>8400</v>
      </c>
      <c r="U13" s="35">
        <f t="shared" si="12"/>
        <v>33600</v>
      </c>
      <c r="V13" s="35">
        <f t="shared" si="13"/>
        <v>0</v>
      </c>
      <c r="X13" s="27"/>
    </row>
    <row r="14" spans="1:30" ht="12" x14ac:dyDescent="0.2">
      <c r="A14" s="67" t="s">
        <v>25</v>
      </c>
      <c r="B14" s="91"/>
      <c r="C14" s="39">
        <f t="shared" ref="C14:V14" si="14">SUM(C15:C15)</f>
        <v>0</v>
      </c>
      <c r="D14" s="39">
        <f t="shared" si="14"/>
        <v>0</v>
      </c>
      <c r="E14" s="39">
        <f t="shared" si="14"/>
        <v>0</v>
      </c>
      <c r="F14" s="39">
        <f t="shared" si="14"/>
        <v>0</v>
      </c>
      <c r="G14" s="39">
        <f t="shared" si="14"/>
        <v>0</v>
      </c>
      <c r="H14" s="39">
        <f t="shared" si="14"/>
        <v>0</v>
      </c>
      <c r="I14" s="39">
        <f t="shared" si="14"/>
        <v>0</v>
      </c>
      <c r="J14" s="39">
        <f t="shared" si="14"/>
        <v>0</v>
      </c>
      <c r="K14" s="39">
        <f t="shared" si="14"/>
        <v>0</v>
      </c>
      <c r="L14" s="39">
        <f t="shared" si="14"/>
        <v>0</v>
      </c>
      <c r="M14" s="39">
        <f t="shared" si="14"/>
        <v>0</v>
      </c>
      <c r="N14" s="39">
        <f t="shared" si="14"/>
        <v>0</v>
      </c>
      <c r="O14" s="39">
        <f t="shared" si="14"/>
        <v>0</v>
      </c>
      <c r="P14" s="39">
        <f t="shared" si="14"/>
        <v>0</v>
      </c>
      <c r="Q14" s="39">
        <f t="shared" si="14"/>
        <v>0</v>
      </c>
      <c r="R14" s="39">
        <f t="shared" si="14"/>
        <v>0</v>
      </c>
      <c r="S14" s="39">
        <f t="shared" si="14"/>
        <v>0</v>
      </c>
      <c r="T14" s="39">
        <f t="shared" si="14"/>
        <v>0</v>
      </c>
      <c r="U14" s="39">
        <f t="shared" si="14"/>
        <v>0</v>
      </c>
      <c r="V14" s="39">
        <f t="shared" si="14"/>
        <v>0</v>
      </c>
      <c r="X14" s="27"/>
    </row>
    <row r="15" spans="1:30" ht="12.75" x14ac:dyDescent="0.2">
      <c r="A15" s="28"/>
      <c r="B15" s="61"/>
      <c r="C15" s="40"/>
      <c r="D15" s="75"/>
      <c r="E15" s="35"/>
      <c r="F15" s="35"/>
      <c r="G15" s="35"/>
      <c r="H15" s="38">
        <f t="shared" ref="H15:H19" si="15">SUM(E15:G15)</f>
        <v>0</v>
      </c>
      <c r="I15" s="35"/>
      <c r="J15" s="35"/>
      <c r="K15" s="35"/>
      <c r="L15" s="38">
        <f t="shared" ref="L15" si="16">SUM(I15:K15)</f>
        <v>0</v>
      </c>
      <c r="M15" s="35"/>
      <c r="N15" s="35"/>
      <c r="O15" s="35"/>
      <c r="P15" s="36">
        <f t="shared" ref="P15" si="17">SUM(M15:O15)</f>
        <v>0</v>
      </c>
      <c r="Q15" s="35"/>
      <c r="R15" s="35"/>
      <c r="S15" s="35"/>
      <c r="T15" s="38">
        <f t="shared" ref="T15" si="18">SUM(Q15:S15)</f>
        <v>0</v>
      </c>
      <c r="U15" s="37">
        <f>H15+L15+P15+T15</f>
        <v>0</v>
      </c>
      <c r="V15" s="37">
        <f>C15-U15</f>
        <v>0</v>
      </c>
      <c r="X15" s="27"/>
    </row>
    <row r="16" spans="1:30" ht="12" x14ac:dyDescent="0.2">
      <c r="A16" s="67" t="s">
        <v>26</v>
      </c>
      <c r="B16" s="67"/>
      <c r="C16" s="39">
        <f>SUM(C17:C17)</f>
        <v>0</v>
      </c>
      <c r="D16" s="39">
        <f>SUM(D17:D17)</f>
        <v>231600</v>
      </c>
      <c r="E16" s="39">
        <f t="shared" ref="E16:T16" si="19">SUM(E17)</f>
        <v>0</v>
      </c>
      <c r="F16" s="39">
        <f t="shared" si="19"/>
        <v>0</v>
      </c>
      <c r="G16" s="39">
        <f t="shared" si="19"/>
        <v>0</v>
      </c>
      <c r="H16" s="39">
        <f t="shared" si="19"/>
        <v>0</v>
      </c>
      <c r="I16" s="39">
        <f t="shared" si="19"/>
        <v>0</v>
      </c>
      <c r="J16" s="39">
        <f t="shared" si="19"/>
        <v>0</v>
      </c>
      <c r="K16" s="39">
        <f t="shared" si="19"/>
        <v>0</v>
      </c>
      <c r="L16" s="39">
        <f t="shared" si="19"/>
        <v>0</v>
      </c>
      <c r="M16" s="39">
        <f t="shared" si="19"/>
        <v>0</v>
      </c>
      <c r="N16" s="39">
        <f t="shared" si="19"/>
        <v>0</v>
      </c>
      <c r="O16" s="39">
        <f t="shared" si="19"/>
        <v>0</v>
      </c>
      <c r="P16" s="39">
        <f t="shared" si="19"/>
        <v>0</v>
      </c>
      <c r="Q16" s="39">
        <f t="shared" si="19"/>
        <v>0</v>
      </c>
      <c r="R16" s="39">
        <f t="shared" si="19"/>
        <v>0</v>
      </c>
      <c r="S16" s="39">
        <f t="shared" si="19"/>
        <v>0</v>
      </c>
      <c r="T16" s="39">
        <f t="shared" si="19"/>
        <v>0</v>
      </c>
      <c r="U16" s="39">
        <f>SUM(U17:U17)</f>
        <v>0</v>
      </c>
      <c r="V16" s="39">
        <f>SUM(V17:V17)</f>
        <v>0</v>
      </c>
      <c r="X16" s="27"/>
    </row>
    <row r="17" spans="1:24" ht="12.75" customHeight="1" x14ac:dyDescent="0.2">
      <c r="A17" s="46">
        <v>1</v>
      </c>
      <c r="B17" s="62" t="s">
        <v>42</v>
      </c>
      <c r="C17" s="63">
        <v>0</v>
      </c>
      <c r="D17" s="79">
        <v>231600</v>
      </c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X17" s="27"/>
    </row>
    <row r="18" spans="1:24" ht="12" x14ac:dyDescent="0.2">
      <c r="A18" s="67" t="s">
        <v>27</v>
      </c>
      <c r="B18" s="67"/>
      <c r="C18" s="39">
        <f t="shared" ref="C18:V18" si="20">SUM(C19:C19)</f>
        <v>160000</v>
      </c>
      <c r="D18" s="39">
        <f t="shared" si="20"/>
        <v>491500</v>
      </c>
      <c r="E18" s="39">
        <f t="shared" si="20"/>
        <v>0</v>
      </c>
      <c r="F18" s="39">
        <f t="shared" si="20"/>
        <v>0</v>
      </c>
      <c r="G18" s="39">
        <f t="shared" si="20"/>
        <v>0</v>
      </c>
      <c r="H18" s="39">
        <f t="shared" si="20"/>
        <v>0</v>
      </c>
      <c r="I18" s="39">
        <f t="shared" si="20"/>
        <v>0</v>
      </c>
      <c r="J18" s="39">
        <f t="shared" si="20"/>
        <v>160000</v>
      </c>
      <c r="K18" s="39">
        <f t="shared" si="20"/>
        <v>0</v>
      </c>
      <c r="L18" s="39">
        <f t="shared" si="20"/>
        <v>160000</v>
      </c>
      <c r="M18" s="39">
        <f t="shared" si="20"/>
        <v>0</v>
      </c>
      <c r="N18" s="39">
        <f t="shared" si="20"/>
        <v>0</v>
      </c>
      <c r="O18" s="39">
        <f t="shared" si="20"/>
        <v>0</v>
      </c>
      <c r="P18" s="39">
        <f t="shared" si="20"/>
        <v>0</v>
      </c>
      <c r="Q18" s="39">
        <f t="shared" si="20"/>
        <v>0</v>
      </c>
      <c r="R18" s="39">
        <f t="shared" si="20"/>
        <v>0</v>
      </c>
      <c r="S18" s="39">
        <f t="shared" si="20"/>
        <v>0</v>
      </c>
      <c r="T18" s="39">
        <f t="shared" si="20"/>
        <v>0</v>
      </c>
      <c r="U18" s="39">
        <f t="shared" si="20"/>
        <v>160000</v>
      </c>
      <c r="V18" s="39">
        <f t="shared" si="20"/>
        <v>0</v>
      </c>
      <c r="X18" s="27"/>
    </row>
    <row r="19" spans="1:24" ht="12" x14ac:dyDescent="0.2">
      <c r="A19" s="42">
        <v>1</v>
      </c>
      <c r="B19" s="43" t="s">
        <v>43</v>
      </c>
      <c r="C19" s="40">
        <v>160000</v>
      </c>
      <c r="D19" s="75">
        <v>491500</v>
      </c>
      <c r="E19" s="35"/>
      <c r="F19" s="35"/>
      <c r="G19" s="35"/>
      <c r="H19" s="38">
        <f t="shared" si="15"/>
        <v>0</v>
      </c>
      <c r="I19" s="35"/>
      <c r="J19" s="35">
        <v>160000</v>
      </c>
      <c r="K19" s="35"/>
      <c r="L19" s="38">
        <f t="shared" ref="L19" si="21">SUM(I19:K19)</f>
        <v>160000</v>
      </c>
      <c r="M19" s="35"/>
      <c r="N19" s="35"/>
      <c r="O19" s="35"/>
      <c r="P19" s="38">
        <f t="shared" ref="P19" si="22">SUM(M19:O19)</f>
        <v>0</v>
      </c>
      <c r="Q19" s="35"/>
      <c r="R19" s="35"/>
      <c r="S19" s="35"/>
      <c r="T19" s="38">
        <f t="shared" ref="T19" si="23">SUM(Q19:S19)</f>
        <v>0</v>
      </c>
      <c r="U19" s="37">
        <f>H19+L19+P19+T19</f>
        <v>160000</v>
      </c>
      <c r="V19" s="37">
        <f>C19-U19</f>
        <v>0</v>
      </c>
      <c r="X19" s="27"/>
    </row>
    <row r="20" spans="1:24" ht="12" x14ac:dyDescent="0.2">
      <c r="A20" s="67" t="s">
        <v>28</v>
      </c>
      <c r="B20" s="67"/>
      <c r="C20" s="39">
        <f>SUM(C21:C23)</f>
        <v>1426660</v>
      </c>
      <c r="D20" s="39">
        <f t="shared" ref="D20" si="24">SUM(D21:D21)</f>
        <v>87500</v>
      </c>
      <c r="E20" s="39">
        <f>SUM(E21:E23)</f>
        <v>0</v>
      </c>
      <c r="F20" s="39">
        <f t="shared" ref="F20:V20" si="25">SUM(F21:F23)</f>
        <v>0</v>
      </c>
      <c r="G20" s="39">
        <f t="shared" si="25"/>
        <v>0</v>
      </c>
      <c r="H20" s="39">
        <f t="shared" si="25"/>
        <v>0</v>
      </c>
      <c r="I20" s="39">
        <f t="shared" si="25"/>
        <v>746600</v>
      </c>
      <c r="J20" s="39">
        <f t="shared" si="25"/>
        <v>8300</v>
      </c>
      <c r="K20" s="39">
        <f t="shared" si="25"/>
        <v>98300</v>
      </c>
      <c r="L20" s="39">
        <f t="shared" si="25"/>
        <v>853200</v>
      </c>
      <c r="M20" s="39">
        <f t="shared" si="25"/>
        <v>208300</v>
      </c>
      <c r="N20" s="39">
        <f t="shared" si="25"/>
        <v>331960</v>
      </c>
      <c r="O20" s="39">
        <f t="shared" si="25"/>
        <v>8300</v>
      </c>
      <c r="P20" s="39">
        <f t="shared" si="25"/>
        <v>548560</v>
      </c>
      <c r="Q20" s="39">
        <f t="shared" si="25"/>
        <v>8300</v>
      </c>
      <c r="R20" s="39">
        <f t="shared" si="25"/>
        <v>8300</v>
      </c>
      <c r="S20" s="39">
        <f t="shared" si="25"/>
        <v>8300</v>
      </c>
      <c r="T20" s="39">
        <f t="shared" si="25"/>
        <v>24900</v>
      </c>
      <c r="U20" s="39">
        <f t="shared" si="25"/>
        <v>1426660</v>
      </c>
      <c r="V20" s="39">
        <f t="shared" si="25"/>
        <v>0</v>
      </c>
      <c r="X20" s="27"/>
    </row>
    <row r="21" spans="1:24" ht="27" customHeight="1" x14ac:dyDescent="0.2">
      <c r="A21" s="46">
        <v>1</v>
      </c>
      <c r="B21" s="62" t="s">
        <v>44</v>
      </c>
      <c r="C21" s="41">
        <v>938300</v>
      </c>
      <c r="D21" s="76">
        <v>87500</v>
      </c>
      <c r="E21" s="37"/>
      <c r="F21" s="37"/>
      <c r="G21" s="37"/>
      <c r="H21" s="38">
        <f t="shared" ref="H21:H23" si="26">SUM(E21:G21)</f>
        <v>0</v>
      </c>
      <c r="I21" s="37">
        <v>738300</v>
      </c>
      <c r="J21" s="37"/>
      <c r="K21" s="37"/>
      <c r="L21" s="38">
        <f t="shared" ref="L21:L23" si="27">SUM(I21:K21)</f>
        <v>738300</v>
      </c>
      <c r="M21" s="37">
        <v>200000</v>
      </c>
      <c r="N21" s="37"/>
      <c r="O21" s="37"/>
      <c r="P21" s="38">
        <f t="shared" ref="P21:P22" si="28">SUM(M21:O21)</f>
        <v>200000</v>
      </c>
      <c r="Q21" s="37"/>
      <c r="R21" s="37"/>
      <c r="S21" s="37"/>
      <c r="T21" s="38">
        <f t="shared" ref="T21:T23" si="29">SUM(Q21:S21)</f>
        <v>0</v>
      </c>
      <c r="U21" s="37">
        <f t="shared" ref="U21:U23" si="30">H21+L21+P21+T21</f>
        <v>938300</v>
      </c>
      <c r="V21" s="37">
        <f t="shared" ref="V21:V23" si="31">C21-U21</f>
        <v>0</v>
      </c>
      <c r="X21" s="27"/>
    </row>
    <row r="22" spans="1:24" ht="12" x14ac:dyDescent="0.2">
      <c r="A22" s="64">
        <v>2</v>
      </c>
      <c r="B22" s="65" t="s">
        <v>45</v>
      </c>
      <c r="C22" s="41">
        <v>413660</v>
      </c>
      <c r="D22" s="80"/>
      <c r="E22" s="37"/>
      <c r="F22" s="37"/>
      <c r="G22" s="37"/>
      <c r="H22" s="38">
        <f>SUM(E22:G22)</f>
        <v>0</v>
      </c>
      <c r="I22" s="37"/>
      <c r="J22" s="37"/>
      <c r="K22" s="37">
        <v>90000</v>
      </c>
      <c r="L22" s="38">
        <f t="shared" si="27"/>
        <v>90000</v>
      </c>
      <c r="M22" s="37"/>
      <c r="N22" s="37">
        <v>323660</v>
      </c>
      <c r="O22" s="37"/>
      <c r="P22" s="38">
        <f t="shared" si="28"/>
        <v>323660</v>
      </c>
      <c r="Q22" s="37"/>
      <c r="R22" s="37"/>
      <c r="S22" s="37"/>
      <c r="T22" s="38">
        <f t="shared" si="29"/>
        <v>0</v>
      </c>
      <c r="U22" s="37">
        <f t="shared" si="30"/>
        <v>413660</v>
      </c>
      <c r="V22" s="37">
        <f t="shared" si="31"/>
        <v>0</v>
      </c>
      <c r="X22" s="27"/>
    </row>
    <row r="23" spans="1:24" ht="12" x14ac:dyDescent="0.2">
      <c r="A23" s="44">
        <v>3</v>
      </c>
      <c r="B23" s="45" t="s">
        <v>46</v>
      </c>
      <c r="C23" s="49">
        <v>74700</v>
      </c>
      <c r="D23" s="80"/>
      <c r="E23" s="50"/>
      <c r="F23" s="50"/>
      <c r="G23" s="50"/>
      <c r="H23" s="36">
        <f t="shared" si="26"/>
        <v>0</v>
      </c>
      <c r="I23" s="50">
        <v>8300</v>
      </c>
      <c r="J23" s="50">
        <v>8300</v>
      </c>
      <c r="K23" s="50">
        <v>8300</v>
      </c>
      <c r="L23" s="36">
        <f t="shared" si="27"/>
        <v>24900</v>
      </c>
      <c r="M23" s="50">
        <v>8300</v>
      </c>
      <c r="N23" s="50">
        <v>8300</v>
      </c>
      <c r="O23" s="50">
        <v>8300</v>
      </c>
      <c r="P23" s="36">
        <f t="shared" ref="P23" si="32">SUM(M23:O23)</f>
        <v>24900</v>
      </c>
      <c r="Q23" s="50">
        <v>8300</v>
      </c>
      <c r="R23" s="50">
        <v>8300</v>
      </c>
      <c r="S23" s="50">
        <v>8300</v>
      </c>
      <c r="T23" s="36">
        <f t="shared" si="29"/>
        <v>24900</v>
      </c>
      <c r="U23" s="35">
        <f t="shared" si="30"/>
        <v>74700</v>
      </c>
      <c r="V23" s="35">
        <f t="shared" si="31"/>
        <v>0</v>
      </c>
      <c r="X23" s="27"/>
    </row>
    <row r="24" spans="1:24" ht="12" x14ac:dyDescent="0.2">
      <c r="A24" s="67" t="s">
        <v>29</v>
      </c>
      <c r="B24" s="67"/>
      <c r="C24" s="47"/>
      <c r="D24" s="47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X24" s="27"/>
    </row>
    <row r="25" spans="1:24" ht="12" x14ac:dyDescent="0.2">
      <c r="A25" s="86"/>
      <c r="B25" s="85"/>
      <c r="C25" s="49"/>
      <c r="D25" s="77"/>
      <c r="E25" s="50"/>
      <c r="F25" s="50"/>
      <c r="G25" s="50"/>
      <c r="H25" s="51"/>
      <c r="I25" s="50"/>
      <c r="J25" s="50"/>
      <c r="K25" s="50"/>
      <c r="L25" s="51"/>
      <c r="M25" s="50"/>
      <c r="N25" s="50"/>
      <c r="O25" s="50"/>
      <c r="P25" s="51"/>
      <c r="Q25" s="50"/>
      <c r="R25" s="50"/>
      <c r="S25" s="50"/>
      <c r="T25" s="51"/>
      <c r="U25" s="50"/>
      <c r="V25" s="50"/>
      <c r="X25" s="27"/>
    </row>
    <row r="26" spans="1:24" ht="12" x14ac:dyDescent="0.2">
      <c r="A26" s="67" t="s">
        <v>30</v>
      </c>
      <c r="B26" s="67"/>
      <c r="C26" s="47"/>
      <c r="D26" s="47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X26" s="27"/>
    </row>
    <row r="27" spans="1:24" ht="12" x14ac:dyDescent="0.2">
      <c r="A27" s="88"/>
      <c r="B27" s="87"/>
      <c r="C27" s="49"/>
      <c r="D27" s="77"/>
      <c r="E27" s="50"/>
      <c r="F27" s="50"/>
      <c r="G27" s="50"/>
      <c r="H27" s="51"/>
      <c r="I27" s="50"/>
      <c r="J27" s="50"/>
      <c r="K27" s="50"/>
      <c r="L27" s="51"/>
      <c r="M27" s="50"/>
      <c r="N27" s="50"/>
      <c r="O27" s="50"/>
      <c r="P27" s="51"/>
      <c r="Q27" s="50"/>
      <c r="R27" s="50"/>
      <c r="S27" s="50"/>
      <c r="T27" s="51"/>
      <c r="U27" s="50"/>
      <c r="V27" s="50"/>
      <c r="X27" s="27"/>
    </row>
    <row r="28" spans="1:24" ht="12" x14ac:dyDescent="0.2">
      <c r="A28" s="52" t="s">
        <v>31</v>
      </c>
      <c r="B28" s="52"/>
      <c r="C28" s="39">
        <f>SUM(C29:C33)</f>
        <v>234103.66999999998</v>
      </c>
      <c r="D28" s="39">
        <f>SUM(D29:D32)</f>
        <v>518400</v>
      </c>
      <c r="E28" s="39">
        <f>SUM(E29:E32)</f>
        <v>0</v>
      </c>
      <c r="F28" s="39">
        <f t="shared" ref="F28:V28" si="33">SUM(F29:F32)</f>
        <v>0</v>
      </c>
      <c r="G28" s="39">
        <f t="shared" si="33"/>
        <v>0</v>
      </c>
      <c r="H28" s="39">
        <f t="shared" si="33"/>
        <v>0</v>
      </c>
      <c r="I28" s="39">
        <f t="shared" si="33"/>
        <v>23200</v>
      </c>
      <c r="J28" s="39">
        <f t="shared" si="33"/>
        <v>4000</v>
      </c>
      <c r="K28" s="39">
        <f t="shared" si="33"/>
        <v>44000</v>
      </c>
      <c r="L28" s="39">
        <f t="shared" si="33"/>
        <v>71200</v>
      </c>
      <c r="M28" s="39">
        <f t="shared" si="33"/>
        <v>23200</v>
      </c>
      <c r="N28" s="39">
        <f t="shared" si="33"/>
        <v>29000</v>
      </c>
      <c r="O28" s="39">
        <f t="shared" si="33"/>
        <v>4000</v>
      </c>
      <c r="P28" s="39">
        <f t="shared" si="33"/>
        <v>56200</v>
      </c>
      <c r="Q28" s="39">
        <f t="shared" si="33"/>
        <v>23200</v>
      </c>
      <c r="R28" s="39">
        <f t="shared" si="33"/>
        <v>29000</v>
      </c>
      <c r="S28" s="39">
        <f>SUM(S29:S33)</f>
        <v>54503.67</v>
      </c>
      <c r="T28" s="39">
        <f>SUM(T29:T33)</f>
        <v>106703.67</v>
      </c>
      <c r="U28" s="39">
        <f>SUM(U29:U33)</f>
        <v>234103.66999999998</v>
      </c>
      <c r="V28" s="39">
        <f t="shared" si="33"/>
        <v>0</v>
      </c>
      <c r="X28" s="27"/>
    </row>
    <row r="29" spans="1:24" ht="27" customHeight="1" x14ac:dyDescent="0.2">
      <c r="A29" s="46">
        <v>1</v>
      </c>
      <c r="B29" s="62" t="s">
        <v>47</v>
      </c>
      <c r="C29" s="41">
        <v>75000</v>
      </c>
      <c r="D29" s="78">
        <v>66200</v>
      </c>
      <c r="E29" s="37"/>
      <c r="F29" s="37"/>
      <c r="G29" s="37"/>
      <c r="H29" s="38">
        <f t="shared" ref="H29:H32" si="34">SUM(E29:G29)</f>
        <v>0</v>
      </c>
      <c r="I29" s="37"/>
      <c r="J29" s="37"/>
      <c r="K29" s="37">
        <v>25000</v>
      </c>
      <c r="L29" s="38">
        <f t="shared" ref="L29:L32" si="35">SUM(I29:K29)</f>
        <v>25000</v>
      </c>
      <c r="M29" s="37"/>
      <c r="N29" s="37">
        <v>25000</v>
      </c>
      <c r="O29" s="37"/>
      <c r="P29" s="38">
        <f t="shared" ref="P29:P32" si="36">SUM(M29:O29)</f>
        <v>25000</v>
      </c>
      <c r="Q29" s="37"/>
      <c r="R29" s="37">
        <v>25000</v>
      </c>
      <c r="S29" s="37"/>
      <c r="T29" s="38">
        <f t="shared" ref="T29:T33" si="37">SUM(Q29:S29)</f>
        <v>25000</v>
      </c>
      <c r="U29" s="37">
        <f t="shared" ref="U29:U33" si="38">H29+L29+P29+T29</f>
        <v>75000</v>
      </c>
      <c r="V29" s="37">
        <f t="shared" ref="V29:V32" si="39">C29-U29</f>
        <v>0</v>
      </c>
      <c r="X29" s="27"/>
    </row>
    <row r="30" spans="1:24" ht="41.25" customHeight="1" x14ac:dyDescent="0.2">
      <c r="A30" s="46">
        <v>2</v>
      </c>
      <c r="B30" s="62" t="s">
        <v>52</v>
      </c>
      <c r="C30" s="41">
        <v>15000</v>
      </c>
      <c r="D30" s="78"/>
      <c r="E30" s="37"/>
      <c r="F30" s="37"/>
      <c r="G30" s="37"/>
      <c r="H30" s="38">
        <f t="shared" si="34"/>
        <v>0</v>
      </c>
      <c r="I30" s="37"/>
      <c r="J30" s="37"/>
      <c r="K30" s="37">
        <v>15000</v>
      </c>
      <c r="L30" s="38">
        <f t="shared" si="35"/>
        <v>15000</v>
      </c>
      <c r="M30" s="37"/>
      <c r="N30" s="37"/>
      <c r="O30" s="37"/>
      <c r="P30" s="38">
        <f t="shared" si="36"/>
        <v>0</v>
      </c>
      <c r="Q30" s="37"/>
      <c r="R30" s="37"/>
      <c r="S30" s="37"/>
      <c r="T30" s="38">
        <f t="shared" si="37"/>
        <v>0</v>
      </c>
      <c r="U30" s="37">
        <f t="shared" si="38"/>
        <v>15000</v>
      </c>
      <c r="V30" s="37">
        <f t="shared" si="39"/>
        <v>0</v>
      </c>
      <c r="X30" s="27"/>
    </row>
    <row r="31" spans="1:24" ht="12" x14ac:dyDescent="0.2">
      <c r="A31" s="64">
        <v>3</v>
      </c>
      <c r="B31" s="65" t="s">
        <v>48</v>
      </c>
      <c r="C31" s="41">
        <v>36000</v>
      </c>
      <c r="D31" s="78">
        <v>452200</v>
      </c>
      <c r="E31" s="37"/>
      <c r="F31" s="37"/>
      <c r="G31" s="37"/>
      <c r="H31" s="38">
        <f>SUM(E31:G31)</f>
        <v>0</v>
      </c>
      <c r="I31" s="37">
        <v>4000</v>
      </c>
      <c r="J31" s="37">
        <v>4000</v>
      </c>
      <c r="K31" s="37">
        <v>4000</v>
      </c>
      <c r="L31" s="38">
        <f t="shared" si="35"/>
        <v>12000</v>
      </c>
      <c r="M31" s="37">
        <v>4000</v>
      </c>
      <c r="N31" s="37">
        <v>4000</v>
      </c>
      <c r="O31" s="37">
        <v>4000</v>
      </c>
      <c r="P31" s="38">
        <f t="shared" si="36"/>
        <v>12000</v>
      </c>
      <c r="Q31" s="37">
        <v>4000</v>
      </c>
      <c r="R31" s="37">
        <v>4000</v>
      </c>
      <c r="S31" s="37">
        <v>4000</v>
      </c>
      <c r="T31" s="38">
        <f t="shared" si="37"/>
        <v>12000</v>
      </c>
      <c r="U31" s="37">
        <f t="shared" si="38"/>
        <v>36000</v>
      </c>
      <c r="V31" s="37">
        <f t="shared" si="39"/>
        <v>0</v>
      </c>
      <c r="X31" s="27"/>
    </row>
    <row r="32" spans="1:24" x14ac:dyDescent="0.25">
      <c r="A32" s="44">
        <v>4</v>
      </c>
      <c r="B32" s="65" t="s">
        <v>49</v>
      </c>
      <c r="C32" s="41">
        <v>57600</v>
      </c>
      <c r="D32" s="77">
        <v>0</v>
      </c>
      <c r="E32" s="37"/>
      <c r="F32" s="37"/>
      <c r="G32" s="37"/>
      <c r="H32" s="36">
        <f t="shared" si="34"/>
        <v>0</v>
      </c>
      <c r="I32" s="37">
        <v>19200</v>
      </c>
      <c r="J32" s="37"/>
      <c r="K32" s="37"/>
      <c r="L32" s="36">
        <f t="shared" si="35"/>
        <v>19200</v>
      </c>
      <c r="M32" s="37">
        <v>19200</v>
      </c>
      <c r="N32" s="37"/>
      <c r="O32" s="37"/>
      <c r="P32" s="36">
        <f t="shared" si="36"/>
        <v>19200</v>
      </c>
      <c r="Q32" s="37">
        <v>19200</v>
      </c>
      <c r="R32" s="37"/>
      <c r="S32" s="37"/>
      <c r="T32" s="36">
        <f t="shared" si="37"/>
        <v>19200</v>
      </c>
      <c r="U32" s="35">
        <f t="shared" si="38"/>
        <v>57600</v>
      </c>
      <c r="V32" s="35">
        <f t="shared" si="39"/>
        <v>0</v>
      </c>
      <c r="X32" s="27"/>
    </row>
    <row r="33" spans="1:24" x14ac:dyDescent="0.25">
      <c r="A33" s="64">
        <v>5</v>
      </c>
      <c r="B33" s="45" t="s">
        <v>53</v>
      </c>
      <c r="C33" s="49">
        <v>50503.67</v>
      </c>
      <c r="D33" s="77"/>
      <c r="E33" s="50"/>
      <c r="F33" s="50"/>
      <c r="G33" s="50"/>
      <c r="H33" s="51"/>
      <c r="I33" s="50"/>
      <c r="J33" s="50"/>
      <c r="K33" s="50"/>
      <c r="L33" s="51"/>
      <c r="M33" s="50"/>
      <c r="N33" s="50"/>
      <c r="O33" s="50"/>
      <c r="P33" s="51"/>
      <c r="Q33" s="50"/>
      <c r="R33" s="50"/>
      <c r="S33" s="50">
        <v>50503.67</v>
      </c>
      <c r="T33" s="36">
        <f t="shared" si="37"/>
        <v>50503.67</v>
      </c>
      <c r="U33" s="35">
        <f t="shared" si="38"/>
        <v>50503.67</v>
      </c>
      <c r="V33" s="50"/>
      <c r="X33" s="27"/>
    </row>
    <row r="34" spans="1:24" x14ac:dyDescent="0.25">
      <c r="A34" s="53" t="s">
        <v>32</v>
      </c>
      <c r="B34" s="54"/>
      <c r="C34" s="55">
        <f>C28+C20+C18+C16+C14+C6</f>
        <v>2159163.67</v>
      </c>
      <c r="D34" s="55">
        <f t="shared" ref="D34:T34" si="40">D28+D20+D18+D16+D14+D6</f>
        <v>1357000</v>
      </c>
      <c r="E34" s="55">
        <f t="shared" si="40"/>
        <v>5600</v>
      </c>
      <c r="F34" s="55">
        <f t="shared" si="40"/>
        <v>12600</v>
      </c>
      <c r="G34" s="55">
        <f t="shared" si="40"/>
        <v>12600</v>
      </c>
      <c r="H34" s="55">
        <f t="shared" si="40"/>
        <v>30800</v>
      </c>
      <c r="I34" s="55">
        <f t="shared" si="40"/>
        <v>797200</v>
      </c>
      <c r="J34" s="55">
        <f t="shared" si="40"/>
        <v>199700</v>
      </c>
      <c r="K34" s="55">
        <f t="shared" si="40"/>
        <v>169700</v>
      </c>
      <c r="L34" s="55">
        <f t="shared" si="40"/>
        <v>1166600</v>
      </c>
      <c r="M34" s="55">
        <f t="shared" si="40"/>
        <v>258900</v>
      </c>
      <c r="N34" s="55">
        <f t="shared" si="40"/>
        <v>388360</v>
      </c>
      <c r="O34" s="55">
        <f t="shared" si="40"/>
        <v>39700</v>
      </c>
      <c r="P34" s="55">
        <f t="shared" si="40"/>
        <v>686960</v>
      </c>
      <c r="Q34" s="55">
        <f t="shared" si="40"/>
        <v>58900</v>
      </c>
      <c r="R34" s="55">
        <f t="shared" si="40"/>
        <v>64700</v>
      </c>
      <c r="S34" s="55">
        <f t="shared" si="40"/>
        <v>90203.67</v>
      </c>
      <c r="T34" s="55">
        <f t="shared" si="40"/>
        <v>213803.66999999998</v>
      </c>
      <c r="U34" s="55">
        <f>U6+U14+U16+U18+U20+U28</f>
        <v>2098163.67</v>
      </c>
      <c r="V34" s="55">
        <f>V28+V20+V18+V16+V14+V6</f>
        <v>61000</v>
      </c>
    </row>
    <row r="37" spans="1:24" ht="12" x14ac:dyDescent="0.2">
      <c r="B37" s="57"/>
      <c r="C37" s="58"/>
      <c r="D37" s="58"/>
      <c r="T37" s="32" t="s">
        <v>54</v>
      </c>
      <c r="U37" s="58">
        <f>H34+L34+P34+T34</f>
        <v>2098163.67</v>
      </c>
    </row>
    <row r="38" spans="1:24" ht="18" x14ac:dyDescent="0.25">
      <c r="C38" s="66"/>
      <c r="D38" s="66"/>
      <c r="V38" s="59"/>
    </row>
    <row r="40" spans="1:24" x14ac:dyDescent="0.25">
      <c r="U40" s="58"/>
    </row>
    <row r="41" spans="1:24" x14ac:dyDescent="0.25">
      <c r="U41" s="58"/>
    </row>
    <row r="42" spans="1:24" ht="11.25" x14ac:dyDescent="0.15">
      <c r="A42" s="32"/>
      <c r="V42" s="58"/>
    </row>
    <row r="53" spans="1:1" x14ac:dyDescent="0.25">
      <c r="A53" s="32"/>
    </row>
    <row r="54" spans="1:1" x14ac:dyDescent="0.25">
      <c r="A54" s="32"/>
    </row>
    <row r="55" spans="1:1" x14ac:dyDescent="0.25">
      <c r="A55" s="32"/>
    </row>
    <row r="56" spans="1:1" x14ac:dyDescent="0.25">
      <c r="A56" s="32"/>
    </row>
    <row r="57" spans="1:1" x14ac:dyDescent="0.25">
      <c r="A57" s="32"/>
    </row>
    <row r="58" spans="1:1" x14ac:dyDescent="0.25">
      <c r="A58" s="32"/>
    </row>
    <row r="59" spans="1:1" x14ac:dyDescent="0.25">
      <c r="A59" s="32"/>
    </row>
    <row r="60" spans="1:1" x14ac:dyDescent="0.25">
      <c r="A60" s="32"/>
    </row>
    <row r="61" spans="1:1" x14ac:dyDescent="0.25">
      <c r="A61" s="32"/>
    </row>
    <row r="62" spans="1:1" x14ac:dyDescent="0.25">
      <c r="A62" s="32"/>
    </row>
    <row r="63" spans="1:1" x14ac:dyDescent="0.25">
      <c r="A63" s="32"/>
    </row>
    <row r="64" spans="1:1" x14ac:dyDescent="0.25">
      <c r="A64" s="32"/>
    </row>
    <row r="65" spans="1:1" x14ac:dyDescent="0.25">
      <c r="A65" s="32"/>
    </row>
    <row r="66" spans="1:1" x14ac:dyDescent="0.25">
      <c r="A66" s="32"/>
    </row>
    <row r="67" spans="1:1" x14ac:dyDescent="0.25">
      <c r="A67" s="32"/>
    </row>
    <row r="68" spans="1:1" x14ac:dyDescent="0.25">
      <c r="A68" s="32"/>
    </row>
    <row r="69" spans="1:1" x14ac:dyDescent="0.25">
      <c r="A69" s="32"/>
    </row>
    <row r="70" spans="1:1" x14ac:dyDescent="0.25">
      <c r="A70" s="32"/>
    </row>
    <row r="71" spans="1:1" x14ac:dyDescent="0.25">
      <c r="A71" s="32"/>
    </row>
    <row r="72" spans="1:1" x14ac:dyDescent="0.25">
      <c r="A72" s="32"/>
    </row>
    <row r="73" spans="1:1" x14ac:dyDescent="0.25">
      <c r="A73" s="32"/>
    </row>
    <row r="74" spans="1:1" x14ac:dyDescent="0.25">
      <c r="A74" s="32"/>
    </row>
    <row r="75" spans="1:1" x14ac:dyDescent="0.25">
      <c r="A75" s="32"/>
    </row>
    <row r="78" spans="1:1" x14ac:dyDescent="0.25">
      <c r="A78" s="32"/>
    </row>
  </sheetData>
  <mergeCells count="8">
    <mergeCell ref="A5:B5"/>
    <mergeCell ref="A6:B6"/>
    <mergeCell ref="Q2:R2"/>
    <mergeCell ref="A3:B3"/>
    <mergeCell ref="E4:H4"/>
    <mergeCell ref="I4:L4"/>
    <mergeCell ref="M4:P4"/>
    <mergeCell ref="Q4:T4"/>
  </mergeCells>
  <pageMargins left="0.15748031496062992" right="0.15748031496062992" top="0.43307086614173229" bottom="0.74803149606299213" header="0.31496062992125984" footer="0.31496062992125984"/>
  <pageSetup paperSize="9" scale="61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CEI_Sarinya</dc:creator>
  <cp:lastModifiedBy>OS</cp:lastModifiedBy>
  <cp:lastPrinted>2017-12-06T04:34:39Z</cp:lastPrinted>
  <dcterms:created xsi:type="dcterms:W3CDTF">2016-09-22T04:18:52Z</dcterms:created>
  <dcterms:modified xsi:type="dcterms:W3CDTF">2017-12-16T08:03:06Z</dcterms:modified>
</cp:coreProperties>
</file>