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50" windowWidth="19420" windowHeight="9260"/>
  </bookViews>
  <sheets>
    <sheet name="revised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U27" i="4" l="1"/>
  <c r="U31" i="4"/>
  <c r="U30" i="4"/>
  <c r="U29" i="4"/>
  <c r="U28" i="4"/>
  <c r="U14" i="4"/>
  <c r="U34" i="4"/>
  <c r="T36" i="4"/>
  <c r="T34" i="4"/>
  <c r="T32" i="4"/>
  <c r="C27" i="4"/>
  <c r="C13" i="4"/>
  <c r="S30" i="4"/>
  <c r="O30" i="4"/>
  <c r="K30" i="4"/>
  <c r="G30" i="4"/>
  <c r="S29" i="4"/>
  <c r="O29" i="4"/>
  <c r="K29" i="4"/>
  <c r="G29" i="4"/>
  <c r="S28" i="4"/>
  <c r="O28" i="4"/>
  <c r="O27" i="4" s="1"/>
  <c r="K28" i="4"/>
  <c r="K27" i="4" s="1"/>
  <c r="G28" i="4"/>
  <c r="S27" i="4"/>
  <c r="R27" i="4"/>
  <c r="Q27" i="4"/>
  <c r="P27" i="4"/>
  <c r="N27" i="4"/>
  <c r="M27" i="4"/>
  <c r="L27" i="4"/>
  <c r="J27" i="4"/>
  <c r="J32" i="4" s="1"/>
  <c r="I27" i="4"/>
  <c r="H27" i="4"/>
  <c r="G27" i="4"/>
  <c r="F27" i="4"/>
  <c r="E27" i="4"/>
  <c r="D27" i="4"/>
  <c r="S22" i="4"/>
  <c r="S21" i="4" s="1"/>
  <c r="O22" i="4"/>
  <c r="G22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D21" i="4"/>
  <c r="C21" i="4"/>
  <c r="S18" i="4"/>
  <c r="O18" i="4"/>
  <c r="K18" i="4"/>
  <c r="G18" i="4"/>
  <c r="S17" i="4"/>
  <c r="O17" i="4"/>
  <c r="K17" i="4"/>
  <c r="G17" i="4"/>
  <c r="S16" i="4"/>
  <c r="O16" i="4"/>
  <c r="K16" i="4"/>
  <c r="G16" i="4"/>
  <c r="S15" i="4"/>
  <c r="O15" i="4"/>
  <c r="K15" i="4"/>
  <c r="G15" i="4"/>
  <c r="S14" i="4"/>
  <c r="S13" i="4" s="1"/>
  <c r="O14" i="4"/>
  <c r="O13" i="4" s="1"/>
  <c r="K14" i="4"/>
  <c r="G14" i="4"/>
  <c r="G13" i="4" s="1"/>
  <c r="R13" i="4"/>
  <c r="Q13" i="4"/>
  <c r="P13" i="4"/>
  <c r="N13" i="4"/>
  <c r="M13" i="4"/>
  <c r="L13" i="4"/>
  <c r="J13" i="4"/>
  <c r="I13" i="4"/>
  <c r="H13" i="4"/>
  <c r="F13" i="4"/>
  <c r="E13" i="4"/>
  <c r="D13" i="4"/>
  <c r="S12" i="4"/>
  <c r="O12" i="4"/>
  <c r="K12" i="4"/>
  <c r="G12" i="4"/>
  <c r="S11" i="4"/>
  <c r="O11" i="4"/>
  <c r="O10" i="4" s="1"/>
  <c r="K11" i="4"/>
  <c r="G11" i="4"/>
  <c r="S10" i="4"/>
  <c r="R10" i="4"/>
  <c r="Q10" i="4"/>
  <c r="P10" i="4"/>
  <c r="N10" i="4"/>
  <c r="M10" i="4"/>
  <c r="L10" i="4"/>
  <c r="K10" i="4"/>
  <c r="J10" i="4"/>
  <c r="I10" i="4"/>
  <c r="H10" i="4"/>
  <c r="G10" i="4"/>
  <c r="F10" i="4"/>
  <c r="E10" i="4"/>
  <c r="D10" i="4"/>
  <c r="S9" i="4"/>
  <c r="O9" i="4"/>
  <c r="K9" i="4"/>
  <c r="G9" i="4"/>
  <c r="S8" i="4"/>
  <c r="O8" i="4"/>
  <c r="K8" i="4"/>
  <c r="G8" i="4"/>
  <c r="S7" i="4"/>
  <c r="O7" i="4"/>
  <c r="O6" i="4" s="1"/>
  <c r="K7" i="4"/>
  <c r="K6" i="4" s="1"/>
  <c r="G7" i="4"/>
  <c r="S6" i="4"/>
  <c r="R6" i="4"/>
  <c r="Q6" i="4"/>
  <c r="P6" i="4"/>
  <c r="N6" i="4"/>
  <c r="M6" i="4"/>
  <c r="L6" i="4"/>
  <c r="J6" i="4"/>
  <c r="I6" i="4"/>
  <c r="H6" i="4"/>
  <c r="G6" i="4"/>
  <c r="F6" i="4"/>
  <c r="E6" i="4"/>
  <c r="D6" i="4"/>
  <c r="C6" i="4"/>
  <c r="N32" i="4" l="1"/>
  <c r="T22" i="4"/>
  <c r="F32" i="4"/>
  <c r="R32" i="4"/>
  <c r="E32" i="4"/>
  <c r="I32" i="4"/>
  <c r="M32" i="4"/>
  <c r="Q32" i="4"/>
  <c r="O21" i="4"/>
  <c r="T7" i="4"/>
  <c r="T8" i="4"/>
  <c r="U8" i="4" s="1"/>
  <c r="T9" i="4"/>
  <c r="U9" i="4" s="1"/>
  <c r="D32" i="4"/>
  <c r="H32" i="4"/>
  <c r="L32" i="4"/>
  <c r="P32" i="4"/>
  <c r="T28" i="4"/>
  <c r="T29" i="4"/>
  <c r="T30" i="4"/>
  <c r="C32" i="4"/>
  <c r="T11" i="4"/>
  <c r="T12" i="4"/>
  <c r="U12" i="4" s="1"/>
  <c r="T15" i="4"/>
  <c r="U15" i="4" s="1"/>
  <c r="T16" i="4"/>
  <c r="U16" i="4" s="1"/>
  <c r="T17" i="4"/>
  <c r="U17" i="4" s="1"/>
  <c r="T18" i="4"/>
  <c r="U18" i="4" s="1"/>
  <c r="K13" i="4"/>
  <c r="U22" i="4"/>
  <c r="U21" i="4" s="1"/>
  <c r="T21" i="4"/>
  <c r="U7" i="4"/>
  <c r="T10" i="4"/>
  <c r="U11" i="4"/>
  <c r="G32" i="4"/>
  <c r="K32" i="4"/>
  <c r="O32" i="4"/>
  <c r="S32" i="4"/>
  <c r="T14" i="4"/>
  <c r="G30" i="3"/>
  <c r="K30" i="3"/>
  <c r="O30" i="3"/>
  <c r="S30" i="3"/>
  <c r="U6" i="4" l="1"/>
  <c r="T6" i="4"/>
  <c r="T27" i="4"/>
  <c r="U10" i="4"/>
  <c r="U13" i="4"/>
  <c r="T13" i="4"/>
  <c r="T30" i="3"/>
  <c r="U32" i="4" l="1"/>
  <c r="H21" i="3"/>
  <c r="I21" i="3"/>
  <c r="J21" i="3"/>
  <c r="L21" i="3"/>
  <c r="M21" i="3"/>
  <c r="N21" i="3"/>
  <c r="P21" i="3"/>
  <c r="Q21" i="3"/>
  <c r="R21" i="3"/>
  <c r="E21" i="3"/>
  <c r="F21" i="3"/>
  <c r="D21" i="3"/>
  <c r="I6" i="3"/>
  <c r="E6" i="3" l="1"/>
  <c r="F6" i="3"/>
  <c r="H6" i="3"/>
  <c r="J6" i="3"/>
  <c r="L6" i="3"/>
  <c r="M6" i="3"/>
  <c r="N6" i="3"/>
  <c r="P6" i="3"/>
  <c r="Q6" i="3"/>
  <c r="R6" i="3"/>
  <c r="D6" i="3"/>
  <c r="S22" i="3"/>
  <c r="S21" i="3" s="1"/>
  <c r="K21" i="3"/>
  <c r="G22" i="3"/>
  <c r="G21" i="3" s="1"/>
  <c r="O22" i="3"/>
  <c r="O21" i="3" s="1"/>
  <c r="C27" i="3"/>
  <c r="C21" i="3"/>
  <c r="C6" i="3"/>
  <c r="T22" i="3" l="1"/>
  <c r="G18" i="3"/>
  <c r="U22" i="3" l="1"/>
  <c r="U21" i="3" s="1"/>
  <c r="T21" i="3"/>
  <c r="S29" i="3"/>
  <c r="O29" i="3"/>
  <c r="K29" i="3"/>
  <c r="G29" i="3"/>
  <c r="S28" i="3"/>
  <c r="O28" i="3"/>
  <c r="K28" i="3"/>
  <c r="G28" i="3"/>
  <c r="R27" i="3"/>
  <c r="Q27" i="3"/>
  <c r="P27" i="3"/>
  <c r="N27" i="3"/>
  <c r="M27" i="3"/>
  <c r="L27" i="3"/>
  <c r="J27" i="3"/>
  <c r="I27" i="3"/>
  <c r="H27" i="3"/>
  <c r="F27" i="3"/>
  <c r="E27" i="3"/>
  <c r="D27" i="3"/>
  <c r="S18" i="3"/>
  <c r="O18" i="3"/>
  <c r="K18" i="3"/>
  <c r="S17" i="3"/>
  <c r="O17" i="3"/>
  <c r="K17" i="3"/>
  <c r="G17" i="3"/>
  <c r="S16" i="3"/>
  <c r="O16" i="3"/>
  <c r="K16" i="3"/>
  <c r="G16" i="3"/>
  <c r="S15" i="3"/>
  <c r="O15" i="3"/>
  <c r="K15" i="3"/>
  <c r="G15" i="3"/>
  <c r="S14" i="3"/>
  <c r="O14" i="3"/>
  <c r="K14" i="3"/>
  <c r="G14" i="3"/>
  <c r="R13" i="3"/>
  <c r="Q13" i="3"/>
  <c r="P13" i="3"/>
  <c r="N13" i="3"/>
  <c r="M13" i="3"/>
  <c r="L13" i="3"/>
  <c r="J13" i="3"/>
  <c r="I13" i="3"/>
  <c r="H13" i="3"/>
  <c r="F13" i="3"/>
  <c r="E13" i="3"/>
  <c r="D13" i="3"/>
  <c r="C13" i="3"/>
  <c r="S12" i="3"/>
  <c r="O12" i="3"/>
  <c r="K12" i="3"/>
  <c r="G12" i="3"/>
  <c r="S11" i="3"/>
  <c r="O11" i="3"/>
  <c r="K11" i="3"/>
  <c r="G11" i="3"/>
  <c r="R10" i="3"/>
  <c r="Q10" i="3"/>
  <c r="P10" i="3"/>
  <c r="N10" i="3"/>
  <c r="M10" i="3"/>
  <c r="L10" i="3"/>
  <c r="J10" i="3"/>
  <c r="I10" i="3"/>
  <c r="H10" i="3"/>
  <c r="F10" i="3"/>
  <c r="E10" i="3"/>
  <c r="D10" i="3"/>
  <c r="S9" i="3"/>
  <c r="O9" i="3"/>
  <c r="K9" i="3"/>
  <c r="G9" i="3"/>
  <c r="S8" i="3"/>
  <c r="O8" i="3"/>
  <c r="K8" i="3"/>
  <c r="G8" i="3"/>
  <c r="S7" i="3"/>
  <c r="O7" i="3"/>
  <c r="K7" i="3"/>
  <c r="G7" i="3"/>
  <c r="O6" i="3" l="1"/>
  <c r="S6" i="3"/>
  <c r="G6" i="3"/>
  <c r="K10" i="3"/>
  <c r="K6" i="3"/>
  <c r="G27" i="3"/>
  <c r="G10" i="3"/>
  <c r="O10" i="3"/>
  <c r="S27" i="3"/>
  <c r="O27" i="3"/>
  <c r="S13" i="3"/>
  <c r="T15" i="3"/>
  <c r="U15" i="3" s="1"/>
  <c r="T14" i="3"/>
  <c r="U14" i="3" s="1"/>
  <c r="T16" i="3"/>
  <c r="U16" i="3" s="1"/>
  <c r="S10" i="3"/>
  <c r="T9" i="3"/>
  <c r="U9" i="3" s="1"/>
  <c r="T11" i="3"/>
  <c r="U11" i="3" s="1"/>
  <c r="T12" i="3"/>
  <c r="U12" i="3" s="1"/>
  <c r="G13" i="3"/>
  <c r="O13" i="3"/>
  <c r="L31" i="3"/>
  <c r="T8" i="3"/>
  <c r="U8" i="3" s="1"/>
  <c r="Q31" i="3"/>
  <c r="R31" i="3"/>
  <c r="P31" i="3"/>
  <c r="M31" i="3"/>
  <c r="E31" i="3"/>
  <c r="D31" i="3"/>
  <c r="T7" i="3"/>
  <c r="C31" i="3"/>
  <c r="T28" i="3"/>
  <c r="T17" i="3"/>
  <c r="U17" i="3" s="1"/>
  <c r="N31" i="3"/>
  <c r="T29" i="3"/>
  <c r="T18" i="3"/>
  <c r="U18" i="3" s="1"/>
  <c r="K13" i="3"/>
  <c r="J31" i="3"/>
  <c r="I31" i="3"/>
  <c r="K27" i="3"/>
  <c r="H31" i="3"/>
  <c r="F31" i="3"/>
  <c r="T6" i="3" l="1"/>
  <c r="U7" i="3"/>
  <c r="T27" i="3"/>
  <c r="O31" i="3"/>
  <c r="S31" i="3"/>
  <c r="T13" i="3"/>
  <c r="U6" i="3"/>
  <c r="T10" i="3"/>
  <c r="U10" i="3"/>
  <c r="G31" i="3"/>
  <c r="U13" i="3"/>
  <c r="K31" i="3"/>
  <c r="U31" i="3" l="1"/>
  <c r="T31" i="3"/>
</calcChain>
</file>

<file path=xl/sharedStrings.xml><?xml version="1.0" encoding="utf-8"?>
<sst xmlns="http://schemas.openxmlformats.org/spreadsheetml/2006/main" count="101" uniqueCount="50">
  <si>
    <t>Quarter #1</t>
  </si>
  <si>
    <t>Quarter #2</t>
  </si>
  <si>
    <t>Quarter #3</t>
  </si>
  <si>
    <t>Quarter #4</t>
  </si>
  <si>
    <t>Object Class/Items</t>
  </si>
  <si>
    <t>Revice Budget</t>
  </si>
  <si>
    <t>Total
Q1</t>
  </si>
  <si>
    <t>Total
Q2</t>
  </si>
  <si>
    <t>Total
Q3</t>
  </si>
  <si>
    <t>Jun'16</t>
  </si>
  <si>
    <t>Jul'16</t>
  </si>
  <si>
    <t>Aug'16</t>
  </si>
  <si>
    <t>Total
Q4</t>
  </si>
  <si>
    <t>Total 
Expenses</t>
  </si>
  <si>
    <t>Balance</t>
  </si>
  <si>
    <t>1. PERSONNEL</t>
  </si>
  <si>
    <t>2. FRINGE BENEFIT</t>
  </si>
  <si>
    <t>3. TRAVEL</t>
  </si>
  <si>
    <t>4. EQUIPMENT</t>
  </si>
  <si>
    <t>5. SUPPLIES</t>
  </si>
  <si>
    <t>6. CONTRACTUAL</t>
  </si>
  <si>
    <t>7. CONSTRUCTION</t>
  </si>
  <si>
    <t>8. OTHER</t>
  </si>
  <si>
    <t>Total Budget/expenses 
for CoAg  (FY15) (THB)</t>
  </si>
  <si>
    <t>Project Coordinator</t>
  </si>
  <si>
    <t>Overtime for project staff at MOPH</t>
  </si>
  <si>
    <t>Compensation for government officers at MOPH</t>
  </si>
  <si>
    <t>Medical check-up for project staff</t>
  </si>
  <si>
    <t>Site visit</t>
  </si>
  <si>
    <t>Workshop</t>
  </si>
  <si>
    <t>Annual meeting</t>
  </si>
  <si>
    <t>Local Transportation cost for MOPH and  project staff</t>
  </si>
  <si>
    <t>General office supplies</t>
  </si>
  <si>
    <t>Communication cost</t>
  </si>
  <si>
    <t>Meeting facilities</t>
  </si>
  <si>
    <t>Expert meeting Local participant (Local MOPH and CoAg staff)</t>
  </si>
  <si>
    <t>Project Code: DGHP-EOC</t>
  </si>
  <si>
    <t>Budget Plan:  September 1, 2017 - August 31, 2018</t>
  </si>
  <si>
    <t>Sep'16</t>
  </si>
  <si>
    <t>Oct'16</t>
  </si>
  <si>
    <t>Nov'16</t>
  </si>
  <si>
    <t>Dec'16</t>
  </si>
  <si>
    <t>Jan'17</t>
  </si>
  <si>
    <t>Feb'17</t>
  </si>
  <si>
    <t>Mar'17</t>
  </si>
  <si>
    <t>Apr'17</t>
  </si>
  <si>
    <t>May'17</t>
  </si>
  <si>
    <t>EOC:  Non-research Cooperative Agreement ระยะที่ 4 (2017-2021) Year 2 (2018)</t>
  </si>
  <si>
    <t>Expert meeting</t>
  </si>
  <si>
    <t>Exchange Rate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</si>
</sst>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Tahoma"/>
      <family val="2"/>
      <scheme val="minor"/>
    </font>
    <font>
      <b/>
      <sz val="8"/>
      <name val="Times New Roman"/>
      <family val="1"/>
    </font>
    <font>
      <b/>
      <sz val="8"/>
      <color rgb="FFFF0000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sz val="8"/>
      <color rgb="FF7030A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4" fillId="0" borderId="0"/>
    <xf numFmtId="0" fontId="5" fillId="0" borderId="0"/>
    <xf numFmtId="187" fontId="5" fillId="0" borderId="0" applyFont="0" applyFill="0" applyBorder="0" applyAlignment="0" applyProtection="0"/>
  </cellStyleXfs>
  <cellXfs count="104">
    <xf numFmtId="0" fontId="0" fillId="0" borderId="0" xfId="0"/>
    <xf numFmtId="188" fontId="6" fillId="0" borderId="0" xfId="2" applyNumberFormat="1" applyFont="1" applyFill="1" applyBorder="1" applyAlignment="1">
      <alignment horizontal="left"/>
    </xf>
    <xf numFmtId="0" fontId="6" fillId="0" borderId="0" xfId="3" applyFont="1" applyFill="1" applyBorder="1" applyAlignment="1">
      <alignment horizontal="center" vertical="center"/>
    </xf>
    <xf numFmtId="187" fontId="7" fillId="0" borderId="0" xfId="2" applyFont="1" applyFill="1" applyBorder="1" applyAlignment="1">
      <alignment horizontal="center" vertical="center" wrapText="1"/>
    </xf>
    <xf numFmtId="187" fontId="6" fillId="0" borderId="0" xfId="2" applyFont="1" applyFill="1" applyBorder="1" applyAlignment="1">
      <alignment horizontal="center" vertical="center"/>
    </xf>
    <xf numFmtId="187" fontId="7" fillId="0" borderId="0" xfId="2" applyFont="1" applyFill="1" applyBorder="1" applyAlignment="1">
      <alignment horizontal="center"/>
    </xf>
    <xf numFmtId="187" fontId="7" fillId="0" borderId="0" xfId="2" applyFont="1" applyFill="1" applyBorder="1" applyAlignment="1">
      <alignment horizontal="center" vertical="center"/>
    </xf>
    <xf numFmtId="187" fontId="6" fillId="0" borderId="0" xfId="2" applyFont="1" applyFill="1" applyBorder="1" applyAlignment="1">
      <alignment horizontal="center"/>
    </xf>
    <xf numFmtId="0" fontId="8" fillId="0" borderId="0" xfId="4" applyFont="1" applyFill="1" applyBorder="1"/>
    <xf numFmtId="0" fontId="8" fillId="0" borderId="0" xfId="5" applyFont="1" applyFill="1" applyBorder="1"/>
    <xf numFmtId="188" fontId="6" fillId="0" borderId="0" xfId="2" applyNumberFormat="1" applyFont="1" applyFill="1" applyBorder="1" applyAlignment="1">
      <alignment horizontal="left" vertical="center"/>
    </xf>
    <xf numFmtId="187" fontId="6" fillId="0" borderId="0" xfId="2" applyFont="1" applyFill="1" applyBorder="1" applyAlignment="1">
      <alignment vertical="center"/>
    </xf>
    <xf numFmtId="187" fontId="6" fillId="0" borderId="0" xfId="2" applyFont="1" applyFill="1" applyBorder="1" applyAlignment="1">
      <alignment vertical="center" wrapText="1"/>
    </xf>
    <xf numFmtId="187" fontId="6" fillId="0" borderId="0" xfId="2" applyFont="1" applyFill="1" applyBorder="1" applyAlignment="1">
      <alignment horizontal="center" vertical="center"/>
    </xf>
    <xf numFmtId="188" fontId="6" fillId="0" borderId="0" xfId="2" applyNumberFormat="1" applyFont="1" applyFill="1" applyBorder="1" applyAlignment="1">
      <alignment horizontal="left"/>
    </xf>
    <xf numFmtId="187" fontId="6" fillId="0" borderId="4" xfId="2" applyFont="1" applyFill="1" applyBorder="1" applyAlignment="1">
      <alignment horizontal="center"/>
    </xf>
    <xf numFmtId="187" fontId="6" fillId="0" borderId="5" xfId="2" applyFont="1" applyFill="1" applyBorder="1" applyAlignment="1">
      <alignment horizontal="center" vertical="center"/>
    </xf>
    <xf numFmtId="0" fontId="8" fillId="0" borderId="0" xfId="4" applyFont="1" applyFill="1"/>
    <xf numFmtId="0" fontId="8" fillId="0" borderId="0" xfId="5" applyFont="1" applyFill="1"/>
    <xf numFmtId="43" fontId="6" fillId="3" borderId="6" xfId="1" applyFont="1" applyFill="1" applyBorder="1" applyAlignment="1">
      <alignment horizontal="center" vertical="center" wrapText="1"/>
    </xf>
    <xf numFmtId="187" fontId="6" fillId="2" borderId="6" xfId="2" applyFont="1" applyFill="1" applyBorder="1" applyAlignment="1">
      <alignment horizontal="center" wrapText="1"/>
    </xf>
    <xf numFmtId="187" fontId="7" fillId="4" borderId="6" xfId="2" applyFont="1" applyFill="1" applyBorder="1" applyAlignment="1">
      <alignment horizontal="center" wrapText="1"/>
    </xf>
    <xf numFmtId="187" fontId="6" fillId="2" borderId="6" xfId="2" applyFont="1" applyFill="1" applyBorder="1" applyAlignment="1">
      <alignment horizontal="center"/>
    </xf>
    <xf numFmtId="187" fontId="6" fillId="2" borderId="7" xfId="2" applyFont="1" applyFill="1" applyBorder="1" applyAlignment="1">
      <alignment horizontal="center" wrapText="1"/>
    </xf>
    <xf numFmtId="187" fontId="6" fillId="2" borderId="7" xfId="2" applyFont="1" applyFill="1" applyBorder="1" applyAlignment="1">
      <alignment horizontal="center"/>
    </xf>
    <xf numFmtId="187" fontId="7" fillId="4" borderId="1" xfId="2" applyFont="1" applyFill="1" applyBorder="1" applyAlignment="1">
      <alignment horizontal="center" wrapText="1"/>
    </xf>
    <xf numFmtId="187" fontId="6" fillId="2" borderId="4" xfId="2" applyFont="1" applyFill="1" applyBorder="1" applyAlignment="1">
      <alignment horizontal="center" wrapText="1"/>
    </xf>
    <xf numFmtId="0" fontId="8" fillId="0" borderId="0" xfId="4" applyFont="1" applyAlignment="1"/>
    <xf numFmtId="0" fontId="8" fillId="0" borderId="0" xfId="5" applyFont="1" applyAlignment="1"/>
    <xf numFmtId="187" fontId="7" fillId="5" borderId="6" xfId="2" applyFont="1" applyFill="1" applyBorder="1" applyAlignment="1">
      <alignment horizontal="center"/>
    </xf>
    <xf numFmtId="43" fontId="9" fillId="5" borderId="6" xfId="1" applyFont="1" applyFill="1" applyBorder="1"/>
    <xf numFmtId="43" fontId="6" fillId="5" borderId="6" xfId="1" applyFont="1" applyFill="1" applyBorder="1" applyAlignment="1">
      <alignment horizontal="right"/>
    </xf>
    <xf numFmtId="2" fontId="6" fillId="0" borderId="0" xfId="5" applyNumberFormat="1" applyFont="1"/>
    <xf numFmtId="0" fontId="10" fillId="0" borderId="8" xfId="0" applyFont="1" applyBorder="1" applyAlignment="1">
      <alignment horizontal="left"/>
    </xf>
    <xf numFmtId="0" fontId="11" fillId="0" borderId="18" xfId="6" applyFont="1" applyFill="1" applyBorder="1" applyAlignment="1">
      <alignment vertical="top" wrapText="1"/>
    </xf>
    <xf numFmtId="43" fontId="10" fillId="3" borderId="8" xfId="1" applyFont="1" applyFill="1" applyBorder="1"/>
    <xf numFmtId="43" fontId="10" fillId="0" borderId="10" xfId="1" applyFont="1" applyBorder="1"/>
    <xf numFmtId="43" fontId="10" fillId="4" borderId="10" xfId="1" applyFont="1" applyFill="1" applyBorder="1"/>
    <xf numFmtId="0" fontId="10" fillId="0" borderId="0" xfId="0" applyFont="1"/>
    <xf numFmtId="0" fontId="10" fillId="0" borderId="11" xfId="0" applyFont="1" applyBorder="1" applyAlignment="1">
      <alignment horizontal="left"/>
    </xf>
    <xf numFmtId="0" fontId="11" fillId="0" borderId="14" xfId="6" applyFont="1" applyFill="1" applyBorder="1" applyAlignment="1">
      <alignment vertical="top" wrapText="1"/>
    </xf>
    <xf numFmtId="43" fontId="10" fillId="3" borderId="11" xfId="1" applyFont="1" applyFill="1" applyBorder="1"/>
    <xf numFmtId="43" fontId="10" fillId="0" borderId="15" xfId="1" applyFont="1" applyBorder="1"/>
    <xf numFmtId="43" fontId="10" fillId="4" borderId="15" xfId="1" applyFont="1" applyFill="1" applyBorder="1"/>
    <xf numFmtId="0" fontId="10" fillId="0" borderId="11" xfId="0" applyFont="1" applyBorder="1" applyAlignment="1">
      <alignment horizontal="left" vertical="center"/>
    </xf>
    <xf numFmtId="2" fontId="6" fillId="5" borderId="6" xfId="5" applyNumberFormat="1" applyFont="1" applyFill="1" applyBorder="1" applyAlignment="1">
      <alignment horizontal="left"/>
    </xf>
    <xf numFmtId="43" fontId="7" fillId="5" borderId="6" xfId="1" applyFont="1" applyFill="1" applyBorder="1"/>
    <xf numFmtId="43" fontId="10" fillId="3" borderId="12" xfId="1" applyFont="1" applyFill="1" applyBorder="1"/>
    <xf numFmtId="43" fontId="10" fillId="0" borderId="13" xfId="1" applyFont="1" applyBorder="1"/>
    <xf numFmtId="43" fontId="10" fillId="4" borderId="13" xfId="1" applyFont="1" applyFill="1" applyBorder="1"/>
    <xf numFmtId="0" fontId="10" fillId="0" borderId="8" xfId="0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43" fontId="8" fillId="3" borderId="12" xfId="1" applyFont="1" applyFill="1" applyBorder="1"/>
    <xf numFmtId="43" fontId="8" fillId="0" borderId="13" xfId="1" applyFont="1" applyBorder="1"/>
    <xf numFmtId="43" fontId="8" fillId="4" borderId="15" xfId="1" applyFont="1" applyFill="1" applyBorder="1"/>
    <xf numFmtId="43" fontId="8" fillId="0" borderId="15" xfId="1" applyFont="1" applyBorder="1"/>
    <xf numFmtId="0" fontId="12" fillId="0" borderId="11" xfId="0" applyFont="1" applyBorder="1" applyAlignment="1">
      <alignment horizontal="left" vertical="center"/>
    </xf>
    <xf numFmtId="0" fontId="8" fillId="0" borderId="19" xfId="0" applyNumberFormat="1" applyFont="1" applyBorder="1" applyAlignment="1">
      <alignment horizontal="left" vertical="top" wrapText="1"/>
    </xf>
    <xf numFmtId="43" fontId="8" fillId="3" borderId="11" xfId="1" applyFont="1" applyFill="1" applyBorder="1"/>
    <xf numFmtId="43" fontId="12" fillId="0" borderId="15" xfId="1" applyFont="1" applyBorder="1"/>
    <xf numFmtId="1" fontId="6" fillId="0" borderId="17" xfId="5" applyNumberFormat="1" applyFont="1" applyFill="1" applyBorder="1" applyAlignment="1">
      <alignment horizontal="left"/>
    </xf>
    <xf numFmtId="0" fontId="10" fillId="0" borderId="20" xfId="0" applyFont="1" applyBorder="1" applyAlignment="1">
      <alignment horizontal="left" vertical="top" wrapText="1"/>
    </xf>
    <xf numFmtId="43" fontId="8" fillId="0" borderId="17" xfId="1" applyFont="1" applyFill="1" applyBorder="1"/>
    <xf numFmtId="43" fontId="7" fillId="0" borderId="16" xfId="1" applyFont="1" applyFill="1" applyBorder="1"/>
    <xf numFmtId="43" fontId="6" fillId="0" borderId="16" xfId="1" applyFont="1" applyFill="1" applyBorder="1"/>
    <xf numFmtId="1" fontId="8" fillId="0" borderId="8" xfId="5" applyNumberFormat="1" applyFont="1" applyFill="1" applyBorder="1" applyAlignment="1">
      <alignment horizontal="left"/>
    </xf>
    <xf numFmtId="0" fontId="8" fillId="0" borderId="9" xfId="0" applyNumberFormat="1" applyFont="1" applyBorder="1" applyAlignment="1">
      <alignment horizontal="left" vertical="top"/>
    </xf>
    <xf numFmtId="43" fontId="8" fillId="0" borderId="16" xfId="1" applyFont="1" applyFill="1" applyBorder="1"/>
    <xf numFmtId="0" fontId="8" fillId="0" borderId="0" xfId="0" applyFont="1" applyFill="1"/>
    <xf numFmtId="2" fontId="8" fillId="0" borderId="0" xfId="5" applyNumberFormat="1" applyFont="1" applyFill="1"/>
    <xf numFmtId="43" fontId="10" fillId="5" borderId="1" xfId="1" applyFont="1" applyFill="1" applyBorder="1"/>
    <xf numFmtId="43" fontId="10" fillId="5" borderId="6" xfId="1" applyFont="1" applyFill="1" applyBorder="1"/>
    <xf numFmtId="0" fontId="8" fillId="0" borderId="1" xfId="5" applyFont="1" applyFill="1" applyBorder="1" applyAlignment="1">
      <alignment horizontal="center"/>
    </xf>
    <xf numFmtId="0" fontId="8" fillId="0" borderId="3" xfId="5" applyFont="1" applyFill="1" applyBorder="1" applyAlignment="1">
      <alignment vertical="center" wrapText="1"/>
    </xf>
    <xf numFmtId="43" fontId="10" fillId="3" borderId="17" xfId="1" applyFont="1" applyFill="1" applyBorder="1"/>
    <xf numFmtId="43" fontId="10" fillId="0" borderId="16" xfId="1" applyFont="1" applyBorder="1"/>
    <xf numFmtId="43" fontId="10" fillId="4" borderId="16" xfId="1" applyFont="1" applyFill="1" applyBorder="1"/>
    <xf numFmtId="0" fontId="6" fillId="0" borderId="1" xfId="5" applyFont="1" applyFill="1" applyBorder="1" applyAlignment="1">
      <alignment horizontal="left"/>
    </xf>
    <xf numFmtId="0" fontId="8" fillId="0" borderId="3" xfId="5" applyFont="1" applyFill="1" applyBorder="1" applyAlignment="1">
      <alignment horizontal="left"/>
    </xf>
    <xf numFmtId="2" fontId="6" fillId="5" borderId="6" xfId="5" applyNumberFormat="1" applyFont="1" applyFill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1" fillId="0" borderId="9" xfId="6" applyFont="1" applyFill="1" applyBorder="1" applyAlignment="1">
      <alignment vertical="top" wrapText="1"/>
    </xf>
    <xf numFmtId="43" fontId="8" fillId="4" borderId="13" xfId="1" applyFont="1" applyFill="1" applyBorder="1"/>
    <xf numFmtId="2" fontId="6" fillId="6" borderId="1" xfId="2" applyNumberFormat="1" applyFont="1" applyFill="1" applyBorder="1" applyAlignment="1">
      <alignment horizontal="left" vertical="center"/>
    </xf>
    <xf numFmtId="2" fontId="6" fillId="6" borderId="3" xfId="2" applyNumberFormat="1" applyFont="1" applyFill="1" applyBorder="1" applyAlignment="1">
      <alignment horizontal="left" vertical="center"/>
    </xf>
    <xf numFmtId="43" fontId="7" fillId="6" borderId="6" xfId="0" applyNumberFormat="1" applyFont="1" applyFill="1" applyBorder="1"/>
    <xf numFmtId="0" fontId="10" fillId="0" borderId="0" xfId="0" applyFont="1" applyAlignment="1">
      <alignment horizontal="left"/>
    </xf>
    <xf numFmtId="43" fontId="10" fillId="0" borderId="0" xfId="0" applyNumberFormat="1" applyFont="1"/>
    <xf numFmtId="43" fontId="12" fillId="0" borderId="0" xfId="0" applyNumberFormat="1" applyFont="1"/>
    <xf numFmtId="43" fontId="8" fillId="3" borderId="17" xfId="1" applyFont="1" applyFill="1" applyBorder="1"/>
    <xf numFmtId="43" fontId="8" fillId="0" borderId="16" xfId="1" applyFont="1" applyBorder="1"/>
    <xf numFmtId="43" fontId="8" fillId="4" borderId="16" xfId="1" applyFont="1" applyFill="1" applyBorder="1"/>
    <xf numFmtId="0" fontId="8" fillId="0" borderId="17" xfId="0" applyFont="1" applyBorder="1" applyAlignment="1">
      <alignment horizontal="left" vertical="center"/>
    </xf>
    <xf numFmtId="0" fontId="11" fillId="0" borderId="19" xfId="6" applyFont="1" applyFill="1" applyBorder="1" applyAlignment="1">
      <alignment vertical="top" wrapText="1"/>
    </xf>
    <xf numFmtId="0" fontId="6" fillId="2" borderId="1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2" fontId="6" fillId="5" borderId="6" xfId="5" applyNumberFormat="1" applyFont="1" applyFill="1" applyBorder="1" applyAlignment="1">
      <alignment horizontal="left"/>
    </xf>
    <xf numFmtId="187" fontId="6" fillId="0" borderId="0" xfId="2" applyFont="1" applyFill="1" applyBorder="1" applyAlignment="1">
      <alignment horizontal="center" vertical="center"/>
    </xf>
    <xf numFmtId="188" fontId="6" fillId="0" borderId="0" xfId="2" applyNumberFormat="1" applyFont="1" applyFill="1" applyBorder="1" applyAlignment="1">
      <alignment horizontal="left"/>
    </xf>
    <xf numFmtId="187" fontId="6" fillId="0" borderId="1" xfId="2" applyFont="1" applyFill="1" applyBorder="1" applyAlignment="1">
      <alignment horizontal="center" vertical="center"/>
    </xf>
    <xf numFmtId="187" fontId="6" fillId="0" borderId="2" xfId="2" applyFont="1" applyFill="1" applyBorder="1" applyAlignment="1">
      <alignment horizontal="center" vertical="center"/>
    </xf>
    <xf numFmtId="187" fontId="6" fillId="0" borderId="3" xfId="2" applyFont="1" applyFill="1" applyBorder="1" applyAlignment="1">
      <alignment horizontal="center" vertical="center"/>
    </xf>
    <xf numFmtId="43" fontId="7" fillId="7" borderId="6" xfId="1" applyFont="1" applyFill="1" applyBorder="1"/>
    <xf numFmtId="43" fontId="12" fillId="7" borderId="15" xfId="1" applyFont="1" applyFill="1" applyBorder="1"/>
  </cellXfs>
  <cellStyles count="9">
    <cellStyle name="Comma" xfId="1" builtinId="3"/>
    <cellStyle name="Comma 2" xfId="8"/>
    <cellStyle name="Comma 3" xfId="2"/>
    <cellStyle name="Normal" xfId="0" builtinId="0"/>
    <cellStyle name="Normal 2" xfId="7"/>
    <cellStyle name="Normal 3" xfId="4"/>
    <cellStyle name="Normal_Sheet1" xfId="6"/>
    <cellStyle name="Normal_Sheet1 2" xfId="3"/>
    <cellStyle name="ปกติ_BMA06 Budget plan FY05_08_11_0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topLeftCell="I16" zoomScaleNormal="100" workbookViewId="0">
      <selection activeCell="Q38" sqref="Q38"/>
    </sheetView>
  </sheetViews>
  <sheetFormatPr defaultColWidth="9" defaultRowHeight="10.5" x14ac:dyDescent="0.25"/>
  <cols>
    <col min="1" max="1" width="3.33203125" style="86" customWidth="1"/>
    <col min="2" max="2" width="25.33203125" style="38" customWidth="1"/>
    <col min="3" max="3" width="13.83203125" style="38" customWidth="1"/>
    <col min="4" max="5" width="10.33203125" style="38" bestFit="1" customWidth="1"/>
    <col min="6" max="6" width="10.58203125" style="38" customWidth="1"/>
    <col min="7" max="7" width="11.08203125" style="38" bestFit="1" customWidth="1"/>
    <col min="8" max="9" width="10.25" style="38" customWidth="1"/>
    <col min="10" max="11" width="11.33203125" style="38" customWidth="1"/>
    <col min="12" max="12" width="10.58203125" style="38" customWidth="1"/>
    <col min="13" max="15" width="11.83203125" style="38" bestFit="1" customWidth="1"/>
    <col min="16" max="16" width="11.33203125" style="38" customWidth="1"/>
    <col min="17" max="17" width="11.83203125" style="38" customWidth="1"/>
    <col min="18" max="18" width="10.58203125" style="38" customWidth="1"/>
    <col min="19" max="19" width="11.58203125" style="38" customWidth="1"/>
    <col min="20" max="20" width="12.58203125" style="38" customWidth="1"/>
    <col min="21" max="21" width="11.75" style="38" customWidth="1"/>
    <col min="22" max="22" width="9" style="38"/>
    <col min="23" max="23" width="10" style="38" customWidth="1"/>
    <col min="24" max="16384" width="9" style="38"/>
  </cols>
  <sheetData>
    <row r="1" spans="1:29" s="8" customFormat="1" ht="22.5" customHeight="1" x14ac:dyDescent="0.25">
      <c r="A1" s="14" t="s">
        <v>37</v>
      </c>
      <c r="B1" s="2"/>
      <c r="C1" s="3"/>
      <c r="D1" s="13"/>
      <c r="E1" s="13"/>
      <c r="F1" s="13"/>
      <c r="G1" s="5"/>
      <c r="H1" s="13"/>
      <c r="I1" s="13"/>
      <c r="J1" s="13"/>
      <c r="K1" s="6"/>
      <c r="L1" s="13"/>
      <c r="M1" s="13"/>
      <c r="N1" s="13"/>
      <c r="O1" s="6"/>
      <c r="P1" s="13"/>
      <c r="Q1" s="13"/>
      <c r="R1" s="13"/>
      <c r="S1" s="6"/>
      <c r="T1" s="7"/>
      <c r="U1" s="13"/>
      <c r="AC1" s="9"/>
    </row>
    <row r="2" spans="1:29" s="8" customFormat="1" ht="18.75" customHeight="1" x14ac:dyDescent="0.25">
      <c r="A2" s="10" t="s">
        <v>36</v>
      </c>
      <c r="B2" s="2"/>
      <c r="C2" s="11" t="s">
        <v>47</v>
      </c>
      <c r="D2" s="12"/>
      <c r="E2" s="12"/>
      <c r="F2" s="12"/>
      <c r="G2" s="12"/>
      <c r="H2" s="12"/>
      <c r="I2" s="12"/>
      <c r="J2" s="12"/>
      <c r="K2" s="12"/>
      <c r="L2" s="13"/>
      <c r="M2" s="13"/>
      <c r="N2" s="13"/>
      <c r="O2" s="6"/>
      <c r="P2" s="97"/>
      <c r="Q2" s="97"/>
      <c r="R2" s="13"/>
      <c r="S2" s="6"/>
      <c r="T2" s="7"/>
      <c r="U2" s="13"/>
      <c r="AC2" s="9"/>
    </row>
    <row r="3" spans="1:29" s="8" customFormat="1" ht="8.25" customHeight="1" x14ac:dyDescent="0.25">
      <c r="A3" s="98"/>
      <c r="B3" s="98"/>
      <c r="C3" s="14"/>
      <c r="D3" s="13"/>
      <c r="E3" s="13"/>
      <c r="F3" s="13"/>
      <c r="G3" s="5"/>
      <c r="H3" s="13"/>
      <c r="I3" s="13"/>
      <c r="J3" s="13"/>
      <c r="K3" s="6"/>
      <c r="L3" s="13"/>
      <c r="M3" s="13"/>
      <c r="N3" s="13"/>
      <c r="O3" s="6"/>
      <c r="P3" s="13"/>
      <c r="Q3" s="13"/>
      <c r="R3" s="13"/>
      <c r="S3" s="6"/>
      <c r="T3" s="7"/>
      <c r="U3" s="13"/>
      <c r="AC3" s="9"/>
    </row>
    <row r="4" spans="1:29" s="17" customFormat="1" ht="12" customHeight="1" x14ac:dyDescent="0.25">
      <c r="A4" s="10"/>
      <c r="B4" s="2"/>
      <c r="C4" s="3"/>
      <c r="D4" s="99" t="s">
        <v>0</v>
      </c>
      <c r="E4" s="100"/>
      <c r="F4" s="100"/>
      <c r="G4" s="101"/>
      <c r="H4" s="99" t="s">
        <v>1</v>
      </c>
      <c r="I4" s="100"/>
      <c r="J4" s="100"/>
      <c r="K4" s="101"/>
      <c r="L4" s="99" t="s">
        <v>2</v>
      </c>
      <c r="M4" s="100"/>
      <c r="N4" s="100"/>
      <c r="O4" s="101"/>
      <c r="P4" s="99" t="s">
        <v>3</v>
      </c>
      <c r="Q4" s="100"/>
      <c r="R4" s="100"/>
      <c r="S4" s="101"/>
      <c r="T4" s="15"/>
      <c r="U4" s="16"/>
      <c r="AC4" s="18"/>
    </row>
    <row r="5" spans="1:29" s="27" customFormat="1" ht="46.5" customHeight="1" x14ac:dyDescent="0.25">
      <c r="A5" s="94" t="s">
        <v>4</v>
      </c>
      <c r="B5" s="95"/>
      <c r="C5" s="19" t="s">
        <v>5</v>
      </c>
      <c r="D5" s="20" t="s">
        <v>38</v>
      </c>
      <c r="E5" s="20" t="s">
        <v>39</v>
      </c>
      <c r="F5" s="20" t="s">
        <v>40</v>
      </c>
      <c r="G5" s="21" t="s">
        <v>6</v>
      </c>
      <c r="H5" s="20" t="s">
        <v>41</v>
      </c>
      <c r="I5" s="20" t="s">
        <v>42</v>
      </c>
      <c r="J5" s="22" t="s">
        <v>43</v>
      </c>
      <c r="K5" s="21" t="s">
        <v>7</v>
      </c>
      <c r="L5" s="22" t="s">
        <v>44</v>
      </c>
      <c r="M5" s="22" t="s">
        <v>45</v>
      </c>
      <c r="N5" s="22" t="s">
        <v>46</v>
      </c>
      <c r="O5" s="21" t="s">
        <v>8</v>
      </c>
      <c r="P5" s="23" t="s">
        <v>9</v>
      </c>
      <c r="Q5" s="24" t="s">
        <v>10</v>
      </c>
      <c r="R5" s="24" t="s">
        <v>11</v>
      </c>
      <c r="S5" s="25" t="s">
        <v>12</v>
      </c>
      <c r="T5" s="26" t="s">
        <v>13</v>
      </c>
      <c r="U5" s="24" t="s">
        <v>14</v>
      </c>
      <c r="AC5" s="28"/>
    </row>
    <row r="6" spans="1:29" s="32" customFormat="1" ht="20.25" customHeight="1" x14ac:dyDescent="0.25">
      <c r="A6" s="96" t="s">
        <v>15</v>
      </c>
      <c r="B6" s="96"/>
      <c r="C6" s="29">
        <f t="shared" ref="C6:T6" si="0">SUM(C7:C9)</f>
        <v>302400</v>
      </c>
      <c r="D6" s="30">
        <f t="shared" si="0"/>
        <v>25200</v>
      </c>
      <c r="E6" s="30">
        <f t="shared" si="0"/>
        <v>25200</v>
      </c>
      <c r="F6" s="30">
        <f t="shared" si="0"/>
        <v>25200</v>
      </c>
      <c r="G6" s="30">
        <f t="shared" si="0"/>
        <v>75600</v>
      </c>
      <c r="H6" s="30">
        <f t="shared" si="0"/>
        <v>25200</v>
      </c>
      <c r="I6" s="30">
        <f t="shared" si="0"/>
        <v>25200</v>
      </c>
      <c r="J6" s="30">
        <f t="shared" si="0"/>
        <v>25200</v>
      </c>
      <c r="K6" s="30">
        <f t="shared" si="0"/>
        <v>75600</v>
      </c>
      <c r="L6" s="30">
        <f t="shared" si="0"/>
        <v>25200</v>
      </c>
      <c r="M6" s="30">
        <f t="shared" si="0"/>
        <v>25200</v>
      </c>
      <c r="N6" s="30">
        <f t="shared" si="0"/>
        <v>25200</v>
      </c>
      <c r="O6" s="30">
        <f t="shared" si="0"/>
        <v>75600</v>
      </c>
      <c r="P6" s="30">
        <f t="shared" si="0"/>
        <v>25200</v>
      </c>
      <c r="Q6" s="30">
        <f t="shared" si="0"/>
        <v>25200</v>
      </c>
      <c r="R6" s="30">
        <f t="shared" si="0"/>
        <v>25200</v>
      </c>
      <c r="S6" s="30">
        <f t="shared" si="0"/>
        <v>75600</v>
      </c>
      <c r="T6" s="30">
        <f t="shared" si="0"/>
        <v>302400</v>
      </c>
      <c r="U6" s="31">
        <f>SUM(U8:U9)</f>
        <v>0</v>
      </c>
    </row>
    <row r="7" spans="1:29" ht="15" customHeight="1" x14ac:dyDescent="0.25">
      <c r="A7" s="33">
        <v>1</v>
      </c>
      <c r="B7" s="34" t="s">
        <v>24</v>
      </c>
      <c r="C7" s="35">
        <v>252000</v>
      </c>
      <c r="D7" s="36">
        <v>21000</v>
      </c>
      <c r="E7" s="36">
        <v>21000</v>
      </c>
      <c r="F7" s="36">
        <v>21000</v>
      </c>
      <c r="G7" s="37">
        <f>SUM(D7:F7)</f>
        <v>63000</v>
      </c>
      <c r="H7" s="36">
        <v>21000</v>
      </c>
      <c r="I7" s="36">
        <v>21000</v>
      </c>
      <c r="J7" s="36">
        <v>21000</v>
      </c>
      <c r="K7" s="37">
        <f>SUM(H7:J7)</f>
        <v>63000</v>
      </c>
      <c r="L7" s="36">
        <v>21000</v>
      </c>
      <c r="M7" s="36">
        <v>21000</v>
      </c>
      <c r="N7" s="36">
        <v>21000</v>
      </c>
      <c r="O7" s="37">
        <f>SUM(L7:N7)</f>
        <v>63000</v>
      </c>
      <c r="P7" s="36">
        <v>21000</v>
      </c>
      <c r="Q7" s="36">
        <v>21000</v>
      </c>
      <c r="R7" s="36">
        <v>21000</v>
      </c>
      <c r="S7" s="37">
        <f>SUM(P7:R7)</f>
        <v>63000</v>
      </c>
      <c r="T7" s="36">
        <f t="shared" ref="T7:T9" si="1">G7+K7+O7+S7</f>
        <v>252000</v>
      </c>
      <c r="U7" s="36">
        <f>C7-T7</f>
        <v>0</v>
      </c>
      <c r="W7" s="32"/>
    </row>
    <row r="8" spans="1:29" ht="15" customHeight="1" x14ac:dyDescent="0.25">
      <c r="A8" s="39">
        <v>2</v>
      </c>
      <c r="B8" s="40" t="s">
        <v>25</v>
      </c>
      <c r="C8" s="41">
        <v>33600</v>
      </c>
      <c r="D8" s="42">
        <v>2800</v>
      </c>
      <c r="E8" s="42">
        <v>2800</v>
      </c>
      <c r="F8" s="42">
        <v>2800</v>
      </c>
      <c r="G8" s="43">
        <f t="shared" ref="G8:G17" si="2">SUM(D8:F8)</f>
        <v>8400</v>
      </c>
      <c r="H8" s="42">
        <v>2800</v>
      </c>
      <c r="I8" s="42">
        <v>2800</v>
      </c>
      <c r="J8" s="42">
        <v>2800</v>
      </c>
      <c r="K8" s="43">
        <f t="shared" ref="K8" si="3">SUM(H8:J8)</f>
        <v>8400</v>
      </c>
      <c r="L8" s="42">
        <v>2800</v>
      </c>
      <c r="M8" s="42">
        <v>2800</v>
      </c>
      <c r="N8" s="42">
        <v>2800</v>
      </c>
      <c r="O8" s="43">
        <f t="shared" ref="O8" si="4">SUM(L8:N8)</f>
        <v>8400</v>
      </c>
      <c r="P8" s="42">
        <v>2800</v>
      </c>
      <c r="Q8" s="42">
        <v>2800</v>
      </c>
      <c r="R8" s="42">
        <v>2800</v>
      </c>
      <c r="S8" s="43">
        <f t="shared" ref="S8" si="5">SUM(P8:R8)</f>
        <v>8400</v>
      </c>
      <c r="T8" s="42">
        <f t="shared" si="1"/>
        <v>33600</v>
      </c>
      <c r="U8" s="42">
        <f t="shared" ref="U8" si="6">C8-T8</f>
        <v>0</v>
      </c>
      <c r="W8" s="32"/>
    </row>
    <row r="9" spans="1:29" ht="26.25" customHeight="1" x14ac:dyDescent="0.25">
      <c r="A9" s="44">
        <v>3</v>
      </c>
      <c r="B9" s="34" t="s">
        <v>26</v>
      </c>
      <c r="C9" s="41">
        <v>16800</v>
      </c>
      <c r="D9" s="42">
        <v>1400</v>
      </c>
      <c r="E9" s="42">
        <v>1400</v>
      </c>
      <c r="F9" s="42">
        <v>1400</v>
      </c>
      <c r="G9" s="43">
        <f>SUM(D9:F9)</f>
        <v>4200</v>
      </c>
      <c r="H9" s="42">
        <v>1400</v>
      </c>
      <c r="I9" s="42">
        <v>1400</v>
      </c>
      <c r="J9" s="42">
        <v>1400</v>
      </c>
      <c r="K9" s="43">
        <f>SUM(H9:J9)</f>
        <v>4200</v>
      </c>
      <c r="L9" s="42">
        <v>1400</v>
      </c>
      <c r="M9" s="42">
        <v>1400</v>
      </c>
      <c r="N9" s="42">
        <v>1400</v>
      </c>
      <c r="O9" s="43">
        <f>SUM(L9:N9)</f>
        <v>4200</v>
      </c>
      <c r="P9" s="42">
        <v>1400</v>
      </c>
      <c r="Q9" s="42">
        <v>1400</v>
      </c>
      <c r="R9" s="42">
        <v>1400</v>
      </c>
      <c r="S9" s="43">
        <f>SUM(P9:R9)</f>
        <v>4200</v>
      </c>
      <c r="T9" s="42">
        <f t="shared" si="1"/>
        <v>16800</v>
      </c>
      <c r="U9" s="42">
        <f>C9-T9</f>
        <v>0</v>
      </c>
      <c r="W9" s="32"/>
    </row>
    <row r="10" spans="1:29" x14ac:dyDescent="0.25">
      <c r="A10" s="45" t="s">
        <v>16</v>
      </c>
      <c r="B10" s="45"/>
      <c r="C10" s="46">
        <v>11000</v>
      </c>
      <c r="D10" s="46">
        <f t="shared" ref="D10:U10" si="7">SUM(D11:D12)</f>
        <v>750</v>
      </c>
      <c r="E10" s="46">
        <f t="shared" si="7"/>
        <v>750</v>
      </c>
      <c r="F10" s="46">
        <f t="shared" si="7"/>
        <v>750</v>
      </c>
      <c r="G10" s="46">
        <f t="shared" si="7"/>
        <v>2250</v>
      </c>
      <c r="H10" s="46">
        <f t="shared" si="7"/>
        <v>750</v>
      </c>
      <c r="I10" s="46">
        <f t="shared" si="7"/>
        <v>750</v>
      </c>
      <c r="J10" s="46">
        <f t="shared" si="7"/>
        <v>750</v>
      </c>
      <c r="K10" s="46">
        <f t="shared" si="7"/>
        <v>2250</v>
      </c>
      <c r="L10" s="46">
        <f t="shared" si="7"/>
        <v>750</v>
      </c>
      <c r="M10" s="46">
        <f t="shared" si="7"/>
        <v>2750</v>
      </c>
      <c r="N10" s="46">
        <f t="shared" si="7"/>
        <v>750</v>
      </c>
      <c r="O10" s="46">
        <f t="shared" si="7"/>
        <v>4250</v>
      </c>
      <c r="P10" s="46">
        <f t="shared" si="7"/>
        <v>750</v>
      </c>
      <c r="Q10" s="46">
        <f t="shared" si="7"/>
        <v>750</v>
      </c>
      <c r="R10" s="46">
        <f t="shared" si="7"/>
        <v>750</v>
      </c>
      <c r="S10" s="46">
        <f t="shared" si="7"/>
        <v>2250</v>
      </c>
      <c r="T10" s="46">
        <f t="shared" si="7"/>
        <v>11000</v>
      </c>
      <c r="U10" s="46">
        <f t="shared" si="7"/>
        <v>0</v>
      </c>
      <c r="W10" s="32"/>
    </row>
    <row r="11" spans="1:29" x14ac:dyDescent="0.25">
      <c r="A11" s="33">
        <v>1</v>
      </c>
      <c r="B11" s="34" t="s">
        <v>24</v>
      </c>
      <c r="C11" s="47">
        <v>9000</v>
      </c>
      <c r="D11" s="48">
        <v>750</v>
      </c>
      <c r="E11" s="48">
        <v>750</v>
      </c>
      <c r="F11" s="48">
        <v>750</v>
      </c>
      <c r="G11" s="43">
        <f t="shared" si="2"/>
        <v>2250</v>
      </c>
      <c r="H11" s="48">
        <v>750</v>
      </c>
      <c r="I11" s="48">
        <v>750</v>
      </c>
      <c r="J11" s="48">
        <v>750</v>
      </c>
      <c r="K11" s="43">
        <f t="shared" ref="K11:K12" si="8">SUM(H11:J11)</f>
        <v>2250</v>
      </c>
      <c r="L11" s="48">
        <v>750</v>
      </c>
      <c r="M11" s="48">
        <v>750</v>
      </c>
      <c r="N11" s="48">
        <v>750</v>
      </c>
      <c r="O11" s="49">
        <f t="shared" ref="O11:O12" si="9">SUM(L11:N11)</f>
        <v>2250</v>
      </c>
      <c r="P11" s="48">
        <v>750</v>
      </c>
      <c r="Q11" s="48">
        <v>750</v>
      </c>
      <c r="R11" s="48">
        <v>750</v>
      </c>
      <c r="S11" s="43">
        <f t="shared" ref="S11:S12" si="10">SUM(P11:R11)</f>
        <v>2250</v>
      </c>
      <c r="T11" s="42">
        <f>G11+K11+O11+S11</f>
        <v>9000</v>
      </c>
      <c r="U11" s="42">
        <f>C11-T11</f>
        <v>0</v>
      </c>
      <c r="W11" s="32"/>
    </row>
    <row r="12" spans="1:29" x14ac:dyDescent="0.25">
      <c r="A12" s="39">
        <v>2</v>
      </c>
      <c r="B12" s="34" t="s">
        <v>27</v>
      </c>
      <c r="C12" s="47">
        <v>2000</v>
      </c>
      <c r="D12" s="48">
        <v>0</v>
      </c>
      <c r="E12" s="48">
        <v>0</v>
      </c>
      <c r="F12" s="48">
        <v>0</v>
      </c>
      <c r="G12" s="43">
        <f t="shared" si="2"/>
        <v>0</v>
      </c>
      <c r="H12" s="48">
        <v>0</v>
      </c>
      <c r="I12" s="48">
        <v>0</v>
      </c>
      <c r="J12" s="48">
        <v>0</v>
      </c>
      <c r="K12" s="43">
        <f t="shared" si="8"/>
        <v>0</v>
      </c>
      <c r="L12" s="48">
        <v>0</v>
      </c>
      <c r="M12" s="48">
        <v>2000</v>
      </c>
      <c r="N12" s="48">
        <v>0</v>
      </c>
      <c r="O12" s="43">
        <f t="shared" si="9"/>
        <v>2000</v>
      </c>
      <c r="P12" s="48"/>
      <c r="Q12" s="48">
        <v>0</v>
      </c>
      <c r="R12" s="48"/>
      <c r="S12" s="43">
        <f t="shared" si="10"/>
        <v>0</v>
      </c>
      <c r="T12" s="42">
        <f t="shared" ref="T12" si="11">G12+K12+O12+S12</f>
        <v>2000</v>
      </c>
      <c r="U12" s="42">
        <f t="shared" ref="U12" si="12">C12-T12</f>
        <v>0</v>
      </c>
      <c r="W12" s="32"/>
    </row>
    <row r="13" spans="1:29" x14ac:dyDescent="0.25">
      <c r="A13" s="45" t="s">
        <v>17</v>
      </c>
      <c r="B13" s="45"/>
      <c r="C13" s="46">
        <f t="shared" ref="C13:U13" si="13">SUM(C14:C18)</f>
        <v>1547200</v>
      </c>
      <c r="D13" s="46">
        <f t="shared" si="13"/>
        <v>600</v>
      </c>
      <c r="E13" s="46">
        <f t="shared" si="13"/>
        <v>35600</v>
      </c>
      <c r="F13" s="46">
        <f t="shared" si="13"/>
        <v>270600</v>
      </c>
      <c r="G13" s="46">
        <f t="shared" si="13"/>
        <v>306800</v>
      </c>
      <c r="H13" s="46">
        <f t="shared" si="13"/>
        <v>35600</v>
      </c>
      <c r="I13" s="46">
        <f t="shared" si="13"/>
        <v>55600</v>
      </c>
      <c r="J13" s="46">
        <f t="shared" si="13"/>
        <v>600</v>
      </c>
      <c r="K13" s="46">
        <f t="shared" si="13"/>
        <v>91800</v>
      </c>
      <c r="L13" s="46">
        <f t="shared" si="13"/>
        <v>396600</v>
      </c>
      <c r="M13" s="46">
        <f t="shared" si="13"/>
        <v>55600</v>
      </c>
      <c r="N13" s="46">
        <f t="shared" si="13"/>
        <v>600</v>
      </c>
      <c r="O13" s="46">
        <f t="shared" si="13"/>
        <v>452800</v>
      </c>
      <c r="P13" s="46">
        <f t="shared" si="13"/>
        <v>270600</v>
      </c>
      <c r="Q13" s="46">
        <f t="shared" si="13"/>
        <v>600</v>
      </c>
      <c r="R13" s="46">
        <f t="shared" si="13"/>
        <v>600</v>
      </c>
      <c r="S13" s="46">
        <f t="shared" si="13"/>
        <v>271800</v>
      </c>
      <c r="T13" s="46">
        <f t="shared" si="13"/>
        <v>1123200</v>
      </c>
      <c r="U13" s="46">
        <f t="shared" si="13"/>
        <v>424000</v>
      </c>
      <c r="W13" s="32"/>
    </row>
    <row r="14" spans="1:29" ht="16.5" customHeight="1" x14ac:dyDescent="0.25">
      <c r="A14" s="50">
        <v>1</v>
      </c>
      <c r="B14" s="51" t="s">
        <v>28</v>
      </c>
      <c r="C14" s="52">
        <v>220000</v>
      </c>
      <c r="D14" s="53">
        <v>0</v>
      </c>
      <c r="E14" s="53">
        <v>0</v>
      </c>
      <c r="F14" s="53">
        <v>0</v>
      </c>
      <c r="G14" s="54">
        <f t="shared" si="2"/>
        <v>0</v>
      </c>
      <c r="H14" s="53">
        <v>0</v>
      </c>
      <c r="I14" s="53">
        <v>55000</v>
      </c>
      <c r="J14" s="53">
        <v>0</v>
      </c>
      <c r="K14" s="54">
        <f t="shared" ref="K14:K18" si="14">SUM(H14:J14)</f>
        <v>55000</v>
      </c>
      <c r="L14" s="53">
        <v>0</v>
      </c>
      <c r="M14" s="53">
        <v>55000</v>
      </c>
      <c r="N14" s="53">
        <v>0</v>
      </c>
      <c r="O14" s="54">
        <f t="shared" ref="O14:O18" si="15">SUM(L14:N14)</f>
        <v>55000</v>
      </c>
      <c r="P14" s="53">
        <v>0</v>
      </c>
      <c r="Q14" s="53">
        <v>0</v>
      </c>
      <c r="R14" s="53">
        <v>0</v>
      </c>
      <c r="S14" s="54">
        <f t="shared" ref="S14:S18" si="16">SUM(P14:R14)</f>
        <v>0</v>
      </c>
      <c r="T14" s="55">
        <f>G14+K14+O14+S14</f>
        <v>110000</v>
      </c>
      <c r="U14" s="42">
        <f>C14-T14</f>
        <v>110000</v>
      </c>
      <c r="W14" s="32"/>
    </row>
    <row r="15" spans="1:29" x14ac:dyDescent="0.25">
      <c r="A15" s="56">
        <v>2</v>
      </c>
      <c r="B15" s="57" t="s">
        <v>29</v>
      </c>
      <c r="C15" s="58">
        <v>810000</v>
      </c>
      <c r="D15" s="55">
        <v>0</v>
      </c>
      <c r="E15" s="55">
        <v>0</v>
      </c>
      <c r="F15" s="55">
        <v>270000</v>
      </c>
      <c r="G15" s="54">
        <f t="shared" si="2"/>
        <v>270000</v>
      </c>
      <c r="H15" s="55">
        <v>0</v>
      </c>
      <c r="I15" s="55">
        <v>0</v>
      </c>
      <c r="J15" s="55">
        <v>0</v>
      </c>
      <c r="K15" s="54">
        <f t="shared" si="14"/>
        <v>0</v>
      </c>
      <c r="L15" s="55">
        <v>0</v>
      </c>
      <c r="M15" s="55">
        <v>0</v>
      </c>
      <c r="N15" s="55">
        <v>0</v>
      </c>
      <c r="O15" s="54">
        <f t="shared" si="15"/>
        <v>0</v>
      </c>
      <c r="P15" s="55">
        <v>270000</v>
      </c>
      <c r="Q15" s="55">
        <v>0</v>
      </c>
      <c r="R15" s="55">
        <v>0</v>
      </c>
      <c r="S15" s="54">
        <f t="shared" si="16"/>
        <v>270000</v>
      </c>
      <c r="T15" s="55">
        <f t="shared" ref="T15:T18" si="17">G15+K15+O15+S15</f>
        <v>540000</v>
      </c>
      <c r="U15" s="59">
        <f t="shared" ref="U15:U18" si="18">C15-T15</f>
        <v>270000</v>
      </c>
      <c r="W15" s="32"/>
    </row>
    <row r="16" spans="1:29" ht="16.5" customHeight="1" x14ac:dyDescent="0.25">
      <c r="A16" s="56">
        <v>3</v>
      </c>
      <c r="B16" s="57" t="s">
        <v>30</v>
      </c>
      <c r="C16" s="58">
        <v>440000</v>
      </c>
      <c r="D16" s="55">
        <v>0</v>
      </c>
      <c r="E16" s="55">
        <v>0</v>
      </c>
      <c r="F16" s="55">
        <v>0</v>
      </c>
      <c r="G16" s="54">
        <f t="shared" si="2"/>
        <v>0</v>
      </c>
      <c r="H16" s="55">
        <v>0</v>
      </c>
      <c r="I16" s="55">
        <v>0</v>
      </c>
      <c r="J16" s="55">
        <v>0</v>
      </c>
      <c r="K16" s="54">
        <f t="shared" si="14"/>
        <v>0</v>
      </c>
      <c r="L16" s="55">
        <v>396000</v>
      </c>
      <c r="M16" s="55">
        <v>0</v>
      </c>
      <c r="N16" s="55">
        <v>0</v>
      </c>
      <c r="O16" s="54">
        <f t="shared" si="15"/>
        <v>396000</v>
      </c>
      <c r="P16" s="55">
        <v>0</v>
      </c>
      <c r="Q16" s="55">
        <v>0</v>
      </c>
      <c r="R16" s="55">
        <v>0</v>
      </c>
      <c r="S16" s="54">
        <f t="shared" si="16"/>
        <v>0</v>
      </c>
      <c r="T16" s="55">
        <f t="shared" si="17"/>
        <v>396000</v>
      </c>
      <c r="U16" s="59">
        <f t="shared" si="18"/>
        <v>44000</v>
      </c>
      <c r="W16" s="32"/>
    </row>
    <row r="17" spans="1:23" x14ac:dyDescent="0.25">
      <c r="A17" s="44">
        <v>4</v>
      </c>
      <c r="B17" s="57" t="s">
        <v>48</v>
      </c>
      <c r="C17" s="58">
        <v>70000</v>
      </c>
      <c r="D17" s="55">
        <v>0</v>
      </c>
      <c r="E17" s="55">
        <v>35000</v>
      </c>
      <c r="F17" s="55">
        <v>0</v>
      </c>
      <c r="G17" s="54">
        <f t="shared" si="2"/>
        <v>35000</v>
      </c>
      <c r="H17" s="55">
        <v>35000</v>
      </c>
      <c r="I17" s="55">
        <v>0</v>
      </c>
      <c r="J17" s="55">
        <v>0</v>
      </c>
      <c r="K17" s="54">
        <f t="shared" si="14"/>
        <v>35000</v>
      </c>
      <c r="L17" s="55">
        <v>0</v>
      </c>
      <c r="M17" s="55">
        <v>0</v>
      </c>
      <c r="N17" s="55">
        <v>0</v>
      </c>
      <c r="O17" s="54">
        <f t="shared" si="15"/>
        <v>0</v>
      </c>
      <c r="P17" s="55">
        <v>0</v>
      </c>
      <c r="Q17" s="55">
        <v>0</v>
      </c>
      <c r="R17" s="55">
        <v>0</v>
      </c>
      <c r="S17" s="54">
        <f t="shared" si="16"/>
        <v>0</v>
      </c>
      <c r="T17" s="55">
        <f t="shared" si="17"/>
        <v>70000</v>
      </c>
      <c r="U17" s="42">
        <f t="shared" si="18"/>
        <v>0</v>
      </c>
      <c r="W17" s="32"/>
    </row>
    <row r="18" spans="1:23" ht="21" x14ac:dyDescent="0.25">
      <c r="A18" s="44">
        <v>5</v>
      </c>
      <c r="B18" s="57" t="s">
        <v>31</v>
      </c>
      <c r="C18" s="58">
        <v>7200</v>
      </c>
      <c r="D18" s="55">
        <v>600</v>
      </c>
      <c r="E18" s="55">
        <v>600</v>
      </c>
      <c r="F18" s="55">
        <v>600</v>
      </c>
      <c r="G18" s="54">
        <f>SUM(D18:F18)</f>
        <v>1800</v>
      </c>
      <c r="H18" s="55">
        <v>600</v>
      </c>
      <c r="I18" s="55">
        <v>600</v>
      </c>
      <c r="J18" s="55">
        <v>600</v>
      </c>
      <c r="K18" s="54">
        <f t="shared" si="14"/>
        <v>1800</v>
      </c>
      <c r="L18" s="55">
        <v>600</v>
      </c>
      <c r="M18" s="55">
        <v>600</v>
      </c>
      <c r="N18" s="55">
        <v>600</v>
      </c>
      <c r="O18" s="54">
        <f t="shared" si="15"/>
        <v>1800</v>
      </c>
      <c r="P18" s="55">
        <v>600</v>
      </c>
      <c r="Q18" s="55">
        <v>600</v>
      </c>
      <c r="R18" s="55">
        <v>600</v>
      </c>
      <c r="S18" s="54">
        <f t="shared" si="16"/>
        <v>1800</v>
      </c>
      <c r="T18" s="55">
        <f t="shared" si="17"/>
        <v>7200</v>
      </c>
      <c r="U18" s="42">
        <f t="shared" si="18"/>
        <v>0</v>
      </c>
      <c r="W18" s="32"/>
    </row>
    <row r="19" spans="1:23" x14ac:dyDescent="0.25">
      <c r="A19" s="45" t="s">
        <v>18</v>
      </c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W19" s="32"/>
    </row>
    <row r="20" spans="1:23" x14ac:dyDescent="0.25">
      <c r="A20" s="60"/>
      <c r="B20" s="61"/>
      <c r="C20" s="62"/>
      <c r="D20" s="63"/>
      <c r="E20" s="63"/>
      <c r="F20" s="64"/>
      <c r="G20" s="64"/>
      <c r="H20" s="63"/>
      <c r="I20" s="64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55"/>
      <c r="W20" s="32"/>
    </row>
    <row r="21" spans="1:23" x14ac:dyDescent="0.25">
      <c r="A21" s="45" t="s">
        <v>19</v>
      </c>
      <c r="B21" s="45"/>
      <c r="C21" s="46">
        <f>SUM(C22:C22)</f>
        <v>20000</v>
      </c>
      <c r="D21" s="46">
        <f>D22</f>
        <v>0</v>
      </c>
      <c r="E21" s="46">
        <f t="shared" ref="E21:U21" si="19">E22</f>
        <v>0</v>
      </c>
      <c r="F21" s="46">
        <f t="shared" si="19"/>
        <v>10000</v>
      </c>
      <c r="G21" s="46">
        <f t="shared" si="19"/>
        <v>10000</v>
      </c>
      <c r="H21" s="46">
        <f t="shared" si="19"/>
        <v>0</v>
      </c>
      <c r="I21" s="46">
        <f t="shared" si="19"/>
        <v>0</v>
      </c>
      <c r="J21" s="46">
        <f t="shared" si="19"/>
        <v>0</v>
      </c>
      <c r="K21" s="46">
        <f t="shared" si="19"/>
        <v>0</v>
      </c>
      <c r="L21" s="46">
        <f t="shared" si="19"/>
        <v>0</v>
      </c>
      <c r="M21" s="46">
        <f t="shared" si="19"/>
        <v>0</v>
      </c>
      <c r="N21" s="46">
        <f t="shared" si="19"/>
        <v>10000</v>
      </c>
      <c r="O21" s="46">
        <f t="shared" si="19"/>
        <v>10000</v>
      </c>
      <c r="P21" s="46">
        <f t="shared" si="19"/>
        <v>0</v>
      </c>
      <c r="Q21" s="46">
        <f t="shared" si="19"/>
        <v>0</v>
      </c>
      <c r="R21" s="46">
        <f t="shared" si="19"/>
        <v>0</v>
      </c>
      <c r="S21" s="46">
        <f t="shared" si="19"/>
        <v>0</v>
      </c>
      <c r="T21" s="46">
        <f t="shared" si="19"/>
        <v>20000</v>
      </c>
      <c r="U21" s="46">
        <f t="shared" si="19"/>
        <v>0</v>
      </c>
      <c r="W21" s="32"/>
    </row>
    <row r="22" spans="1:23" s="68" customFormat="1" x14ac:dyDescent="0.25">
      <c r="A22" s="65">
        <v>1</v>
      </c>
      <c r="B22" s="66" t="s">
        <v>32</v>
      </c>
      <c r="C22" s="62">
        <v>20000</v>
      </c>
      <c r="D22" s="67">
        <v>0</v>
      </c>
      <c r="E22" s="67">
        <v>0</v>
      </c>
      <c r="F22" s="67">
        <v>10000</v>
      </c>
      <c r="G22" s="67">
        <f>SUM(D22:F22)</f>
        <v>10000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10000</v>
      </c>
      <c r="O22" s="67">
        <f>SUM(L22:N22)</f>
        <v>10000</v>
      </c>
      <c r="P22" s="67">
        <v>0</v>
      </c>
      <c r="Q22" s="67">
        <v>0</v>
      </c>
      <c r="R22" s="67">
        <v>0</v>
      </c>
      <c r="S22" s="67">
        <f>SUM(P22:R22)</f>
        <v>0</v>
      </c>
      <c r="T22" s="55">
        <f>G22+K22+O22+S22</f>
        <v>20000</v>
      </c>
      <c r="U22" s="55">
        <f t="shared" ref="U22" si="20">C22-T22</f>
        <v>0</v>
      </c>
      <c r="W22" s="69"/>
    </row>
    <row r="23" spans="1:23" x14ac:dyDescent="0.25">
      <c r="A23" s="45" t="s">
        <v>20</v>
      </c>
      <c r="B23" s="45"/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W23" s="32"/>
    </row>
    <row r="24" spans="1:23" x14ac:dyDescent="0.25">
      <c r="A24" s="72"/>
      <c r="B24" s="73"/>
      <c r="C24" s="74"/>
      <c r="D24" s="75"/>
      <c r="E24" s="75"/>
      <c r="F24" s="75"/>
      <c r="G24" s="76"/>
      <c r="H24" s="75"/>
      <c r="I24" s="75"/>
      <c r="J24" s="75"/>
      <c r="K24" s="76"/>
      <c r="L24" s="75"/>
      <c r="M24" s="75"/>
      <c r="N24" s="75"/>
      <c r="O24" s="76"/>
      <c r="P24" s="75"/>
      <c r="Q24" s="75"/>
      <c r="R24" s="75"/>
      <c r="S24" s="76"/>
      <c r="T24" s="75"/>
      <c r="U24" s="75"/>
      <c r="W24" s="32"/>
    </row>
    <row r="25" spans="1:23" x14ac:dyDescent="0.25">
      <c r="A25" s="45" t="s">
        <v>21</v>
      </c>
      <c r="B25" s="45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W25" s="32"/>
    </row>
    <row r="26" spans="1:23" x14ac:dyDescent="0.25">
      <c r="A26" s="77"/>
      <c r="B26" s="78"/>
      <c r="C26" s="74"/>
      <c r="D26" s="75"/>
      <c r="E26" s="75"/>
      <c r="F26" s="75"/>
      <c r="G26" s="76"/>
      <c r="H26" s="75"/>
      <c r="I26" s="75"/>
      <c r="J26" s="75"/>
      <c r="K26" s="76"/>
      <c r="L26" s="75"/>
      <c r="M26" s="75"/>
      <c r="N26" s="75"/>
      <c r="O26" s="76"/>
      <c r="P26" s="75"/>
      <c r="Q26" s="75"/>
      <c r="R26" s="75"/>
      <c r="S26" s="76"/>
      <c r="T26" s="75"/>
      <c r="U26" s="75"/>
      <c r="W26" s="32"/>
    </row>
    <row r="27" spans="1:23" x14ac:dyDescent="0.25">
      <c r="A27" s="79" t="s">
        <v>22</v>
      </c>
      <c r="B27" s="79"/>
      <c r="C27" s="46">
        <f>SUM(C28:C31)</f>
        <v>112257.9</v>
      </c>
      <c r="D27" s="46">
        <f t="shared" ref="D27:T27" si="21">SUM(D28:D30)</f>
        <v>600</v>
      </c>
      <c r="E27" s="46">
        <f t="shared" si="21"/>
        <v>10200</v>
      </c>
      <c r="F27" s="46">
        <f t="shared" si="21"/>
        <v>600</v>
      </c>
      <c r="G27" s="46">
        <f t="shared" si="21"/>
        <v>11400</v>
      </c>
      <c r="H27" s="46">
        <f t="shared" si="21"/>
        <v>10200</v>
      </c>
      <c r="I27" s="46">
        <f t="shared" si="21"/>
        <v>600</v>
      </c>
      <c r="J27" s="46">
        <f t="shared" si="21"/>
        <v>40200</v>
      </c>
      <c r="K27" s="46">
        <f t="shared" si="21"/>
        <v>51000</v>
      </c>
      <c r="L27" s="46">
        <f t="shared" si="21"/>
        <v>600</v>
      </c>
      <c r="M27" s="46">
        <f t="shared" si="21"/>
        <v>10200</v>
      </c>
      <c r="N27" s="46">
        <f t="shared" si="21"/>
        <v>600</v>
      </c>
      <c r="O27" s="46">
        <f t="shared" si="21"/>
        <v>11400</v>
      </c>
      <c r="P27" s="46">
        <f t="shared" si="21"/>
        <v>45218</v>
      </c>
      <c r="Q27" s="46">
        <f t="shared" si="21"/>
        <v>600</v>
      </c>
      <c r="R27" s="46">
        <f t="shared" si="21"/>
        <v>600</v>
      </c>
      <c r="S27" s="46">
        <f t="shared" si="21"/>
        <v>46418</v>
      </c>
      <c r="T27" s="46">
        <f t="shared" si="21"/>
        <v>120218</v>
      </c>
      <c r="U27" s="102">
        <f>SUM(U28:U31)</f>
        <v>-7960.0999999999985</v>
      </c>
      <c r="W27" s="32"/>
    </row>
    <row r="28" spans="1:23" x14ac:dyDescent="0.25">
      <c r="A28" s="80">
        <v>1</v>
      </c>
      <c r="B28" s="81" t="s">
        <v>33</v>
      </c>
      <c r="C28" s="58">
        <v>7200</v>
      </c>
      <c r="D28" s="55">
        <v>600</v>
      </c>
      <c r="E28" s="55">
        <v>600</v>
      </c>
      <c r="F28" s="55">
        <v>600</v>
      </c>
      <c r="G28" s="54">
        <f t="shared" ref="G28:G30" si="22">SUM(D28:F28)</f>
        <v>1800</v>
      </c>
      <c r="H28" s="55">
        <v>600</v>
      </c>
      <c r="I28" s="55">
        <v>600</v>
      </c>
      <c r="J28" s="55">
        <v>600</v>
      </c>
      <c r="K28" s="54">
        <f t="shared" ref="K28:K29" si="23">SUM(H28:J28)</f>
        <v>1800</v>
      </c>
      <c r="L28" s="55">
        <v>600</v>
      </c>
      <c r="M28" s="55">
        <v>600</v>
      </c>
      <c r="N28" s="55">
        <v>600</v>
      </c>
      <c r="O28" s="54">
        <f t="shared" ref="O28:O29" si="24">SUM(L28:N28)</f>
        <v>1800</v>
      </c>
      <c r="P28" s="55">
        <v>600</v>
      </c>
      <c r="Q28" s="55">
        <v>600</v>
      </c>
      <c r="R28" s="55">
        <v>600</v>
      </c>
      <c r="S28" s="43">
        <f t="shared" ref="S28:S29" si="25">SUM(P28:R28)</f>
        <v>1800</v>
      </c>
      <c r="T28" s="42">
        <f t="shared" ref="T28:T29" si="26">G28+K28+O28+S28</f>
        <v>7200</v>
      </c>
      <c r="U28" s="103">
        <f t="shared" ref="U28:U31" si="27">C28-T28</f>
        <v>0</v>
      </c>
      <c r="W28" s="32"/>
    </row>
    <row r="29" spans="1:23" x14ac:dyDescent="0.25">
      <c r="A29" s="80">
        <v>2</v>
      </c>
      <c r="B29" s="40" t="s">
        <v>34</v>
      </c>
      <c r="C29" s="58">
        <v>10680.9</v>
      </c>
      <c r="D29" s="55">
        <v>0</v>
      </c>
      <c r="E29" s="55">
        <v>0</v>
      </c>
      <c r="F29" s="55">
        <v>0</v>
      </c>
      <c r="G29" s="54">
        <f t="shared" si="22"/>
        <v>0</v>
      </c>
      <c r="H29" s="55">
        <v>0</v>
      </c>
      <c r="I29" s="55">
        <v>0</v>
      </c>
      <c r="J29" s="55">
        <v>30000</v>
      </c>
      <c r="K29" s="54">
        <f t="shared" si="23"/>
        <v>30000</v>
      </c>
      <c r="L29" s="55">
        <v>0</v>
      </c>
      <c r="M29" s="55">
        <v>0</v>
      </c>
      <c r="N29" s="55">
        <v>0</v>
      </c>
      <c r="O29" s="54">
        <f t="shared" si="24"/>
        <v>0</v>
      </c>
      <c r="P29" s="55">
        <v>35018</v>
      </c>
      <c r="Q29" s="55">
        <v>0</v>
      </c>
      <c r="R29" s="55">
        <v>0</v>
      </c>
      <c r="S29" s="43">
        <f t="shared" si="25"/>
        <v>35018</v>
      </c>
      <c r="T29" s="42">
        <f t="shared" si="26"/>
        <v>65018</v>
      </c>
      <c r="U29" s="103">
        <f t="shared" si="27"/>
        <v>-54337.1</v>
      </c>
      <c r="W29" s="32"/>
    </row>
    <row r="30" spans="1:23" ht="21" x14ac:dyDescent="0.25">
      <c r="A30" s="80">
        <v>3</v>
      </c>
      <c r="B30" s="40" t="s">
        <v>35</v>
      </c>
      <c r="C30" s="58">
        <v>48000</v>
      </c>
      <c r="D30" s="55">
        <v>0</v>
      </c>
      <c r="E30" s="55">
        <v>9600</v>
      </c>
      <c r="F30" s="55">
        <v>0</v>
      </c>
      <c r="G30" s="54">
        <f t="shared" si="22"/>
        <v>9600</v>
      </c>
      <c r="H30" s="55">
        <v>9600</v>
      </c>
      <c r="I30" s="55">
        <v>0</v>
      </c>
      <c r="J30" s="55">
        <v>9600</v>
      </c>
      <c r="K30" s="54">
        <f>SUM(H30:J30)</f>
        <v>19200</v>
      </c>
      <c r="L30" s="55">
        <v>0</v>
      </c>
      <c r="M30" s="55">
        <v>9600</v>
      </c>
      <c r="N30" s="55">
        <v>0</v>
      </c>
      <c r="O30" s="82">
        <f>SUM(L30:N30)</f>
        <v>9600</v>
      </c>
      <c r="P30" s="55">
        <v>9600</v>
      </c>
      <c r="Q30" s="55">
        <v>0</v>
      </c>
      <c r="R30" s="55">
        <v>0</v>
      </c>
      <c r="S30" s="49">
        <f>SUM(P30:R30)</f>
        <v>9600</v>
      </c>
      <c r="T30" s="42">
        <f>G30+K30+O30+S30</f>
        <v>48000</v>
      </c>
      <c r="U30" s="103">
        <f t="shared" si="27"/>
        <v>0</v>
      </c>
      <c r="W30" s="32"/>
    </row>
    <row r="31" spans="1:23" x14ac:dyDescent="0.25">
      <c r="A31" s="92">
        <v>4</v>
      </c>
      <c r="B31" s="93" t="s">
        <v>49</v>
      </c>
      <c r="C31" s="89">
        <v>46377</v>
      </c>
      <c r="D31" s="90"/>
      <c r="E31" s="90"/>
      <c r="F31" s="90"/>
      <c r="G31" s="91"/>
      <c r="H31" s="90"/>
      <c r="I31" s="90"/>
      <c r="J31" s="90"/>
      <c r="K31" s="91"/>
      <c r="L31" s="90"/>
      <c r="M31" s="90"/>
      <c r="N31" s="90"/>
      <c r="O31" s="91"/>
      <c r="P31" s="90"/>
      <c r="Q31" s="90"/>
      <c r="R31" s="90"/>
      <c r="S31" s="76"/>
      <c r="T31" s="75"/>
      <c r="U31" s="103">
        <f t="shared" si="27"/>
        <v>46377</v>
      </c>
      <c r="W31" s="32"/>
    </row>
    <row r="32" spans="1:23" x14ac:dyDescent="0.25">
      <c r="A32" s="83" t="s">
        <v>23</v>
      </c>
      <c r="B32" s="84"/>
      <c r="C32" s="85">
        <f t="shared" ref="C32:S32" si="28">C27+C21+C19+C13+C10+C6</f>
        <v>1992857.9</v>
      </c>
      <c r="D32" s="85">
        <f t="shared" si="28"/>
        <v>27150</v>
      </c>
      <c r="E32" s="85">
        <f t="shared" si="28"/>
        <v>71750</v>
      </c>
      <c r="F32" s="85">
        <f t="shared" si="28"/>
        <v>307150</v>
      </c>
      <c r="G32" s="85">
        <f t="shared" si="28"/>
        <v>406050</v>
      </c>
      <c r="H32" s="85">
        <f t="shared" si="28"/>
        <v>71750</v>
      </c>
      <c r="I32" s="85">
        <f t="shared" si="28"/>
        <v>82150</v>
      </c>
      <c r="J32" s="85">
        <f t="shared" si="28"/>
        <v>66750</v>
      </c>
      <c r="K32" s="85">
        <f t="shared" si="28"/>
        <v>220650</v>
      </c>
      <c r="L32" s="85">
        <f t="shared" si="28"/>
        <v>423150</v>
      </c>
      <c r="M32" s="85">
        <f t="shared" si="28"/>
        <v>93750</v>
      </c>
      <c r="N32" s="85">
        <f t="shared" si="28"/>
        <v>37150</v>
      </c>
      <c r="O32" s="85">
        <f t="shared" si="28"/>
        <v>554050</v>
      </c>
      <c r="P32" s="85">
        <f t="shared" si="28"/>
        <v>341768</v>
      </c>
      <c r="Q32" s="85">
        <f t="shared" si="28"/>
        <v>27150</v>
      </c>
      <c r="R32" s="85">
        <f t="shared" si="28"/>
        <v>27150</v>
      </c>
      <c r="S32" s="85">
        <f t="shared" si="28"/>
        <v>396068</v>
      </c>
      <c r="T32" s="85">
        <f>T6+T10+T13+T19+T21+T27</f>
        <v>1576818</v>
      </c>
      <c r="U32" s="85">
        <f>U27+U21+U19+U13+U10+U6</f>
        <v>416039.9</v>
      </c>
    </row>
    <row r="34" spans="1:21" x14ac:dyDescent="0.25">
      <c r="T34" s="87">
        <f>S32+O32+K32+G32</f>
        <v>1576818</v>
      </c>
      <c r="U34" s="87">
        <f>C32-T32</f>
        <v>416039.89999999991</v>
      </c>
    </row>
    <row r="35" spans="1:21" x14ac:dyDescent="0.25">
      <c r="C35" s="87"/>
      <c r="T35" s="87"/>
    </row>
    <row r="36" spans="1:21" x14ac:dyDescent="0.25">
      <c r="T36" s="87">
        <f>R32+Q32+P32+N32+M32+L32+J32+I32+H32+F32+E32+D32</f>
        <v>1576818</v>
      </c>
      <c r="U36" s="88"/>
    </row>
    <row r="40" spans="1:21" x14ac:dyDescent="0.25">
      <c r="A40" s="38"/>
      <c r="U40" s="87"/>
    </row>
  </sheetData>
  <mergeCells count="8">
    <mergeCell ref="A5:B5"/>
    <mergeCell ref="A6:B6"/>
    <mergeCell ref="P2:Q2"/>
    <mergeCell ref="A3:B3"/>
    <mergeCell ref="D4:G4"/>
    <mergeCell ref="H4:K4"/>
    <mergeCell ref="L4:O4"/>
    <mergeCell ref="P4:S4"/>
  </mergeCells>
  <pageMargins left="0.15748031496062992" right="0.15748031496062992" top="0.27559055118110237" bottom="0.23622047244094491" header="0.19685039370078741" footer="0.19685039370078741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opLeftCell="A7" zoomScale="130" zoomScaleNormal="130" workbookViewId="0">
      <selection activeCell="C13" sqref="C13"/>
    </sheetView>
  </sheetViews>
  <sheetFormatPr defaultColWidth="9" defaultRowHeight="10.5" x14ac:dyDescent="0.25"/>
  <cols>
    <col min="1" max="1" width="3.33203125" style="86" customWidth="1"/>
    <col min="2" max="2" width="25.33203125" style="38" customWidth="1"/>
    <col min="3" max="3" width="13.83203125" style="38" customWidth="1"/>
    <col min="4" max="5" width="10.33203125" style="38" bestFit="1" customWidth="1"/>
    <col min="6" max="6" width="10.58203125" style="38" customWidth="1"/>
    <col min="7" max="7" width="11.08203125" style="38" bestFit="1" customWidth="1"/>
    <col min="8" max="9" width="10.25" style="38" customWidth="1"/>
    <col min="10" max="11" width="11.33203125" style="38" customWidth="1"/>
    <col min="12" max="12" width="10.58203125" style="38" customWidth="1"/>
    <col min="13" max="15" width="11.83203125" style="38" bestFit="1" customWidth="1"/>
    <col min="16" max="16" width="11.33203125" style="38" customWidth="1"/>
    <col min="17" max="17" width="11.83203125" style="38" customWidth="1"/>
    <col min="18" max="18" width="10.58203125" style="38" customWidth="1"/>
    <col min="19" max="19" width="11.58203125" style="38" customWidth="1"/>
    <col min="20" max="20" width="12.58203125" style="38" customWidth="1"/>
    <col min="21" max="21" width="11.75" style="38" customWidth="1"/>
    <col min="22" max="22" width="9" style="38"/>
    <col min="23" max="23" width="10" style="38" customWidth="1"/>
    <col min="24" max="16384" width="9" style="38"/>
  </cols>
  <sheetData>
    <row r="1" spans="1:29" s="8" customFormat="1" ht="22.5" customHeight="1" x14ac:dyDescent="0.25">
      <c r="A1" s="1" t="s">
        <v>37</v>
      </c>
      <c r="B1" s="2"/>
      <c r="C1" s="3"/>
      <c r="D1" s="4"/>
      <c r="E1" s="4"/>
      <c r="F1" s="4"/>
      <c r="G1" s="5"/>
      <c r="H1" s="4"/>
      <c r="I1" s="4"/>
      <c r="J1" s="4"/>
      <c r="K1" s="6"/>
      <c r="L1" s="4"/>
      <c r="M1" s="4"/>
      <c r="N1" s="4"/>
      <c r="O1" s="6"/>
      <c r="P1" s="4"/>
      <c r="Q1" s="4"/>
      <c r="R1" s="4"/>
      <c r="S1" s="6"/>
      <c r="T1" s="7"/>
      <c r="U1" s="4"/>
      <c r="AC1" s="9"/>
    </row>
    <row r="2" spans="1:29" s="8" customFormat="1" ht="18.75" customHeight="1" x14ac:dyDescent="0.25">
      <c r="A2" s="10" t="s">
        <v>36</v>
      </c>
      <c r="B2" s="2"/>
      <c r="C2" s="11" t="s">
        <v>47</v>
      </c>
      <c r="D2" s="12"/>
      <c r="E2" s="12"/>
      <c r="F2" s="12"/>
      <c r="G2" s="12"/>
      <c r="H2" s="12"/>
      <c r="I2" s="12"/>
      <c r="J2" s="12"/>
      <c r="K2" s="12"/>
      <c r="L2" s="4"/>
      <c r="M2" s="4"/>
      <c r="N2" s="4"/>
      <c r="O2" s="6"/>
      <c r="P2" s="97"/>
      <c r="Q2" s="97"/>
      <c r="R2" s="4"/>
      <c r="S2" s="6"/>
      <c r="T2" s="7"/>
      <c r="U2" s="4"/>
      <c r="AC2" s="9"/>
    </row>
    <row r="3" spans="1:29" s="8" customFormat="1" ht="8.25" customHeight="1" x14ac:dyDescent="0.25">
      <c r="A3" s="98"/>
      <c r="B3" s="98"/>
      <c r="C3" s="1"/>
      <c r="D3" s="4"/>
      <c r="E3" s="4"/>
      <c r="F3" s="4"/>
      <c r="G3" s="5"/>
      <c r="H3" s="4"/>
      <c r="I3" s="4"/>
      <c r="J3" s="4"/>
      <c r="K3" s="6"/>
      <c r="L3" s="4"/>
      <c r="M3" s="4"/>
      <c r="N3" s="4"/>
      <c r="O3" s="6"/>
      <c r="P3" s="4"/>
      <c r="Q3" s="4"/>
      <c r="R3" s="4"/>
      <c r="S3" s="6"/>
      <c r="T3" s="7"/>
      <c r="U3" s="4"/>
      <c r="AC3" s="9"/>
    </row>
    <row r="4" spans="1:29" s="17" customFormat="1" ht="12" customHeight="1" x14ac:dyDescent="0.25">
      <c r="A4" s="10"/>
      <c r="B4" s="2"/>
      <c r="C4" s="3"/>
      <c r="D4" s="99" t="s">
        <v>0</v>
      </c>
      <c r="E4" s="100"/>
      <c r="F4" s="100"/>
      <c r="G4" s="101"/>
      <c r="H4" s="99" t="s">
        <v>1</v>
      </c>
      <c r="I4" s="100"/>
      <c r="J4" s="100"/>
      <c r="K4" s="101"/>
      <c r="L4" s="99" t="s">
        <v>2</v>
      </c>
      <c r="M4" s="100"/>
      <c r="N4" s="100"/>
      <c r="O4" s="101"/>
      <c r="P4" s="99" t="s">
        <v>3</v>
      </c>
      <c r="Q4" s="100"/>
      <c r="R4" s="100"/>
      <c r="S4" s="101"/>
      <c r="T4" s="15"/>
      <c r="U4" s="16"/>
      <c r="AC4" s="18"/>
    </row>
    <row r="5" spans="1:29" s="27" customFormat="1" ht="46.5" customHeight="1" x14ac:dyDescent="0.25">
      <c r="A5" s="94" t="s">
        <v>4</v>
      </c>
      <c r="B5" s="95"/>
      <c r="C5" s="19" t="s">
        <v>5</v>
      </c>
      <c r="D5" s="20" t="s">
        <v>38</v>
      </c>
      <c r="E5" s="20" t="s">
        <v>39</v>
      </c>
      <c r="F5" s="20" t="s">
        <v>40</v>
      </c>
      <c r="G5" s="21" t="s">
        <v>6</v>
      </c>
      <c r="H5" s="20" t="s">
        <v>41</v>
      </c>
      <c r="I5" s="20" t="s">
        <v>42</v>
      </c>
      <c r="J5" s="22" t="s">
        <v>43</v>
      </c>
      <c r="K5" s="21" t="s">
        <v>7</v>
      </c>
      <c r="L5" s="22" t="s">
        <v>44</v>
      </c>
      <c r="M5" s="22" t="s">
        <v>45</v>
      </c>
      <c r="N5" s="22" t="s">
        <v>46</v>
      </c>
      <c r="O5" s="21" t="s">
        <v>8</v>
      </c>
      <c r="P5" s="23" t="s">
        <v>9</v>
      </c>
      <c r="Q5" s="24" t="s">
        <v>10</v>
      </c>
      <c r="R5" s="24" t="s">
        <v>11</v>
      </c>
      <c r="S5" s="25" t="s">
        <v>12</v>
      </c>
      <c r="T5" s="26" t="s">
        <v>13</v>
      </c>
      <c r="U5" s="24" t="s">
        <v>14</v>
      </c>
      <c r="AC5" s="28"/>
    </row>
    <row r="6" spans="1:29" s="32" customFormat="1" ht="20.25" customHeight="1" x14ac:dyDescent="0.25">
      <c r="A6" s="96" t="s">
        <v>15</v>
      </c>
      <c r="B6" s="96"/>
      <c r="C6" s="29">
        <f t="shared" ref="C6:T6" si="0">SUM(C7:C9)</f>
        <v>302400</v>
      </c>
      <c r="D6" s="30">
        <f t="shared" si="0"/>
        <v>25200</v>
      </c>
      <c r="E6" s="30">
        <f t="shared" si="0"/>
        <v>25200</v>
      </c>
      <c r="F6" s="30">
        <f t="shared" si="0"/>
        <v>25200</v>
      </c>
      <c r="G6" s="30">
        <f t="shared" si="0"/>
        <v>75600</v>
      </c>
      <c r="H6" s="30">
        <f t="shared" si="0"/>
        <v>25200</v>
      </c>
      <c r="I6" s="30">
        <f t="shared" si="0"/>
        <v>25200</v>
      </c>
      <c r="J6" s="30">
        <f t="shared" si="0"/>
        <v>25200</v>
      </c>
      <c r="K6" s="30">
        <f t="shared" si="0"/>
        <v>75600</v>
      </c>
      <c r="L6" s="30">
        <f t="shared" si="0"/>
        <v>25200</v>
      </c>
      <c r="M6" s="30">
        <f t="shared" si="0"/>
        <v>25200</v>
      </c>
      <c r="N6" s="30">
        <f t="shared" si="0"/>
        <v>25200</v>
      </c>
      <c r="O6" s="30">
        <f t="shared" si="0"/>
        <v>75600</v>
      </c>
      <c r="P6" s="30">
        <f t="shared" si="0"/>
        <v>25200</v>
      </c>
      <c r="Q6" s="30">
        <f t="shared" si="0"/>
        <v>25200</v>
      </c>
      <c r="R6" s="30">
        <f t="shared" si="0"/>
        <v>25200</v>
      </c>
      <c r="S6" s="30">
        <f t="shared" si="0"/>
        <v>75600</v>
      </c>
      <c r="T6" s="30">
        <f t="shared" si="0"/>
        <v>302400</v>
      </c>
      <c r="U6" s="31">
        <f>SUM(U8:U9)</f>
        <v>0</v>
      </c>
    </row>
    <row r="7" spans="1:29" ht="15" customHeight="1" x14ac:dyDescent="0.25">
      <c r="A7" s="33">
        <v>1</v>
      </c>
      <c r="B7" s="34" t="s">
        <v>24</v>
      </c>
      <c r="C7" s="35">
        <v>252000</v>
      </c>
      <c r="D7" s="36">
        <v>21000</v>
      </c>
      <c r="E7" s="36">
        <v>21000</v>
      </c>
      <c r="F7" s="36">
        <v>21000</v>
      </c>
      <c r="G7" s="37">
        <f>SUM(D7:F7)</f>
        <v>63000</v>
      </c>
      <c r="H7" s="36">
        <v>21000</v>
      </c>
      <c r="I7" s="36">
        <v>21000</v>
      </c>
      <c r="J7" s="36">
        <v>21000</v>
      </c>
      <c r="K7" s="37">
        <f>SUM(H7:J7)</f>
        <v>63000</v>
      </c>
      <c r="L7" s="36">
        <v>21000</v>
      </c>
      <c r="M7" s="36">
        <v>21000</v>
      </c>
      <c r="N7" s="36">
        <v>21000</v>
      </c>
      <c r="O7" s="37">
        <f>SUM(L7:N7)</f>
        <v>63000</v>
      </c>
      <c r="P7" s="36">
        <v>21000</v>
      </c>
      <c r="Q7" s="36">
        <v>21000</v>
      </c>
      <c r="R7" s="36">
        <v>21000</v>
      </c>
      <c r="S7" s="37">
        <f>SUM(P7:R7)</f>
        <v>63000</v>
      </c>
      <c r="T7" s="36">
        <f t="shared" ref="T7:T9" si="1">G7+K7+O7+S7</f>
        <v>252000</v>
      </c>
      <c r="U7" s="36">
        <f>C7-T7</f>
        <v>0</v>
      </c>
      <c r="W7" s="32"/>
    </row>
    <row r="8" spans="1:29" ht="15" customHeight="1" x14ac:dyDescent="0.25">
      <c r="A8" s="39">
        <v>2</v>
      </c>
      <c r="B8" s="40" t="s">
        <v>25</v>
      </c>
      <c r="C8" s="41">
        <v>33600</v>
      </c>
      <c r="D8" s="42">
        <v>2800</v>
      </c>
      <c r="E8" s="42">
        <v>2800</v>
      </c>
      <c r="F8" s="42">
        <v>2800</v>
      </c>
      <c r="G8" s="43">
        <f t="shared" ref="G8:G17" si="2">SUM(D8:F8)</f>
        <v>8400</v>
      </c>
      <c r="H8" s="42">
        <v>2800</v>
      </c>
      <c r="I8" s="42">
        <v>2800</v>
      </c>
      <c r="J8" s="42">
        <v>2800</v>
      </c>
      <c r="K8" s="43">
        <f t="shared" ref="K8" si="3">SUM(H8:J8)</f>
        <v>8400</v>
      </c>
      <c r="L8" s="42">
        <v>2800</v>
      </c>
      <c r="M8" s="42">
        <v>2800</v>
      </c>
      <c r="N8" s="42">
        <v>2800</v>
      </c>
      <c r="O8" s="43">
        <f t="shared" ref="O8" si="4">SUM(L8:N8)</f>
        <v>8400</v>
      </c>
      <c r="P8" s="42">
        <v>2800</v>
      </c>
      <c r="Q8" s="42">
        <v>2800</v>
      </c>
      <c r="R8" s="42">
        <v>2800</v>
      </c>
      <c r="S8" s="43">
        <f t="shared" ref="S8" si="5">SUM(P8:R8)</f>
        <v>8400</v>
      </c>
      <c r="T8" s="42">
        <f t="shared" si="1"/>
        <v>33600</v>
      </c>
      <c r="U8" s="42">
        <f t="shared" ref="U8" si="6">C8-T8</f>
        <v>0</v>
      </c>
      <c r="W8" s="32"/>
    </row>
    <row r="9" spans="1:29" ht="26.25" customHeight="1" x14ac:dyDescent="0.25">
      <c r="A9" s="44">
        <v>3</v>
      </c>
      <c r="B9" s="34" t="s">
        <v>26</v>
      </c>
      <c r="C9" s="41">
        <v>16800</v>
      </c>
      <c r="D9" s="42">
        <v>1400</v>
      </c>
      <c r="E9" s="42">
        <v>1400</v>
      </c>
      <c r="F9" s="42">
        <v>1400</v>
      </c>
      <c r="G9" s="43">
        <f>SUM(D9:F9)</f>
        <v>4200</v>
      </c>
      <c r="H9" s="42">
        <v>1400</v>
      </c>
      <c r="I9" s="42">
        <v>1400</v>
      </c>
      <c r="J9" s="42">
        <v>1400</v>
      </c>
      <c r="K9" s="43">
        <f>SUM(H9:J9)</f>
        <v>4200</v>
      </c>
      <c r="L9" s="42">
        <v>1400</v>
      </c>
      <c r="M9" s="42">
        <v>1400</v>
      </c>
      <c r="N9" s="42">
        <v>1400</v>
      </c>
      <c r="O9" s="43">
        <f>SUM(L9:N9)</f>
        <v>4200</v>
      </c>
      <c r="P9" s="42">
        <v>1400</v>
      </c>
      <c r="Q9" s="42">
        <v>1400</v>
      </c>
      <c r="R9" s="42">
        <v>1400</v>
      </c>
      <c r="S9" s="43">
        <f>SUM(P9:R9)</f>
        <v>4200</v>
      </c>
      <c r="T9" s="42">
        <f t="shared" si="1"/>
        <v>16800</v>
      </c>
      <c r="U9" s="42">
        <f>C9-T9</f>
        <v>0</v>
      </c>
      <c r="W9" s="32"/>
    </row>
    <row r="10" spans="1:29" x14ac:dyDescent="0.25">
      <c r="A10" s="45" t="s">
        <v>16</v>
      </c>
      <c r="B10" s="45"/>
      <c r="C10" s="46">
        <v>11000</v>
      </c>
      <c r="D10" s="46">
        <f t="shared" ref="D10:U10" si="7">SUM(D11:D12)</f>
        <v>750</v>
      </c>
      <c r="E10" s="46">
        <f t="shared" si="7"/>
        <v>750</v>
      </c>
      <c r="F10" s="46">
        <f t="shared" si="7"/>
        <v>750</v>
      </c>
      <c r="G10" s="46">
        <f t="shared" si="7"/>
        <v>2250</v>
      </c>
      <c r="H10" s="46">
        <f t="shared" si="7"/>
        <v>750</v>
      </c>
      <c r="I10" s="46">
        <f t="shared" si="7"/>
        <v>750</v>
      </c>
      <c r="J10" s="46">
        <f t="shared" si="7"/>
        <v>750</v>
      </c>
      <c r="K10" s="46">
        <f t="shared" si="7"/>
        <v>2250</v>
      </c>
      <c r="L10" s="46">
        <f t="shared" si="7"/>
        <v>750</v>
      </c>
      <c r="M10" s="46">
        <f t="shared" si="7"/>
        <v>2750</v>
      </c>
      <c r="N10" s="46">
        <f t="shared" si="7"/>
        <v>750</v>
      </c>
      <c r="O10" s="46">
        <f t="shared" si="7"/>
        <v>4250</v>
      </c>
      <c r="P10" s="46">
        <f t="shared" si="7"/>
        <v>750</v>
      </c>
      <c r="Q10" s="46">
        <f t="shared" si="7"/>
        <v>750</v>
      </c>
      <c r="R10" s="46">
        <f t="shared" si="7"/>
        <v>750</v>
      </c>
      <c r="S10" s="46">
        <f t="shared" si="7"/>
        <v>2250</v>
      </c>
      <c r="T10" s="46">
        <f t="shared" si="7"/>
        <v>11000</v>
      </c>
      <c r="U10" s="46">
        <f t="shared" si="7"/>
        <v>0</v>
      </c>
      <c r="W10" s="32"/>
    </row>
    <row r="11" spans="1:29" x14ac:dyDescent="0.25">
      <c r="A11" s="33">
        <v>1</v>
      </c>
      <c r="B11" s="34" t="s">
        <v>24</v>
      </c>
      <c r="C11" s="47">
        <v>9000</v>
      </c>
      <c r="D11" s="48">
        <v>750</v>
      </c>
      <c r="E11" s="48">
        <v>750</v>
      </c>
      <c r="F11" s="48">
        <v>750</v>
      </c>
      <c r="G11" s="43">
        <f t="shared" si="2"/>
        <v>2250</v>
      </c>
      <c r="H11" s="48">
        <v>750</v>
      </c>
      <c r="I11" s="48">
        <v>750</v>
      </c>
      <c r="J11" s="48">
        <v>750</v>
      </c>
      <c r="K11" s="43">
        <f t="shared" ref="K11:K12" si="8">SUM(H11:J11)</f>
        <v>2250</v>
      </c>
      <c r="L11" s="48">
        <v>750</v>
      </c>
      <c r="M11" s="48">
        <v>750</v>
      </c>
      <c r="N11" s="48">
        <v>750</v>
      </c>
      <c r="O11" s="49">
        <f t="shared" ref="O11:O12" si="9">SUM(L11:N11)</f>
        <v>2250</v>
      </c>
      <c r="P11" s="48">
        <v>750</v>
      </c>
      <c r="Q11" s="48">
        <v>750</v>
      </c>
      <c r="R11" s="48">
        <v>750</v>
      </c>
      <c r="S11" s="43">
        <f t="shared" ref="S11:S12" si="10">SUM(P11:R11)</f>
        <v>2250</v>
      </c>
      <c r="T11" s="42">
        <f>G11+K11+O11+S11</f>
        <v>9000</v>
      </c>
      <c r="U11" s="42">
        <f>C11-T11</f>
        <v>0</v>
      </c>
      <c r="W11" s="32"/>
    </row>
    <row r="12" spans="1:29" x14ac:dyDescent="0.25">
      <c r="A12" s="39">
        <v>2</v>
      </c>
      <c r="B12" s="34" t="s">
        <v>27</v>
      </c>
      <c r="C12" s="47">
        <v>2000</v>
      </c>
      <c r="D12" s="48">
        <v>0</v>
      </c>
      <c r="E12" s="48">
        <v>0</v>
      </c>
      <c r="F12" s="48">
        <v>0</v>
      </c>
      <c r="G12" s="43">
        <f t="shared" si="2"/>
        <v>0</v>
      </c>
      <c r="H12" s="48">
        <v>0</v>
      </c>
      <c r="I12" s="48">
        <v>0</v>
      </c>
      <c r="J12" s="48">
        <v>0</v>
      </c>
      <c r="K12" s="43">
        <f t="shared" si="8"/>
        <v>0</v>
      </c>
      <c r="L12" s="48">
        <v>0</v>
      </c>
      <c r="M12" s="48">
        <v>2000</v>
      </c>
      <c r="N12" s="48">
        <v>0</v>
      </c>
      <c r="O12" s="43">
        <f t="shared" si="9"/>
        <v>2000</v>
      </c>
      <c r="P12" s="48"/>
      <c r="Q12" s="48">
        <v>0</v>
      </c>
      <c r="R12" s="48"/>
      <c r="S12" s="43">
        <f t="shared" si="10"/>
        <v>0</v>
      </c>
      <c r="T12" s="42">
        <f t="shared" ref="T12" si="11">G12+K12+O12+S12</f>
        <v>2000</v>
      </c>
      <c r="U12" s="42">
        <f t="shared" ref="U12" si="12">C12-T12</f>
        <v>0</v>
      </c>
      <c r="W12" s="32"/>
    </row>
    <row r="13" spans="1:29" x14ac:dyDescent="0.25">
      <c r="A13" s="45" t="s">
        <v>17</v>
      </c>
      <c r="B13" s="45"/>
      <c r="C13" s="46">
        <f t="shared" ref="C13:U13" si="13">SUM(C14:C18)</f>
        <v>1123200</v>
      </c>
      <c r="D13" s="46">
        <f t="shared" si="13"/>
        <v>600</v>
      </c>
      <c r="E13" s="46">
        <f t="shared" si="13"/>
        <v>35600</v>
      </c>
      <c r="F13" s="46">
        <f t="shared" si="13"/>
        <v>270600</v>
      </c>
      <c r="G13" s="46">
        <f t="shared" si="13"/>
        <v>306800</v>
      </c>
      <c r="H13" s="46">
        <f t="shared" si="13"/>
        <v>35600</v>
      </c>
      <c r="I13" s="46">
        <f t="shared" si="13"/>
        <v>55600</v>
      </c>
      <c r="J13" s="46">
        <f t="shared" si="13"/>
        <v>600</v>
      </c>
      <c r="K13" s="46">
        <f t="shared" si="13"/>
        <v>91800</v>
      </c>
      <c r="L13" s="46">
        <f t="shared" si="13"/>
        <v>396600</v>
      </c>
      <c r="M13" s="46">
        <f t="shared" si="13"/>
        <v>55600</v>
      </c>
      <c r="N13" s="46">
        <f t="shared" si="13"/>
        <v>600</v>
      </c>
      <c r="O13" s="46">
        <f t="shared" si="13"/>
        <v>452800</v>
      </c>
      <c r="P13" s="46">
        <f t="shared" si="13"/>
        <v>270600</v>
      </c>
      <c r="Q13" s="46">
        <f t="shared" si="13"/>
        <v>600</v>
      </c>
      <c r="R13" s="46">
        <f t="shared" si="13"/>
        <v>600</v>
      </c>
      <c r="S13" s="46">
        <f t="shared" si="13"/>
        <v>271800</v>
      </c>
      <c r="T13" s="46">
        <f t="shared" si="13"/>
        <v>1123200</v>
      </c>
      <c r="U13" s="46">
        <f t="shared" si="13"/>
        <v>0</v>
      </c>
      <c r="W13" s="32"/>
    </row>
    <row r="14" spans="1:29" ht="16.5" customHeight="1" x14ac:dyDescent="0.25">
      <c r="A14" s="50">
        <v>1</v>
      </c>
      <c r="B14" s="51" t="s">
        <v>28</v>
      </c>
      <c r="C14" s="52">
        <v>110000</v>
      </c>
      <c r="D14" s="53">
        <v>0</v>
      </c>
      <c r="E14" s="53">
        <v>0</v>
      </c>
      <c r="F14" s="53">
        <v>0</v>
      </c>
      <c r="G14" s="54">
        <f t="shared" si="2"/>
        <v>0</v>
      </c>
      <c r="H14" s="53">
        <v>0</v>
      </c>
      <c r="I14" s="53">
        <v>55000</v>
      </c>
      <c r="J14" s="53">
        <v>0</v>
      </c>
      <c r="K14" s="54">
        <f t="shared" ref="K14:K18" si="14">SUM(H14:J14)</f>
        <v>55000</v>
      </c>
      <c r="L14" s="53">
        <v>0</v>
      </c>
      <c r="M14" s="53">
        <v>55000</v>
      </c>
      <c r="N14" s="53">
        <v>0</v>
      </c>
      <c r="O14" s="54">
        <f t="shared" ref="O14:O18" si="15">SUM(L14:N14)</f>
        <v>55000</v>
      </c>
      <c r="P14" s="53">
        <v>0</v>
      </c>
      <c r="Q14" s="53">
        <v>0</v>
      </c>
      <c r="R14" s="53">
        <v>0</v>
      </c>
      <c r="S14" s="54">
        <f t="shared" ref="S14:S18" si="16">SUM(P14:R14)</f>
        <v>0</v>
      </c>
      <c r="T14" s="55">
        <f>G14+K14+O14+S14</f>
        <v>110000</v>
      </c>
      <c r="U14" s="42">
        <f>C14-T14</f>
        <v>0</v>
      </c>
      <c r="W14" s="32"/>
    </row>
    <row r="15" spans="1:29" x14ac:dyDescent="0.25">
      <c r="A15" s="56">
        <v>2</v>
      </c>
      <c r="B15" s="57" t="s">
        <v>29</v>
      </c>
      <c r="C15" s="58">
        <v>540000</v>
      </c>
      <c r="D15" s="55">
        <v>0</v>
      </c>
      <c r="E15" s="55">
        <v>0</v>
      </c>
      <c r="F15" s="55">
        <v>270000</v>
      </c>
      <c r="G15" s="54">
        <f t="shared" si="2"/>
        <v>270000</v>
      </c>
      <c r="H15" s="55">
        <v>0</v>
      </c>
      <c r="I15" s="55">
        <v>0</v>
      </c>
      <c r="J15" s="55">
        <v>0</v>
      </c>
      <c r="K15" s="54">
        <f t="shared" si="14"/>
        <v>0</v>
      </c>
      <c r="L15" s="55">
        <v>0</v>
      </c>
      <c r="M15" s="55">
        <v>0</v>
      </c>
      <c r="N15" s="55">
        <v>0</v>
      </c>
      <c r="O15" s="54">
        <f t="shared" si="15"/>
        <v>0</v>
      </c>
      <c r="P15" s="55">
        <v>270000</v>
      </c>
      <c r="Q15" s="55">
        <v>0</v>
      </c>
      <c r="R15" s="55">
        <v>0</v>
      </c>
      <c r="S15" s="54">
        <f t="shared" si="16"/>
        <v>270000</v>
      </c>
      <c r="T15" s="55">
        <f t="shared" ref="T15:T18" si="17">G15+K15+O15+S15</f>
        <v>540000</v>
      </c>
      <c r="U15" s="59">
        <f t="shared" ref="U15:U18" si="18">C15-T15</f>
        <v>0</v>
      </c>
      <c r="W15" s="32"/>
    </row>
    <row r="16" spans="1:29" ht="16.5" customHeight="1" x14ac:dyDescent="0.25">
      <c r="A16" s="56">
        <v>3</v>
      </c>
      <c r="B16" s="57" t="s">
        <v>30</v>
      </c>
      <c r="C16" s="58">
        <v>396000</v>
      </c>
      <c r="D16" s="55">
        <v>0</v>
      </c>
      <c r="E16" s="55">
        <v>0</v>
      </c>
      <c r="F16" s="55">
        <v>0</v>
      </c>
      <c r="G16" s="54">
        <f t="shared" si="2"/>
        <v>0</v>
      </c>
      <c r="H16" s="55">
        <v>0</v>
      </c>
      <c r="I16" s="55">
        <v>0</v>
      </c>
      <c r="J16" s="55">
        <v>0</v>
      </c>
      <c r="K16" s="54">
        <f t="shared" si="14"/>
        <v>0</v>
      </c>
      <c r="L16" s="55">
        <v>396000</v>
      </c>
      <c r="M16" s="55">
        <v>0</v>
      </c>
      <c r="N16" s="55">
        <v>0</v>
      </c>
      <c r="O16" s="54">
        <f t="shared" si="15"/>
        <v>396000</v>
      </c>
      <c r="P16" s="55">
        <v>0</v>
      </c>
      <c r="Q16" s="55">
        <v>0</v>
      </c>
      <c r="R16" s="55">
        <v>0</v>
      </c>
      <c r="S16" s="54">
        <f t="shared" si="16"/>
        <v>0</v>
      </c>
      <c r="T16" s="55">
        <f t="shared" si="17"/>
        <v>396000</v>
      </c>
      <c r="U16" s="59">
        <f t="shared" si="18"/>
        <v>0</v>
      </c>
      <c r="W16" s="32"/>
    </row>
    <row r="17" spans="1:23" x14ac:dyDescent="0.25">
      <c r="A17" s="44">
        <v>4</v>
      </c>
      <c r="B17" s="57" t="s">
        <v>48</v>
      </c>
      <c r="C17" s="58">
        <v>70000</v>
      </c>
      <c r="D17" s="55">
        <v>0</v>
      </c>
      <c r="E17" s="55">
        <v>35000</v>
      </c>
      <c r="F17" s="55">
        <v>0</v>
      </c>
      <c r="G17" s="54">
        <f t="shared" si="2"/>
        <v>35000</v>
      </c>
      <c r="H17" s="55">
        <v>35000</v>
      </c>
      <c r="I17" s="55">
        <v>0</v>
      </c>
      <c r="J17" s="55">
        <v>0</v>
      </c>
      <c r="K17" s="54">
        <f t="shared" si="14"/>
        <v>35000</v>
      </c>
      <c r="L17" s="55">
        <v>0</v>
      </c>
      <c r="M17" s="55">
        <v>0</v>
      </c>
      <c r="N17" s="55">
        <v>0</v>
      </c>
      <c r="O17" s="54">
        <f t="shared" si="15"/>
        <v>0</v>
      </c>
      <c r="P17" s="55">
        <v>0</v>
      </c>
      <c r="Q17" s="55">
        <v>0</v>
      </c>
      <c r="R17" s="55">
        <v>0</v>
      </c>
      <c r="S17" s="54">
        <f t="shared" si="16"/>
        <v>0</v>
      </c>
      <c r="T17" s="55">
        <f t="shared" si="17"/>
        <v>70000</v>
      </c>
      <c r="U17" s="42">
        <f t="shared" si="18"/>
        <v>0</v>
      </c>
      <c r="W17" s="32"/>
    </row>
    <row r="18" spans="1:23" ht="21" x14ac:dyDescent="0.25">
      <c r="A18" s="44">
        <v>5</v>
      </c>
      <c r="B18" s="57" t="s">
        <v>31</v>
      </c>
      <c r="C18" s="58">
        <v>7200</v>
      </c>
      <c r="D18" s="55">
        <v>600</v>
      </c>
      <c r="E18" s="55">
        <v>600</v>
      </c>
      <c r="F18" s="55">
        <v>600</v>
      </c>
      <c r="G18" s="54">
        <f>SUM(D18:F18)</f>
        <v>1800</v>
      </c>
      <c r="H18" s="55">
        <v>600</v>
      </c>
      <c r="I18" s="55">
        <v>600</v>
      </c>
      <c r="J18" s="55">
        <v>600</v>
      </c>
      <c r="K18" s="54">
        <f t="shared" si="14"/>
        <v>1800</v>
      </c>
      <c r="L18" s="55">
        <v>600</v>
      </c>
      <c r="M18" s="55">
        <v>600</v>
      </c>
      <c r="N18" s="55">
        <v>600</v>
      </c>
      <c r="O18" s="54">
        <f t="shared" si="15"/>
        <v>1800</v>
      </c>
      <c r="P18" s="55">
        <v>600</v>
      </c>
      <c r="Q18" s="55">
        <v>600</v>
      </c>
      <c r="R18" s="55">
        <v>600</v>
      </c>
      <c r="S18" s="54">
        <f t="shared" si="16"/>
        <v>1800</v>
      </c>
      <c r="T18" s="55">
        <f t="shared" si="17"/>
        <v>7200</v>
      </c>
      <c r="U18" s="42">
        <f t="shared" si="18"/>
        <v>0</v>
      </c>
      <c r="W18" s="32"/>
    </row>
    <row r="19" spans="1:23" x14ac:dyDescent="0.25">
      <c r="A19" s="45" t="s">
        <v>18</v>
      </c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W19" s="32"/>
    </row>
    <row r="20" spans="1:23" x14ac:dyDescent="0.25">
      <c r="A20" s="60"/>
      <c r="B20" s="61"/>
      <c r="C20" s="62"/>
      <c r="D20" s="63"/>
      <c r="E20" s="63"/>
      <c r="F20" s="64"/>
      <c r="G20" s="64"/>
      <c r="H20" s="63"/>
      <c r="I20" s="64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55"/>
      <c r="W20" s="32"/>
    </row>
    <row r="21" spans="1:23" x14ac:dyDescent="0.25">
      <c r="A21" s="45" t="s">
        <v>19</v>
      </c>
      <c r="B21" s="45"/>
      <c r="C21" s="46">
        <f>SUM(C22:C22)</f>
        <v>20000</v>
      </c>
      <c r="D21" s="46">
        <f>D22</f>
        <v>0</v>
      </c>
      <c r="E21" s="46">
        <f t="shared" ref="E21:F21" si="19">E22</f>
        <v>0</v>
      </c>
      <c r="F21" s="46">
        <f t="shared" si="19"/>
        <v>10000</v>
      </c>
      <c r="G21" s="46">
        <f t="shared" ref="G21" si="20">G22</f>
        <v>10000</v>
      </c>
      <c r="H21" s="46">
        <f t="shared" ref="H21" si="21">H22</f>
        <v>0</v>
      </c>
      <c r="I21" s="46">
        <f t="shared" ref="I21" si="22">I22</f>
        <v>0</v>
      </c>
      <c r="J21" s="46">
        <f t="shared" ref="J21" si="23">J22</f>
        <v>0</v>
      </c>
      <c r="K21" s="46">
        <f t="shared" ref="K21" si="24">K22</f>
        <v>0</v>
      </c>
      <c r="L21" s="46">
        <f t="shared" ref="L21" si="25">L22</f>
        <v>0</v>
      </c>
      <c r="M21" s="46">
        <f t="shared" ref="M21" si="26">M22</f>
        <v>0</v>
      </c>
      <c r="N21" s="46">
        <f t="shared" ref="N21" si="27">N22</f>
        <v>10000</v>
      </c>
      <c r="O21" s="46">
        <f t="shared" ref="O21" si="28">O22</f>
        <v>10000</v>
      </c>
      <c r="P21" s="46">
        <f t="shared" ref="P21" si="29">P22</f>
        <v>0</v>
      </c>
      <c r="Q21" s="46">
        <f t="shared" ref="Q21" si="30">Q22</f>
        <v>0</v>
      </c>
      <c r="R21" s="46">
        <f t="shared" ref="R21" si="31">R22</f>
        <v>0</v>
      </c>
      <c r="S21" s="46">
        <f t="shared" ref="S21" si="32">S22</f>
        <v>0</v>
      </c>
      <c r="T21" s="46">
        <f t="shared" ref="T21:U21" si="33">T22</f>
        <v>20000</v>
      </c>
      <c r="U21" s="46">
        <f t="shared" si="33"/>
        <v>0</v>
      </c>
      <c r="W21" s="32"/>
    </row>
    <row r="22" spans="1:23" s="68" customFormat="1" x14ac:dyDescent="0.25">
      <c r="A22" s="65">
        <v>1</v>
      </c>
      <c r="B22" s="66" t="s">
        <v>32</v>
      </c>
      <c r="C22" s="62">
        <v>20000</v>
      </c>
      <c r="D22" s="67">
        <v>0</v>
      </c>
      <c r="E22" s="67">
        <v>0</v>
      </c>
      <c r="F22" s="67">
        <v>10000</v>
      </c>
      <c r="G22" s="67">
        <f>SUM(D22:F22)</f>
        <v>10000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10000</v>
      </c>
      <c r="O22" s="67">
        <f>SUM(L22:N22)</f>
        <v>10000</v>
      </c>
      <c r="P22" s="67">
        <v>0</v>
      </c>
      <c r="Q22" s="67">
        <v>0</v>
      </c>
      <c r="R22" s="67">
        <v>0</v>
      </c>
      <c r="S22" s="67">
        <f>SUM(P22:R22)</f>
        <v>0</v>
      </c>
      <c r="T22" s="55">
        <f>G22+K22+O22+S22</f>
        <v>20000</v>
      </c>
      <c r="U22" s="55">
        <f t="shared" ref="U22" si="34">C22-T22</f>
        <v>0</v>
      </c>
      <c r="W22" s="69"/>
    </row>
    <row r="23" spans="1:23" x14ac:dyDescent="0.25">
      <c r="A23" s="45" t="s">
        <v>20</v>
      </c>
      <c r="B23" s="45"/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W23" s="32"/>
    </row>
    <row r="24" spans="1:23" x14ac:dyDescent="0.25">
      <c r="A24" s="72"/>
      <c r="B24" s="73"/>
      <c r="C24" s="74"/>
      <c r="D24" s="75"/>
      <c r="E24" s="75"/>
      <c r="F24" s="75"/>
      <c r="G24" s="76"/>
      <c r="H24" s="75"/>
      <c r="I24" s="75"/>
      <c r="J24" s="75"/>
      <c r="K24" s="76"/>
      <c r="L24" s="75"/>
      <c r="M24" s="75"/>
      <c r="N24" s="75"/>
      <c r="O24" s="76"/>
      <c r="P24" s="75"/>
      <c r="Q24" s="75"/>
      <c r="R24" s="75"/>
      <c r="S24" s="76"/>
      <c r="T24" s="75"/>
      <c r="U24" s="75"/>
      <c r="W24" s="32"/>
    </row>
    <row r="25" spans="1:23" x14ac:dyDescent="0.25">
      <c r="A25" s="45" t="s">
        <v>21</v>
      </c>
      <c r="B25" s="45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W25" s="32"/>
    </row>
    <row r="26" spans="1:23" x14ac:dyDescent="0.25">
      <c r="A26" s="77"/>
      <c r="B26" s="78"/>
      <c r="C26" s="74"/>
      <c r="D26" s="75"/>
      <c r="E26" s="75"/>
      <c r="F26" s="75"/>
      <c r="G26" s="76"/>
      <c r="H26" s="75"/>
      <c r="I26" s="75"/>
      <c r="J26" s="75"/>
      <c r="K26" s="76"/>
      <c r="L26" s="75"/>
      <c r="M26" s="75"/>
      <c r="N26" s="75"/>
      <c r="O26" s="76"/>
      <c r="P26" s="75"/>
      <c r="Q26" s="75"/>
      <c r="R26" s="75"/>
      <c r="S26" s="76"/>
      <c r="T26" s="75"/>
      <c r="U26" s="75"/>
      <c r="W26" s="32"/>
    </row>
    <row r="27" spans="1:23" x14ac:dyDescent="0.25">
      <c r="A27" s="79" t="s">
        <v>22</v>
      </c>
      <c r="B27" s="79"/>
      <c r="C27" s="46">
        <f t="shared" ref="C27:T27" si="35">SUM(C28:C30)</f>
        <v>120218</v>
      </c>
      <c r="D27" s="46">
        <f t="shared" si="35"/>
        <v>600</v>
      </c>
      <c r="E27" s="46">
        <f t="shared" si="35"/>
        <v>10200</v>
      </c>
      <c r="F27" s="46">
        <f t="shared" si="35"/>
        <v>600</v>
      </c>
      <c r="G27" s="46">
        <f t="shared" si="35"/>
        <v>11400</v>
      </c>
      <c r="H27" s="46">
        <f t="shared" si="35"/>
        <v>10200</v>
      </c>
      <c r="I27" s="46">
        <f t="shared" si="35"/>
        <v>600</v>
      </c>
      <c r="J27" s="46">
        <f t="shared" si="35"/>
        <v>40200</v>
      </c>
      <c r="K27" s="46">
        <f t="shared" si="35"/>
        <v>51000</v>
      </c>
      <c r="L27" s="46">
        <f t="shared" si="35"/>
        <v>600</v>
      </c>
      <c r="M27" s="46">
        <f t="shared" si="35"/>
        <v>10200</v>
      </c>
      <c r="N27" s="46">
        <f t="shared" si="35"/>
        <v>600</v>
      </c>
      <c r="O27" s="46">
        <f t="shared" si="35"/>
        <v>11400</v>
      </c>
      <c r="P27" s="46">
        <f t="shared" si="35"/>
        <v>45218</v>
      </c>
      <c r="Q27" s="46">
        <f t="shared" si="35"/>
        <v>600</v>
      </c>
      <c r="R27" s="46">
        <f t="shared" si="35"/>
        <v>600</v>
      </c>
      <c r="S27" s="46">
        <f t="shared" si="35"/>
        <v>46418</v>
      </c>
      <c r="T27" s="46">
        <f t="shared" si="35"/>
        <v>120218</v>
      </c>
      <c r="U27" s="46">
        <v>0</v>
      </c>
      <c r="W27" s="32"/>
    </row>
    <row r="28" spans="1:23" x14ac:dyDescent="0.25">
      <c r="A28" s="80">
        <v>1</v>
      </c>
      <c r="B28" s="81" t="s">
        <v>33</v>
      </c>
      <c r="C28" s="58">
        <v>7200</v>
      </c>
      <c r="D28" s="55">
        <v>600</v>
      </c>
      <c r="E28" s="55">
        <v>600</v>
      </c>
      <c r="F28" s="55">
        <v>600</v>
      </c>
      <c r="G28" s="54">
        <f t="shared" ref="G28:G30" si="36">SUM(D28:F28)</f>
        <v>1800</v>
      </c>
      <c r="H28" s="55">
        <v>600</v>
      </c>
      <c r="I28" s="55">
        <v>600</v>
      </c>
      <c r="J28" s="55">
        <v>600</v>
      </c>
      <c r="K28" s="54">
        <f t="shared" ref="K28:K29" si="37">SUM(H28:J28)</f>
        <v>1800</v>
      </c>
      <c r="L28" s="55">
        <v>600</v>
      </c>
      <c r="M28" s="55">
        <v>600</v>
      </c>
      <c r="N28" s="55">
        <v>600</v>
      </c>
      <c r="O28" s="54">
        <f t="shared" ref="O28:O29" si="38">SUM(L28:N28)</f>
        <v>1800</v>
      </c>
      <c r="P28" s="55">
        <v>600</v>
      </c>
      <c r="Q28" s="55">
        <v>600</v>
      </c>
      <c r="R28" s="55">
        <v>600</v>
      </c>
      <c r="S28" s="43">
        <f t="shared" ref="S28:S29" si="39">SUM(P28:R28)</f>
        <v>1800</v>
      </c>
      <c r="T28" s="42">
        <f t="shared" ref="T28:T29" si="40">G28+K28+O28+S28</f>
        <v>7200</v>
      </c>
      <c r="U28" s="42">
        <v>0</v>
      </c>
      <c r="W28" s="32"/>
    </row>
    <row r="29" spans="1:23" x14ac:dyDescent="0.25">
      <c r="A29" s="80">
        <v>2</v>
      </c>
      <c r="B29" s="40" t="s">
        <v>34</v>
      </c>
      <c r="C29" s="58">
        <v>65018</v>
      </c>
      <c r="D29" s="55">
        <v>0</v>
      </c>
      <c r="E29" s="55">
        <v>0</v>
      </c>
      <c r="F29" s="55">
        <v>0</v>
      </c>
      <c r="G29" s="54">
        <f t="shared" si="36"/>
        <v>0</v>
      </c>
      <c r="H29" s="55">
        <v>0</v>
      </c>
      <c r="I29" s="55">
        <v>0</v>
      </c>
      <c r="J29" s="55">
        <v>30000</v>
      </c>
      <c r="K29" s="54">
        <f t="shared" si="37"/>
        <v>30000</v>
      </c>
      <c r="L29" s="55">
        <v>0</v>
      </c>
      <c r="M29" s="55">
        <v>0</v>
      </c>
      <c r="N29" s="55">
        <v>0</v>
      </c>
      <c r="O29" s="54">
        <f t="shared" si="38"/>
        <v>0</v>
      </c>
      <c r="P29" s="55">
        <v>35018</v>
      </c>
      <c r="Q29" s="55">
        <v>0</v>
      </c>
      <c r="R29" s="55">
        <v>0</v>
      </c>
      <c r="S29" s="43">
        <f t="shared" si="39"/>
        <v>35018</v>
      </c>
      <c r="T29" s="42">
        <f t="shared" si="40"/>
        <v>65018</v>
      </c>
      <c r="U29" s="42">
        <v>0</v>
      </c>
      <c r="W29" s="32"/>
    </row>
    <row r="30" spans="1:23" ht="21" x14ac:dyDescent="0.25">
      <c r="A30" s="80">
        <v>3</v>
      </c>
      <c r="B30" s="40" t="s">
        <v>35</v>
      </c>
      <c r="C30" s="58">
        <v>48000</v>
      </c>
      <c r="D30" s="55">
        <v>0</v>
      </c>
      <c r="E30" s="55">
        <v>9600</v>
      </c>
      <c r="F30" s="55">
        <v>0</v>
      </c>
      <c r="G30" s="54">
        <f t="shared" si="36"/>
        <v>9600</v>
      </c>
      <c r="H30" s="55">
        <v>9600</v>
      </c>
      <c r="I30" s="55">
        <v>0</v>
      </c>
      <c r="J30" s="55">
        <v>9600</v>
      </c>
      <c r="K30" s="54">
        <f>SUM(H30:J30)</f>
        <v>19200</v>
      </c>
      <c r="L30" s="55">
        <v>0</v>
      </c>
      <c r="M30" s="55">
        <v>9600</v>
      </c>
      <c r="N30" s="55">
        <v>0</v>
      </c>
      <c r="O30" s="82">
        <f>SUM(L30:N30)</f>
        <v>9600</v>
      </c>
      <c r="P30" s="55">
        <v>9600</v>
      </c>
      <c r="Q30" s="55">
        <v>0</v>
      </c>
      <c r="R30" s="55">
        <v>0</v>
      </c>
      <c r="S30" s="49">
        <f>SUM(P30:R30)</f>
        <v>9600</v>
      </c>
      <c r="T30" s="42">
        <f>G30+K30+O30+S30</f>
        <v>48000</v>
      </c>
      <c r="U30" s="42">
        <v>0</v>
      </c>
      <c r="W30" s="32"/>
    </row>
    <row r="31" spans="1:23" x14ac:dyDescent="0.25">
      <c r="A31" s="83" t="s">
        <v>23</v>
      </c>
      <c r="B31" s="84"/>
      <c r="C31" s="85">
        <f t="shared" ref="C31:S31" si="41">C27+C21+C19+C13+C10+C6</f>
        <v>1576818</v>
      </c>
      <c r="D31" s="85">
        <f t="shared" si="41"/>
        <v>27150</v>
      </c>
      <c r="E31" s="85">
        <f t="shared" si="41"/>
        <v>71750</v>
      </c>
      <c r="F31" s="85">
        <f t="shared" si="41"/>
        <v>307150</v>
      </c>
      <c r="G31" s="85">
        <f t="shared" si="41"/>
        <v>406050</v>
      </c>
      <c r="H31" s="85">
        <f t="shared" si="41"/>
        <v>71750</v>
      </c>
      <c r="I31" s="85">
        <f t="shared" si="41"/>
        <v>82150</v>
      </c>
      <c r="J31" s="85">
        <f t="shared" si="41"/>
        <v>66750</v>
      </c>
      <c r="K31" s="85">
        <f t="shared" si="41"/>
        <v>220650</v>
      </c>
      <c r="L31" s="85">
        <f t="shared" si="41"/>
        <v>423150</v>
      </c>
      <c r="M31" s="85">
        <f t="shared" si="41"/>
        <v>93750</v>
      </c>
      <c r="N31" s="85">
        <f t="shared" si="41"/>
        <v>37150</v>
      </c>
      <c r="O31" s="85">
        <f t="shared" si="41"/>
        <v>554050</v>
      </c>
      <c r="P31" s="85">
        <f t="shared" si="41"/>
        <v>341768</v>
      </c>
      <c r="Q31" s="85">
        <f t="shared" si="41"/>
        <v>27150</v>
      </c>
      <c r="R31" s="85">
        <f t="shared" si="41"/>
        <v>27150</v>
      </c>
      <c r="S31" s="85">
        <f t="shared" si="41"/>
        <v>396068</v>
      </c>
      <c r="T31" s="85">
        <f>T6+T10+T13+T19+T21+T27</f>
        <v>1576818</v>
      </c>
      <c r="U31" s="85">
        <f>U27+U21+U19+U13+U10+U6</f>
        <v>0</v>
      </c>
    </row>
    <row r="34" spans="1:21" x14ac:dyDescent="0.25">
      <c r="C34" s="87"/>
      <c r="T34" s="87"/>
    </row>
    <row r="35" spans="1:21" x14ac:dyDescent="0.25">
      <c r="U35" s="88"/>
    </row>
    <row r="39" spans="1:21" x14ac:dyDescent="0.25">
      <c r="A39" s="38"/>
      <c r="U39" s="87"/>
    </row>
  </sheetData>
  <mergeCells count="8">
    <mergeCell ref="A5:B5"/>
    <mergeCell ref="A6:B6"/>
    <mergeCell ref="P2:Q2"/>
    <mergeCell ref="A3:B3"/>
    <mergeCell ref="D4:G4"/>
    <mergeCell ref="H4:K4"/>
    <mergeCell ref="L4:O4"/>
    <mergeCell ref="P4:S4"/>
  </mergeCells>
  <pageMargins left="0.15748031496062992" right="0.15748031496062992" top="0.27559055118110237" bottom="0.23622047244094491" header="0.19685039370078741" footer="0.19685039370078741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CEI_Sarinya</dc:creator>
  <cp:lastModifiedBy>OS</cp:lastModifiedBy>
  <cp:lastPrinted>2017-03-16T06:11:33Z</cp:lastPrinted>
  <dcterms:created xsi:type="dcterms:W3CDTF">2016-05-13T03:34:41Z</dcterms:created>
  <dcterms:modified xsi:type="dcterms:W3CDTF">2017-12-16T04:38:14Z</dcterms:modified>
</cp:coreProperties>
</file>