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20" windowHeight="6930"/>
  </bookViews>
  <sheets>
    <sheet name="budget plan SI-DTU2018" sheetId="3" r:id="rId1"/>
  </sheets>
  <calcPr calcId="145621"/>
</workbook>
</file>

<file path=xl/calcChain.xml><?xml version="1.0" encoding="utf-8"?>
<calcChain xmlns="http://schemas.openxmlformats.org/spreadsheetml/2006/main">
  <c r="T33" i="3" l="1"/>
  <c r="T29" i="3"/>
  <c r="J18" i="3" l="1"/>
  <c r="I18" i="3"/>
  <c r="N10" i="3" l="1"/>
  <c r="M10" i="3"/>
  <c r="L10" i="3"/>
  <c r="J10" i="3"/>
  <c r="I10" i="3"/>
  <c r="H10" i="3"/>
  <c r="R14" i="3" l="1"/>
  <c r="Q14" i="3"/>
  <c r="P14" i="3"/>
  <c r="N14" i="3"/>
  <c r="M14" i="3"/>
  <c r="L14" i="3"/>
  <c r="J14" i="3"/>
  <c r="I14" i="3"/>
  <c r="H14" i="3"/>
  <c r="L21" i="3"/>
  <c r="M18" i="3"/>
  <c r="N18" i="3"/>
  <c r="L18" i="3"/>
  <c r="H18" i="3"/>
  <c r="K14" i="3" l="1"/>
  <c r="K18" i="3"/>
  <c r="O14" i="3"/>
  <c r="D6" i="3" l="1"/>
  <c r="E6" i="3"/>
  <c r="F6" i="3"/>
  <c r="C14" i="3"/>
  <c r="K19" i="3"/>
  <c r="S28" i="3" l="1"/>
  <c r="S27" i="3"/>
  <c r="S26" i="3"/>
  <c r="O27" i="3"/>
  <c r="K27" i="3"/>
  <c r="T27" i="3" s="1"/>
  <c r="U27" i="3" s="1"/>
  <c r="G27" i="3"/>
  <c r="S17" i="3"/>
  <c r="O17" i="3"/>
  <c r="K17" i="3"/>
  <c r="G17" i="3"/>
  <c r="T17" i="3" l="1"/>
  <c r="U17" i="3" s="1"/>
  <c r="E18" i="3" l="1"/>
  <c r="F18" i="3"/>
  <c r="D18" i="3"/>
  <c r="G20" i="3"/>
  <c r="K20" i="3"/>
  <c r="O20" i="3"/>
  <c r="S13" i="3"/>
  <c r="O13" i="3"/>
  <c r="K13" i="3"/>
  <c r="G13" i="3"/>
  <c r="D10" i="3"/>
  <c r="D29" i="3" s="1"/>
  <c r="G7" i="3"/>
  <c r="C18" i="3"/>
  <c r="C21" i="3"/>
  <c r="C6" i="3"/>
  <c r="C29" i="3" s="1"/>
  <c r="D14" i="3"/>
  <c r="R21" i="3"/>
  <c r="Q21" i="3"/>
  <c r="P21" i="3"/>
  <c r="N21" i="3"/>
  <c r="M21" i="3"/>
  <c r="J21" i="3"/>
  <c r="I21" i="3"/>
  <c r="I29" i="3" s="1"/>
  <c r="H21" i="3"/>
  <c r="E21" i="3"/>
  <c r="F21" i="3"/>
  <c r="D21" i="3"/>
  <c r="S24" i="3"/>
  <c r="S23" i="3"/>
  <c r="S22" i="3"/>
  <c r="S16" i="3"/>
  <c r="O24" i="3"/>
  <c r="O25" i="3"/>
  <c r="O26" i="3"/>
  <c r="O28" i="3"/>
  <c r="O23" i="3"/>
  <c r="O22" i="3"/>
  <c r="O16" i="3"/>
  <c r="K23" i="3"/>
  <c r="K24" i="3"/>
  <c r="K25" i="3"/>
  <c r="K26" i="3"/>
  <c r="K28" i="3"/>
  <c r="K22" i="3"/>
  <c r="K16" i="3"/>
  <c r="G24" i="3"/>
  <c r="G25" i="3"/>
  <c r="G26" i="3"/>
  <c r="G28" i="3"/>
  <c r="G22" i="3"/>
  <c r="G16" i="3"/>
  <c r="A22" i="3"/>
  <c r="E10" i="3"/>
  <c r="E29" i="3" s="1"/>
  <c r="S25" i="3"/>
  <c r="S19" i="3"/>
  <c r="O19" i="3"/>
  <c r="G19" i="3"/>
  <c r="R18" i="3"/>
  <c r="Q18" i="3"/>
  <c r="P18" i="3"/>
  <c r="S15" i="3"/>
  <c r="O15" i="3"/>
  <c r="K15" i="3"/>
  <c r="G15" i="3"/>
  <c r="F14" i="3"/>
  <c r="E14" i="3"/>
  <c r="S12" i="3"/>
  <c r="O12" i="3"/>
  <c r="K12" i="3"/>
  <c r="G12" i="3"/>
  <c r="S11" i="3"/>
  <c r="O11" i="3"/>
  <c r="K11" i="3"/>
  <c r="G11" i="3"/>
  <c r="R10" i="3"/>
  <c r="Q10" i="3"/>
  <c r="P10" i="3"/>
  <c r="F10" i="3"/>
  <c r="F29" i="3" s="1"/>
  <c r="C10" i="3"/>
  <c r="S9" i="3"/>
  <c r="O9" i="3"/>
  <c r="K9" i="3"/>
  <c r="G9" i="3"/>
  <c r="S8" i="3"/>
  <c r="O8" i="3"/>
  <c r="K8" i="3"/>
  <c r="G8" i="3"/>
  <c r="S7" i="3"/>
  <c r="O7" i="3"/>
  <c r="K7" i="3"/>
  <c r="R6" i="3"/>
  <c r="Q6" i="3"/>
  <c r="P6" i="3"/>
  <c r="N6" i="3"/>
  <c r="M6" i="3"/>
  <c r="L6" i="3"/>
  <c r="J6" i="3"/>
  <c r="J29" i="3" s="1"/>
  <c r="I6" i="3"/>
  <c r="H6" i="3"/>
  <c r="H29" i="3" s="1"/>
  <c r="K29" i="3" l="1"/>
  <c r="N29" i="3"/>
  <c r="O6" i="3"/>
  <c r="G10" i="3"/>
  <c r="O10" i="3"/>
  <c r="Q29" i="3"/>
  <c r="T13" i="3"/>
  <c r="U13" i="3" s="1"/>
  <c r="K10" i="3"/>
  <c r="S18" i="3"/>
  <c r="L29" i="3"/>
  <c r="S10" i="3"/>
  <c r="S14" i="3"/>
  <c r="T14" i="3" s="1"/>
  <c r="O18" i="3"/>
  <c r="K21" i="3"/>
  <c r="G18" i="3"/>
  <c r="T18" i="3" s="1"/>
  <c r="T20" i="3"/>
  <c r="U20" i="3" s="1"/>
  <c r="M29" i="3"/>
  <c r="R29" i="3"/>
  <c r="G14" i="3"/>
  <c r="T25" i="3"/>
  <c r="U25" i="3" s="1"/>
  <c r="T28" i="3"/>
  <c r="U28" i="3" s="1"/>
  <c r="G21" i="3"/>
  <c r="G6" i="3"/>
  <c r="G29" i="3" s="1"/>
  <c r="O21" i="3"/>
  <c r="K6" i="3"/>
  <c r="S21" i="3"/>
  <c r="S6" i="3"/>
  <c r="T7" i="3"/>
  <c r="U7" i="3" s="1"/>
  <c r="T9" i="3"/>
  <c r="U9" i="3" s="1"/>
  <c r="T11" i="3"/>
  <c r="U11" i="3" s="1"/>
  <c r="T12" i="3"/>
  <c r="U12" i="3" s="1"/>
  <c r="T19" i="3"/>
  <c r="U19" i="3" s="1"/>
  <c r="P29" i="3"/>
  <c r="T8" i="3"/>
  <c r="U8" i="3" s="1"/>
  <c r="T15" i="3"/>
  <c r="U15" i="3" s="1"/>
  <c r="T24" i="3"/>
  <c r="U24" i="3" s="1"/>
  <c r="T22" i="3"/>
  <c r="U22" i="3" s="1"/>
  <c r="T16" i="3"/>
  <c r="U16" i="3" s="1"/>
  <c r="T26" i="3"/>
  <c r="U26" i="3" s="1"/>
  <c r="G23" i="3"/>
  <c r="O29" i="3" l="1"/>
  <c r="T10" i="3"/>
  <c r="U10" i="3" s="1"/>
  <c r="S29" i="3"/>
  <c r="U18" i="3"/>
  <c r="T21" i="3"/>
  <c r="U21" i="3" s="1"/>
  <c r="T6" i="3"/>
  <c r="U6" i="3" s="1"/>
  <c r="U14" i="3"/>
  <c r="T23" i="3"/>
  <c r="U23" i="3" s="1"/>
  <c r="U29" i="3" l="1"/>
</calcChain>
</file>

<file path=xl/sharedStrings.xml><?xml version="1.0" encoding="utf-8"?>
<sst xmlns="http://schemas.openxmlformats.org/spreadsheetml/2006/main" count="38" uniqueCount="31">
  <si>
    <t>Total</t>
  </si>
  <si>
    <t>Balance</t>
  </si>
  <si>
    <t>ID</t>
  </si>
  <si>
    <t>Approved
Budget</t>
  </si>
  <si>
    <t>Q 1</t>
  </si>
  <si>
    <t>Q 2</t>
  </si>
  <si>
    <t>Q 3</t>
  </si>
  <si>
    <t>Q 4</t>
  </si>
  <si>
    <t>Total Q1 - Q4</t>
  </si>
  <si>
    <t>4.Supplies</t>
  </si>
  <si>
    <t>1.Personal</t>
  </si>
  <si>
    <t>2.Fringe Benefits</t>
  </si>
  <si>
    <t>3.Travel</t>
  </si>
  <si>
    <t>8.Other</t>
  </si>
  <si>
    <t>Budget Plan (By Month) Fiscal Year :2018</t>
  </si>
  <si>
    <t>Full time Project Coordinator</t>
  </si>
  <si>
    <t>Full time NAMc Programmer</t>
  </si>
  <si>
    <t>Overtime of Project staff</t>
  </si>
  <si>
    <t>Annual medical check up
2000 baht x 2 person</t>
  </si>
  <si>
    <t>Office supplies for meetings/trainings</t>
  </si>
  <si>
    <t>communication cost</t>
  </si>
  <si>
    <t>Exchang rate management</t>
  </si>
  <si>
    <t>Reginal training for provincial program managers on response the HIV/AIDS program and situtaions</t>
  </si>
  <si>
    <t>SI-DTU-NAMC: Strengthening national strategic information system to enhance cascade monitoring capacity and system for key population
 and persons living with HIV/AIDS, National AIDS Management Center(NAMc)</t>
  </si>
  <si>
    <t>(PIF2) Provide training of trainers for regional coaching team</t>
  </si>
  <si>
    <t xml:space="preserve"> (PIF1)Facititate on the job training provincial program managers and responsible M&amp;E team/PCM to response HIV program and HIV </t>
  </si>
  <si>
    <t>(PIF1)Working group for developing the tools and curriculam on the training of trainer for regional core team</t>
  </si>
  <si>
    <t xml:space="preserve"> (PIF2)Provide training of trainers for regional coaching team</t>
  </si>
  <si>
    <t xml:space="preserve"> (PIF2)Working group for impact analysis or cost-effective from AEM</t>
  </si>
  <si>
    <t xml:space="preserve"> (PIF1)Working group for AIDS zero portal</t>
  </si>
  <si>
    <t xml:space="preserve"> (PIF2)Facilitate on the job training for provincial program managers and responsible M&amp;E team/PCM to response HIV program and HIV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</si>
</sst>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(* #,##0_);_(* \(#,##0\);_(* &quot;-&quot;??_);_(@_)"/>
    <numFmt numFmtId="188" formatCode="_-* #,##0_-;\-* #,##0_-;_-* &quot;-&quot;??_-;_-@_-"/>
  </numFmts>
  <fonts count="17" x14ac:knownFonts="1">
    <font>
      <sz val="11"/>
      <color theme="1"/>
      <name val="Tahoma"/>
      <family val="2"/>
      <charset val="222"/>
      <scheme val="minor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4"/>
      <name val="Cordia Ne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Tahoma"/>
      <family val="2"/>
      <charset val="222"/>
      <scheme val="minor"/>
    </font>
    <font>
      <b/>
      <sz val="7"/>
      <color rgb="FFFF0000"/>
      <name val="Arial"/>
      <family val="2"/>
    </font>
    <font>
      <sz val="7"/>
      <color rgb="FFFF0000"/>
      <name val="Arial"/>
      <family val="2"/>
    </font>
    <font>
      <b/>
      <sz val="10"/>
      <color rgb="FFFF000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43" fontId="9" fillId="0" borderId="0" applyFont="0" applyFill="0" applyBorder="0" applyAlignment="0" applyProtection="0"/>
    <xf numFmtId="0" fontId="14" fillId="0" borderId="0"/>
  </cellStyleXfs>
  <cellXfs count="80">
    <xf numFmtId="0" fontId="0" fillId="0" borderId="0" xfId="0"/>
    <xf numFmtId="0" fontId="3" fillId="0" borderId="0" xfId="1" applyNumberFormat="1" applyFont="1" applyBorder="1" applyAlignment="1">
      <alignment horizontal="center" vertical="top"/>
    </xf>
    <xf numFmtId="43" fontId="3" fillId="0" borderId="0" xfId="1" applyFont="1" applyFill="1" applyBorder="1" applyAlignment="1">
      <alignment horizontal="left" vertical="top" wrapText="1"/>
    </xf>
    <xf numFmtId="43" fontId="3" fillId="0" borderId="0" xfId="1" applyFont="1" applyFill="1" applyBorder="1" applyAlignment="1">
      <alignment horizontal="center" vertical="top"/>
    </xf>
    <xf numFmtId="43" fontId="10" fillId="0" borderId="0" xfId="1" applyFont="1" applyFill="1" applyBorder="1" applyAlignment="1">
      <alignment horizontal="center" vertical="top"/>
    </xf>
    <xf numFmtId="43" fontId="3" fillId="0" borderId="0" xfId="1" applyFont="1" applyFill="1" applyBorder="1" applyAlignment="1">
      <alignment horizontal="right" vertical="top"/>
    </xf>
    <xf numFmtId="43" fontId="4" fillId="5" borderId="0" xfId="1" applyFont="1" applyFill="1" applyBorder="1" applyAlignment="1">
      <alignment vertical="top"/>
    </xf>
    <xf numFmtId="43" fontId="4" fillId="0" borderId="0" xfId="1" applyFont="1" applyBorder="1" applyAlignment="1">
      <alignment vertical="top"/>
    </xf>
    <xf numFmtId="43" fontId="3" fillId="0" borderId="0" xfId="1" applyFont="1" applyBorder="1" applyAlignment="1">
      <alignment horizontal="center" vertical="center"/>
    </xf>
    <xf numFmtId="17" fontId="3" fillId="6" borderId="1" xfId="1" applyNumberFormat="1" applyFont="1" applyFill="1" applyBorder="1" applyAlignment="1">
      <alignment horizontal="center" vertical="center"/>
    </xf>
    <xf numFmtId="17" fontId="10" fillId="6" borderId="1" xfId="1" applyNumberFormat="1" applyFont="1" applyFill="1" applyBorder="1" applyAlignment="1">
      <alignment horizontal="center" vertical="center"/>
    </xf>
    <xf numFmtId="17" fontId="3" fillId="7" borderId="1" xfId="1" applyNumberFormat="1" applyFont="1" applyFill="1" applyBorder="1" applyAlignment="1">
      <alignment horizontal="center" vertical="center"/>
    </xf>
    <xf numFmtId="17" fontId="10" fillId="7" borderId="1" xfId="1" applyNumberFormat="1" applyFont="1" applyFill="1" applyBorder="1" applyAlignment="1">
      <alignment horizontal="center" vertical="center"/>
    </xf>
    <xf numFmtId="43" fontId="11" fillId="8" borderId="1" xfId="1" applyFont="1" applyFill="1" applyBorder="1" applyAlignment="1">
      <alignment vertical="center"/>
    </xf>
    <xf numFmtId="43" fontId="11" fillId="9" borderId="1" xfId="1" applyFont="1" applyFill="1" applyBorder="1" applyAlignment="1">
      <alignment vertical="center"/>
    </xf>
    <xf numFmtId="43" fontId="3" fillId="8" borderId="1" xfId="1" applyFont="1" applyFill="1" applyBorder="1" applyAlignment="1">
      <alignment horizontal="right" vertical="center" wrapText="1"/>
    </xf>
    <xf numFmtId="43" fontId="3" fillId="0" borderId="0" xfId="1" applyFont="1" applyBorder="1" applyAlignment="1">
      <alignment horizontal="left" vertical="center"/>
    </xf>
    <xf numFmtId="43" fontId="3" fillId="0" borderId="0" xfId="1" applyFont="1" applyBorder="1" applyAlignment="1">
      <alignment vertical="center"/>
    </xf>
    <xf numFmtId="0" fontId="4" fillId="0" borderId="1" xfId="1" applyNumberFormat="1" applyFont="1" applyBorder="1" applyAlignment="1">
      <alignment horizontal="center" vertical="center"/>
    </xf>
    <xf numFmtId="43" fontId="4" fillId="0" borderId="1" xfId="1" applyFont="1" applyBorder="1" applyAlignment="1">
      <alignment vertical="center" wrapText="1"/>
    </xf>
    <xf numFmtId="43" fontId="4" fillId="0" borderId="1" xfId="1" applyFont="1" applyBorder="1" applyAlignment="1">
      <alignment vertical="center"/>
    </xf>
    <xf numFmtId="43" fontId="4" fillId="0" borderId="1" xfId="1" applyFont="1" applyFill="1" applyBorder="1" applyAlignment="1">
      <alignment horizontal="right" vertical="center" wrapText="1"/>
    </xf>
    <xf numFmtId="43" fontId="4" fillId="0" borderId="0" xfId="1" applyFont="1" applyBorder="1" applyAlignment="1">
      <alignment vertical="center"/>
    </xf>
    <xf numFmtId="43" fontId="4" fillId="10" borderId="1" xfId="1" applyFont="1" applyFill="1" applyBorder="1" applyAlignment="1">
      <alignment vertical="center"/>
    </xf>
    <xf numFmtId="43" fontId="10" fillId="8" borderId="1" xfId="1" applyFont="1" applyFill="1" applyBorder="1" applyAlignment="1">
      <alignment vertical="center"/>
    </xf>
    <xf numFmtId="43" fontId="10" fillId="9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horizontal="right" vertical="center" wrapText="1"/>
    </xf>
    <xf numFmtId="0" fontId="4" fillId="0" borderId="0" xfId="1" applyNumberFormat="1" applyFont="1" applyBorder="1" applyAlignment="1">
      <alignment horizontal="center" vertical="top"/>
    </xf>
    <xf numFmtId="43" fontId="4" fillId="0" borderId="0" xfId="1" applyFont="1" applyBorder="1" applyAlignment="1">
      <alignment vertical="top" wrapText="1"/>
    </xf>
    <xf numFmtId="43" fontId="11" fillId="0" borderId="0" xfId="1" applyFont="1" applyBorder="1" applyAlignment="1">
      <alignment vertical="top"/>
    </xf>
    <xf numFmtId="43" fontId="4" fillId="0" borderId="1" xfId="1" applyFont="1" applyFill="1" applyBorder="1" applyAlignment="1">
      <alignment vertical="center"/>
    </xf>
    <xf numFmtId="0" fontId="4" fillId="0" borderId="1" xfId="1" applyNumberFormat="1" applyFont="1" applyBorder="1" applyAlignment="1">
      <alignment horizontal="center" vertical="center" wrapText="1"/>
    </xf>
    <xf numFmtId="43" fontId="11" fillId="8" borderId="1" xfId="1" applyFont="1" applyFill="1" applyBorder="1" applyAlignment="1">
      <alignment vertical="center" wrapText="1"/>
    </xf>
    <xf numFmtId="43" fontId="11" fillId="9" borderId="1" xfId="1" applyFont="1" applyFill="1" applyBorder="1" applyAlignment="1">
      <alignment vertical="center" wrapText="1"/>
    </xf>
    <xf numFmtId="43" fontId="4" fillId="0" borderId="0" xfId="1" applyFont="1" applyBorder="1" applyAlignment="1">
      <alignment vertical="center" wrapText="1"/>
    </xf>
    <xf numFmtId="43" fontId="4" fillId="11" borderId="1" xfId="1" applyFont="1" applyFill="1" applyBorder="1" applyAlignment="1">
      <alignment vertical="center"/>
    </xf>
    <xf numFmtId="43" fontId="3" fillId="12" borderId="1" xfId="1" applyFont="1" applyFill="1" applyBorder="1" applyAlignment="1">
      <alignment vertical="center"/>
    </xf>
    <xf numFmtId="43" fontId="4" fillId="12" borderId="1" xfId="1" applyFont="1" applyFill="1" applyBorder="1" applyAlignment="1">
      <alignment vertical="center"/>
    </xf>
    <xf numFmtId="43" fontId="11" fillId="11" borderId="1" xfId="1" applyFont="1" applyFill="1" applyBorder="1" applyAlignment="1">
      <alignment vertical="center"/>
    </xf>
    <xf numFmtId="43" fontId="11" fillId="12" borderId="1" xfId="1" applyFont="1" applyFill="1" applyBorder="1" applyAlignment="1">
      <alignment vertical="center"/>
    </xf>
    <xf numFmtId="43" fontId="3" fillId="11" borderId="1" xfId="1" applyFont="1" applyFill="1" applyBorder="1" applyAlignment="1">
      <alignment horizontal="right" vertical="center" wrapText="1"/>
    </xf>
    <xf numFmtId="43" fontId="8" fillId="0" borderId="0" xfId="1" applyFont="1" applyBorder="1" applyAlignment="1">
      <alignment horizontal="center" vertical="top"/>
    </xf>
    <xf numFmtId="43" fontId="12" fillId="0" borderId="0" xfId="1" applyFont="1" applyBorder="1" applyAlignment="1">
      <alignment horizontal="center" vertical="top"/>
    </xf>
    <xf numFmtId="43" fontId="7" fillId="5" borderId="0" xfId="1" applyFont="1" applyFill="1" applyBorder="1" applyAlignment="1">
      <alignment vertical="top"/>
    </xf>
    <xf numFmtId="43" fontId="7" fillId="0" borderId="0" xfId="1" applyFont="1" applyBorder="1" applyAlignment="1">
      <alignment vertical="top"/>
    </xf>
    <xf numFmtId="43" fontId="8" fillId="0" borderId="0" xfId="1" applyFont="1" applyFill="1" applyBorder="1" applyAlignment="1">
      <alignment horizontal="center" vertical="top"/>
    </xf>
    <xf numFmtId="43" fontId="12" fillId="0" borderId="0" xfId="1" applyFont="1" applyFill="1" applyBorder="1" applyAlignment="1">
      <alignment horizontal="center" vertical="top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0" fontId="4" fillId="0" borderId="1" xfId="1" applyNumberFormat="1" applyFont="1" applyFill="1" applyBorder="1" applyAlignment="1">
      <alignment horizontal="center" vertical="center"/>
    </xf>
    <xf numFmtId="17" fontId="3" fillId="2" borderId="1" xfId="1" applyNumberFormat="1" applyFont="1" applyFill="1" applyBorder="1" applyAlignment="1">
      <alignment horizontal="center" vertical="center"/>
    </xf>
    <xf numFmtId="43" fontId="10" fillId="2" borderId="1" xfId="1" applyFont="1" applyFill="1" applyBorder="1" applyAlignment="1">
      <alignment horizontal="center" vertical="center"/>
    </xf>
    <xf numFmtId="17" fontId="3" fillId="3" borderId="1" xfId="1" applyNumberFormat="1" applyFont="1" applyFill="1" applyBorder="1" applyAlignment="1">
      <alignment horizontal="center" vertical="center"/>
    </xf>
    <xf numFmtId="43" fontId="10" fillId="3" borderId="1" xfId="1" applyFont="1" applyFill="1" applyBorder="1" applyAlignment="1">
      <alignment horizontal="center" vertical="center"/>
    </xf>
    <xf numFmtId="187" fontId="13" fillId="0" borderId="4" xfId="4" applyNumberFormat="1" applyFont="1" applyFill="1" applyBorder="1" applyAlignment="1">
      <alignment horizontal="left" vertical="center" wrapText="1"/>
    </xf>
    <xf numFmtId="187" fontId="13" fillId="0" borderId="1" xfId="4" applyNumberFormat="1" applyFont="1" applyFill="1" applyBorder="1" applyAlignment="1">
      <alignment horizontal="left" vertical="center" wrapText="1"/>
    </xf>
    <xf numFmtId="187" fontId="13" fillId="0" borderId="1" xfId="4" applyNumberFormat="1" applyFont="1" applyFill="1" applyBorder="1" applyAlignment="1">
      <alignment horizontal="left" vertical="top" wrapText="1"/>
    </xf>
    <xf numFmtId="188" fontId="2" fillId="0" borderId="2" xfId="4" applyNumberFormat="1" applyFont="1" applyFill="1" applyBorder="1" applyAlignment="1">
      <alignment horizontal="left" vertical="center" wrapText="1"/>
    </xf>
    <xf numFmtId="0" fontId="13" fillId="0" borderId="1" xfId="5" applyFont="1" applyFill="1" applyBorder="1" applyAlignment="1">
      <alignment horizontal="left" vertical="top" wrapText="1"/>
    </xf>
    <xf numFmtId="0" fontId="13" fillId="0" borderId="3" xfId="5" applyFont="1" applyFill="1" applyBorder="1" applyAlignment="1">
      <alignment horizontal="left" vertical="top" wrapText="1"/>
    </xf>
    <xf numFmtId="0" fontId="15" fillId="14" borderId="1" xfId="0" applyFont="1" applyFill="1" applyBorder="1" applyAlignment="1">
      <alignment horizontal="left" vertical="top" wrapText="1"/>
    </xf>
    <xf numFmtId="0" fontId="1" fillId="0" borderId="0" xfId="4" applyNumberFormat="1" applyFont="1" applyFill="1" applyBorder="1" applyAlignment="1">
      <alignment horizontal="left" vertical="top"/>
    </xf>
    <xf numFmtId="43" fontId="1" fillId="0" borderId="0" xfId="4" applyFont="1" applyFill="1" applyBorder="1" applyAlignment="1">
      <alignment horizontal="left" vertical="top" wrapText="1"/>
    </xf>
    <xf numFmtId="43" fontId="1" fillId="0" borderId="0" xfId="4" applyFont="1" applyFill="1" applyBorder="1" applyAlignment="1">
      <alignment horizontal="center" vertical="top"/>
    </xf>
    <xf numFmtId="43" fontId="16" fillId="0" borderId="0" xfId="4" applyFont="1" applyFill="1" applyBorder="1" applyAlignment="1">
      <alignment horizontal="center" vertical="top"/>
    </xf>
    <xf numFmtId="43" fontId="1" fillId="0" borderId="0" xfId="4" applyFont="1" applyFill="1" applyBorder="1" applyAlignment="1">
      <alignment horizontal="right" vertical="top"/>
    </xf>
    <xf numFmtId="43" fontId="2" fillId="0" borderId="0" xfId="4" applyFont="1" applyFill="1" applyBorder="1" applyAlignment="1">
      <alignment vertical="top"/>
    </xf>
    <xf numFmtId="43" fontId="3" fillId="13" borderId="1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3" fontId="3" fillId="12" borderId="1" xfId="1" applyFont="1" applyFill="1" applyBorder="1" applyAlignment="1">
      <alignment horizontal="left" vertical="center"/>
    </xf>
    <xf numFmtId="0" fontId="3" fillId="4" borderId="1" xfId="1" applyNumberFormat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0" fontId="1" fillId="0" borderId="0" xfId="4" applyNumberFormat="1" applyFont="1" applyFill="1" applyBorder="1" applyAlignment="1">
      <alignment horizontal="left" vertical="top" wrapText="1"/>
    </xf>
    <xf numFmtId="0" fontId="1" fillId="0" borderId="0" xfId="4" applyNumberFormat="1" applyFont="1" applyFill="1" applyBorder="1" applyAlignment="1">
      <alignment horizontal="left" vertical="top"/>
    </xf>
    <xf numFmtId="0" fontId="4" fillId="10" borderId="1" xfId="1" applyNumberFormat="1" applyFont="1" applyFill="1" applyBorder="1" applyAlignment="1">
      <alignment horizontal="center" vertical="center"/>
    </xf>
    <xf numFmtId="43" fontId="3" fillId="7" borderId="1" xfId="1" applyFont="1" applyFill="1" applyBorder="1" applyAlignment="1">
      <alignment horizontal="center" vertical="center"/>
    </xf>
  </cellXfs>
  <cellStyles count="6">
    <cellStyle name="Comma" xfId="1" builtinId="3"/>
    <cellStyle name="Comma 3" xfId="4"/>
    <cellStyle name="Normal" xfId="0" builtinId="0"/>
    <cellStyle name="Normal_Sheet5" xfId="5"/>
    <cellStyle name="เครื่องหมายจุลภาค 2" xfId="2"/>
    <cellStyle name="ปกติ_CR0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abSelected="1" topLeftCell="F22" zoomScale="90" zoomScaleNormal="90" workbookViewId="0">
      <selection activeCell="S38" sqref="S38"/>
    </sheetView>
  </sheetViews>
  <sheetFormatPr defaultColWidth="9" defaultRowHeight="9" x14ac:dyDescent="0.3"/>
  <cols>
    <col min="1" max="1" width="2.75" style="27" customWidth="1"/>
    <col min="2" max="2" width="23.33203125" style="28" bestFit="1" customWidth="1"/>
    <col min="3" max="3" width="9.08203125" style="7" customWidth="1"/>
    <col min="4" max="4" width="7.83203125" style="7" customWidth="1"/>
    <col min="5" max="5" width="8.33203125" style="7" customWidth="1"/>
    <col min="6" max="6" width="7.83203125" style="7" customWidth="1"/>
    <col min="7" max="7" width="8.5" style="29" customWidth="1"/>
    <col min="8" max="9" width="7.83203125" style="7" customWidth="1"/>
    <col min="10" max="10" width="8.08203125" style="7" customWidth="1"/>
    <col min="11" max="11" width="8.33203125" style="29" customWidth="1"/>
    <col min="12" max="12" width="8.75" style="7" customWidth="1"/>
    <col min="13" max="14" width="7.83203125" style="7" customWidth="1"/>
    <col min="15" max="15" width="8.58203125" style="29" customWidth="1"/>
    <col min="16" max="16" width="8.83203125" style="7" customWidth="1"/>
    <col min="17" max="18" width="7.83203125" style="7" customWidth="1"/>
    <col min="19" max="19" width="8.58203125" style="29" customWidth="1"/>
    <col min="20" max="20" width="9.33203125" style="7" customWidth="1"/>
    <col min="21" max="21" width="9" style="6"/>
    <col min="22" max="16384" width="9" style="7"/>
  </cols>
  <sheetData>
    <row r="1" spans="1:22" s="44" customFormat="1" ht="15" customHeight="1" x14ac:dyDescent="0.2">
      <c r="A1" s="61" t="s">
        <v>14</v>
      </c>
      <c r="B1" s="62"/>
      <c r="C1" s="63"/>
      <c r="D1" s="63"/>
      <c r="E1" s="63"/>
      <c r="F1" s="63"/>
      <c r="G1" s="63"/>
      <c r="H1" s="64"/>
      <c r="I1" s="65"/>
      <c r="J1" s="66"/>
      <c r="K1" s="63"/>
      <c r="L1" s="64"/>
      <c r="M1" s="63"/>
      <c r="N1" s="63"/>
      <c r="O1" s="63"/>
      <c r="P1" s="64"/>
      <c r="Q1" s="63"/>
      <c r="R1" s="41"/>
      <c r="S1" s="42"/>
      <c r="T1" s="41"/>
      <c r="U1" s="43"/>
    </row>
    <row r="2" spans="1:22" s="44" customFormat="1" ht="28.5" customHeight="1" x14ac:dyDescent="0.2">
      <c r="A2" s="76" t="s">
        <v>23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45"/>
      <c r="S2" s="46"/>
      <c r="T2" s="45"/>
      <c r="U2" s="43"/>
    </row>
    <row r="3" spans="1:22" ht="15" customHeight="1" x14ac:dyDescent="0.2">
      <c r="A3" s="1"/>
      <c r="B3" s="2"/>
      <c r="C3" s="3"/>
      <c r="D3" s="3"/>
      <c r="E3" s="3"/>
      <c r="F3" s="3"/>
      <c r="G3" s="4"/>
      <c r="H3" s="5"/>
      <c r="I3" s="3"/>
      <c r="J3" s="3"/>
      <c r="K3" s="4"/>
      <c r="L3" s="3"/>
      <c r="M3" s="3"/>
      <c r="N3" s="3"/>
      <c r="O3" s="4"/>
      <c r="P3" s="3"/>
      <c r="Q3" s="3"/>
      <c r="R3" s="3"/>
      <c r="S3" s="4"/>
      <c r="T3" s="3"/>
    </row>
    <row r="4" spans="1:22" s="8" customFormat="1" ht="13.5" customHeight="1" x14ac:dyDescent="0.3">
      <c r="A4" s="70" t="s">
        <v>2</v>
      </c>
      <c r="B4" s="71"/>
      <c r="C4" s="72" t="s">
        <v>3</v>
      </c>
      <c r="D4" s="73" t="s">
        <v>4</v>
      </c>
      <c r="E4" s="73"/>
      <c r="F4" s="73"/>
      <c r="G4" s="73"/>
      <c r="H4" s="74" t="s">
        <v>5</v>
      </c>
      <c r="I4" s="74"/>
      <c r="J4" s="74"/>
      <c r="K4" s="74"/>
      <c r="L4" s="75" t="s">
        <v>6</v>
      </c>
      <c r="M4" s="75"/>
      <c r="N4" s="75"/>
      <c r="O4" s="75"/>
      <c r="P4" s="79" t="s">
        <v>7</v>
      </c>
      <c r="Q4" s="79"/>
      <c r="R4" s="79"/>
      <c r="S4" s="79"/>
      <c r="T4" s="67" t="s">
        <v>8</v>
      </c>
      <c r="U4" s="68" t="s">
        <v>1</v>
      </c>
    </row>
    <row r="5" spans="1:22" s="8" customFormat="1" x14ac:dyDescent="0.3">
      <c r="A5" s="70"/>
      <c r="B5" s="71"/>
      <c r="C5" s="72"/>
      <c r="D5" s="50">
        <v>22160</v>
      </c>
      <c r="E5" s="50">
        <v>22190</v>
      </c>
      <c r="F5" s="50">
        <v>22221</v>
      </c>
      <c r="G5" s="51" t="s">
        <v>0</v>
      </c>
      <c r="H5" s="52">
        <v>22251</v>
      </c>
      <c r="I5" s="52">
        <v>22282</v>
      </c>
      <c r="J5" s="52">
        <v>22313</v>
      </c>
      <c r="K5" s="53" t="s">
        <v>0</v>
      </c>
      <c r="L5" s="9">
        <v>22341</v>
      </c>
      <c r="M5" s="9">
        <v>22372</v>
      </c>
      <c r="N5" s="9">
        <v>22402</v>
      </c>
      <c r="O5" s="10" t="s">
        <v>0</v>
      </c>
      <c r="P5" s="11">
        <v>22433</v>
      </c>
      <c r="Q5" s="11">
        <v>22463</v>
      </c>
      <c r="R5" s="11">
        <v>22494</v>
      </c>
      <c r="S5" s="12" t="s">
        <v>0</v>
      </c>
      <c r="T5" s="67"/>
      <c r="U5" s="68"/>
    </row>
    <row r="6" spans="1:22" s="17" customFormat="1" ht="18.75" customHeight="1" x14ac:dyDescent="0.2">
      <c r="A6" s="69" t="s">
        <v>10</v>
      </c>
      <c r="B6" s="69"/>
      <c r="C6" s="36">
        <f>SUM(C7:C9)</f>
        <v>280660</v>
      </c>
      <c r="D6" s="37">
        <f>SUM(D7:D9)</f>
        <v>19000</v>
      </c>
      <c r="E6" s="37">
        <f>SUM(E7:E9)</f>
        <v>19000</v>
      </c>
      <c r="F6" s="37">
        <f>SUM(F7:F9)</f>
        <v>19000</v>
      </c>
      <c r="G6" s="38">
        <f>SUM(D6:F6)</f>
        <v>57000</v>
      </c>
      <c r="H6" s="37">
        <f>SUM(H7:H9)</f>
        <v>53132</v>
      </c>
      <c r="I6" s="37">
        <f>SUM(I7:I9)</f>
        <v>53132</v>
      </c>
      <c r="J6" s="37">
        <f>SUM(J7:J9)</f>
        <v>53132</v>
      </c>
      <c r="K6" s="39">
        <f>SUM(H6:J6)</f>
        <v>159396</v>
      </c>
      <c r="L6" s="37">
        <f>SUM(L7:L9)</f>
        <v>32132</v>
      </c>
      <c r="M6" s="37">
        <f>SUM(M7:M9)</f>
        <v>32132</v>
      </c>
      <c r="N6" s="37">
        <f>SUM(N7:N9)</f>
        <v>0</v>
      </c>
      <c r="O6" s="39">
        <f>SUM(L6:N6)</f>
        <v>64264</v>
      </c>
      <c r="P6" s="37">
        <f>SUM(P7:P9)</f>
        <v>0</v>
      </c>
      <c r="Q6" s="37">
        <f>SUM(Q7:Q9)</f>
        <v>0</v>
      </c>
      <c r="R6" s="37">
        <f>SUM(R7:R9)</f>
        <v>0</v>
      </c>
      <c r="S6" s="39">
        <f>SUM(P6:R6)</f>
        <v>0</v>
      </c>
      <c r="T6" s="40">
        <f>SUM(S6,O6,K6,G6)</f>
        <v>280660</v>
      </c>
      <c r="U6" s="40">
        <f>C6-T6</f>
        <v>0</v>
      </c>
      <c r="V6" s="16"/>
    </row>
    <row r="7" spans="1:22" s="22" customFormat="1" ht="17.25" customHeight="1" x14ac:dyDescent="0.2">
      <c r="A7" s="18">
        <v>1</v>
      </c>
      <c r="B7" s="54" t="s">
        <v>15</v>
      </c>
      <c r="C7" s="20">
        <v>120000</v>
      </c>
      <c r="D7" s="30">
        <v>19000</v>
      </c>
      <c r="E7" s="30">
        <v>19000</v>
      </c>
      <c r="F7" s="30">
        <v>19000</v>
      </c>
      <c r="G7" s="13">
        <f>SUM(D7:F7)</f>
        <v>57000</v>
      </c>
      <c r="H7" s="30">
        <v>21000</v>
      </c>
      <c r="I7" s="30">
        <v>21000</v>
      </c>
      <c r="J7" s="30">
        <v>21000</v>
      </c>
      <c r="K7" s="14">
        <f t="shared" ref="K7:K15" si="0">SUM(H7:J7)</f>
        <v>63000</v>
      </c>
      <c r="L7" s="20">
        <v>0</v>
      </c>
      <c r="M7" s="20">
        <v>0</v>
      </c>
      <c r="N7" s="20">
        <v>0</v>
      </c>
      <c r="O7" s="14">
        <f t="shared" ref="O7:O15" si="1">SUM(L7:N7)</f>
        <v>0</v>
      </c>
      <c r="P7" s="20">
        <v>0</v>
      </c>
      <c r="Q7" s="20">
        <v>0</v>
      </c>
      <c r="R7" s="20">
        <v>0</v>
      </c>
      <c r="S7" s="14">
        <f t="shared" ref="S7:S16" si="2">SUM(P7:R7)</f>
        <v>0</v>
      </c>
      <c r="T7" s="21">
        <f t="shared" ref="T7:T13" si="3">SUM(S7,O7,K7,G7)</f>
        <v>120000</v>
      </c>
      <c r="U7" s="21">
        <f t="shared" ref="U7:U17" si="4">C7-T7</f>
        <v>0</v>
      </c>
    </row>
    <row r="8" spans="1:22" s="22" customFormat="1" ht="17.25" customHeight="1" x14ac:dyDescent="0.2">
      <c r="A8" s="18">
        <v>2</v>
      </c>
      <c r="B8" s="54" t="s">
        <v>16</v>
      </c>
      <c r="C8" s="20">
        <v>150000</v>
      </c>
      <c r="D8" s="30">
        <v>0</v>
      </c>
      <c r="E8" s="30">
        <v>0</v>
      </c>
      <c r="F8" s="30"/>
      <c r="G8" s="13">
        <f t="shared" ref="G8:G15" si="5">SUM(D8:F8)</f>
        <v>0</v>
      </c>
      <c r="H8" s="30">
        <v>30000</v>
      </c>
      <c r="I8" s="20">
        <v>30000</v>
      </c>
      <c r="J8" s="20">
        <v>30000</v>
      </c>
      <c r="K8" s="14">
        <f t="shared" si="0"/>
        <v>90000</v>
      </c>
      <c r="L8" s="20">
        <v>30000</v>
      </c>
      <c r="M8" s="20">
        <v>30000</v>
      </c>
      <c r="N8" s="20"/>
      <c r="O8" s="14">
        <f t="shared" si="1"/>
        <v>60000</v>
      </c>
      <c r="P8" s="20">
        <v>0</v>
      </c>
      <c r="Q8" s="20">
        <v>0</v>
      </c>
      <c r="R8" s="20">
        <v>0</v>
      </c>
      <c r="S8" s="14">
        <f t="shared" si="2"/>
        <v>0</v>
      </c>
      <c r="T8" s="21">
        <f t="shared" si="3"/>
        <v>150000</v>
      </c>
      <c r="U8" s="21">
        <f t="shared" si="4"/>
        <v>0</v>
      </c>
    </row>
    <row r="9" spans="1:22" s="22" customFormat="1" ht="17.25" customHeight="1" x14ac:dyDescent="0.2">
      <c r="A9" s="18">
        <v>3</v>
      </c>
      <c r="B9" s="54" t="s">
        <v>17</v>
      </c>
      <c r="C9" s="20">
        <v>10660</v>
      </c>
      <c r="D9" s="30">
        <v>0</v>
      </c>
      <c r="E9" s="30">
        <v>0</v>
      </c>
      <c r="F9" s="30"/>
      <c r="G9" s="13">
        <f t="shared" si="5"/>
        <v>0</v>
      </c>
      <c r="H9" s="30">
        <v>2132</v>
      </c>
      <c r="I9" s="30">
        <v>2132</v>
      </c>
      <c r="J9" s="30">
        <v>2132</v>
      </c>
      <c r="K9" s="14">
        <f t="shared" si="0"/>
        <v>6396</v>
      </c>
      <c r="L9" s="20">
        <v>2132</v>
      </c>
      <c r="M9" s="20">
        <v>2132</v>
      </c>
      <c r="N9" s="20">
        <v>0</v>
      </c>
      <c r="O9" s="14">
        <f t="shared" si="1"/>
        <v>4264</v>
      </c>
      <c r="P9" s="20">
        <v>0</v>
      </c>
      <c r="Q9" s="20">
        <v>0</v>
      </c>
      <c r="R9" s="20">
        <v>0</v>
      </c>
      <c r="S9" s="14">
        <f t="shared" si="2"/>
        <v>0</v>
      </c>
      <c r="T9" s="21">
        <f t="shared" si="3"/>
        <v>10660</v>
      </c>
      <c r="U9" s="21">
        <f t="shared" si="4"/>
        <v>0</v>
      </c>
    </row>
    <row r="10" spans="1:22" s="17" customFormat="1" ht="19.5" customHeight="1" x14ac:dyDescent="0.2">
      <c r="A10" s="69" t="s">
        <v>11</v>
      </c>
      <c r="B10" s="69"/>
      <c r="C10" s="36">
        <f>SUM(C11:C13)</f>
        <v>22000</v>
      </c>
      <c r="D10" s="35">
        <f>SUM(D11:D13)</f>
        <v>750</v>
      </c>
      <c r="E10" s="35">
        <f>SUM(E11:E13)</f>
        <v>750</v>
      </c>
      <c r="F10" s="35">
        <f>SUM(F11:F13)</f>
        <v>750</v>
      </c>
      <c r="G10" s="38">
        <f t="shared" si="5"/>
        <v>2250</v>
      </c>
      <c r="H10" s="35">
        <f>SUM(H11:H13)</f>
        <v>2250</v>
      </c>
      <c r="I10" s="37">
        <f>SUM(I11:I13)</f>
        <v>2250</v>
      </c>
      <c r="J10" s="37">
        <f>SUM(J11:J13)</f>
        <v>4250</v>
      </c>
      <c r="K10" s="39">
        <f t="shared" si="0"/>
        <v>8750</v>
      </c>
      <c r="L10" s="37">
        <f>SUM(L11:L13)</f>
        <v>1500</v>
      </c>
      <c r="M10" s="37">
        <f>SUM(M11:M13)</f>
        <v>3500</v>
      </c>
      <c r="N10" s="37">
        <f>SUM(N11:N13)</f>
        <v>1500</v>
      </c>
      <c r="O10" s="39">
        <f t="shared" si="1"/>
        <v>6500</v>
      </c>
      <c r="P10" s="37">
        <f>SUM(P11:P13)</f>
        <v>1500</v>
      </c>
      <c r="Q10" s="37">
        <f>SUM(Q11:Q13)</f>
        <v>1500</v>
      </c>
      <c r="R10" s="37">
        <f>SUM(R11:R13)</f>
        <v>1500</v>
      </c>
      <c r="S10" s="39">
        <f t="shared" si="2"/>
        <v>4500</v>
      </c>
      <c r="T10" s="40">
        <f t="shared" si="3"/>
        <v>22000</v>
      </c>
      <c r="U10" s="40">
        <f t="shared" si="4"/>
        <v>0</v>
      </c>
      <c r="V10" s="16"/>
    </row>
    <row r="11" spans="1:22" s="22" customFormat="1" ht="21" customHeight="1" x14ac:dyDescent="0.2">
      <c r="A11" s="18">
        <v>1</v>
      </c>
      <c r="B11" s="55" t="s">
        <v>15</v>
      </c>
      <c r="C11" s="20">
        <v>9000</v>
      </c>
      <c r="D11" s="30">
        <v>750</v>
      </c>
      <c r="E11" s="30">
        <v>750</v>
      </c>
      <c r="F11" s="30">
        <v>750</v>
      </c>
      <c r="G11" s="13">
        <f t="shared" si="5"/>
        <v>2250</v>
      </c>
      <c r="H11" s="30">
        <v>750</v>
      </c>
      <c r="I11" s="30">
        <v>750</v>
      </c>
      <c r="J11" s="30">
        <v>750</v>
      </c>
      <c r="K11" s="14">
        <f t="shared" si="0"/>
        <v>2250</v>
      </c>
      <c r="L11" s="20">
        <v>750</v>
      </c>
      <c r="M11" s="20">
        <v>750</v>
      </c>
      <c r="N11" s="20">
        <v>750</v>
      </c>
      <c r="O11" s="14">
        <f t="shared" si="1"/>
        <v>2250</v>
      </c>
      <c r="P11" s="20">
        <v>750</v>
      </c>
      <c r="Q11" s="20">
        <v>750</v>
      </c>
      <c r="R11" s="20">
        <v>750</v>
      </c>
      <c r="S11" s="14">
        <f t="shared" si="2"/>
        <v>2250</v>
      </c>
      <c r="T11" s="21">
        <f t="shared" si="3"/>
        <v>9000</v>
      </c>
      <c r="U11" s="21">
        <f t="shared" si="4"/>
        <v>0</v>
      </c>
    </row>
    <row r="12" spans="1:22" s="22" customFormat="1" ht="22.5" customHeight="1" x14ac:dyDescent="0.2">
      <c r="A12" s="18">
        <v>2</v>
      </c>
      <c r="B12" s="55" t="s">
        <v>16</v>
      </c>
      <c r="C12" s="20">
        <v>9000</v>
      </c>
      <c r="D12" s="30"/>
      <c r="E12" s="30"/>
      <c r="F12" s="30"/>
      <c r="G12" s="13">
        <f t="shared" si="5"/>
        <v>0</v>
      </c>
      <c r="H12" s="30">
        <v>1500</v>
      </c>
      <c r="I12" s="30">
        <v>1500</v>
      </c>
      <c r="J12" s="30">
        <v>1500</v>
      </c>
      <c r="K12" s="14">
        <f t="shared" si="0"/>
        <v>4500</v>
      </c>
      <c r="L12" s="20">
        <v>750</v>
      </c>
      <c r="M12" s="20">
        <v>750</v>
      </c>
      <c r="N12" s="20">
        <v>750</v>
      </c>
      <c r="O12" s="14">
        <f t="shared" si="1"/>
        <v>2250</v>
      </c>
      <c r="P12" s="20">
        <v>750</v>
      </c>
      <c r="Q12" s="20">
        <v>750</v>
      </c>
      <c r="R12" s="20">
        <v>750</v>
      </c>
      <c r="S12" s="14">
        <f t="shared" si="2"/>
        <v>2250</v>
      </c>
      <c r="T12" s="21">
        <f t="shared" si="3"/>
        <v>9000</v>
      </c>
      <c r="U12" s="21">
        <f t="shared" si="4"/>
        <v>0</v>
      </c>
    </row>
    <row r="13" spans="1:22" s="22" customFormat="1" ht="31.5" customHeight="1" x14ac:dyDescent="0.2">
      <c r="A13" s="18">
        <v>3</v>
      </c>
      <c r="B13" s="55" t="s">
        <v>18</v>
      </c>
      <c r="C13" s="20">
        <v>4000</v>
      </c>
      <c r="D13" s="30"/>
      <c r="E13" s="30">
        <v>0</v>
      </c>
      <c r="F13" s="30">
        <v>0</v>
      </c>
      <c r="G13" s="13">
        <f t="shared" si="5"/>
        <v>0</v>
      </c>
      <c r="H13" s="30"/>
      <c r="I13" s="20"/>
      <c r="J13" s="20">
        <v>2000</v>
      </c>
      <c r="K13" s="14">
        <f t="shared" si="0"/>
        <v>2000</v>
      </c>
      <c r="L13" s="20"/>
      <c r="M13" s="20">
        <v>2000</v>
      </c>
      <c r="N13" s="20"/>
      <c r="O13" s="14">
        <f t="shared" si="1"/>
        <v>2000</v>
      </c>
      <c r="P13" s="20"/>
      <c r="Q13" s="20"/>
      <c r="R13" s="20"/>
      <c r="S13" s="14">
        <f t="shared" si="2"/>
        <v>0</v>
      </c>
      <c r="T13" s="21">
        <f t="shared" si="3"/>
        <v>4000</v>
      </c>
      <c r="U13" s="21">
        <f t="shared" si="4"/>
        <v>0</v>
      </c>
    </row>
    <row r="14" spans="1:22" s="17" customFormat="1" ht="17.25" customHeight="1" x14ac:dyDescent="0.2">
      <c r="A14" s="69" t="s">
        <v>12</v>
      </c>
      <c r="B14" s="69"/>
      <c r="C14" s="36">
        <f>SUM(C15:C17)</f>
        <v>807800</v>
      </c>
      <c r="D14" s="35">
        <f>SUM(D15:D16)</f>
        <v>0</v>
      </c>
      <c r="E14" s="35">
        <f>SUM(E15:E16)</f>
        <v>0</v>
      </c>
      <c r="F14" s="35">
        <f>SUM(F15:F16)</f>
        <v>0</v>
      </c>
      <c r="G14" s="38">
        <f>SUM(D14:F14)</f>
        <v>0</v>
      </c>
      <c r="H14" s="35">
        <f>SUM(H15:H17)</f>
        <v>0</v>
      </c>
      <c r="I14" s="37">
        <f>SUM(I15:I17)</f>
        <v>615800</v>
      </c>
      <c r="J14" s="37">
        <f>SUM(J15:J17)</f>
        <v>32000</v>
      </c>
      <c r="K14" s="39">
        <f>SUM(H14:J14)</f>
        <v>647800</v>
      </c>
      <c r="L14" s="37">
        <f>SUM(L15:L17)</f>
        <v>32000</v>
      </c>
      <c r="M14" s="37">
        <f>SUM(M15:M17)</f>
        <v>32000</v>
      </c>
      <c r="N14" s="37">
        <f>SUM(N15:N17)</f>
        <v>32000</v>
      </c>
      <c r="O14" s="39">
        <f>SUM(L14:N14)</f>
        <v>96000</v>
      </c>
      <c r="P14" s="37">
        <f>SUM(P15:P17)</f>
        <v>32000</v>
      </c>
      <c r="Q14" s="37">
        <f>SUM(Q15:Q17)</f>
        <v>32000</v>
      </c>
      <c r="R14" s="37">
        <f>SUM(R15:R17)</f>
        <v>0</v>
      </c>
      <c r="S14" s="39">
        <f t="shared" si="2"/>
        <v>64000</v>
      </c>
      <c r="T14" s="40">
        <f>SUM(S14,O14,K14,G14)</f>
        <v>807800</v>
      </c>
      <c r="U14" s="40">
        <f t="shared" si="4"/>
        <v>0</v>
      </c>
      <c r="V14" s="16"/>
    </row>
    <row r="15" spans="1:22" s="22" customFormat="1" ht="27" customHeight="1" x14ac:dyDescent="0.2">
      <c r="A15" s="18">
        <v>1</v>
      </c>
      <c r="B15" s="56" t="s">
        <v>24</v>
      </c>
      <c r="C15" s="20">
        <v>0</v>
      </c>
      <c r="D15" s="30">
        <v>0</v>
      </c>
      <c r="E15" s="30">
        <v>0</v>
      </c>
      <c r="F15" s="30">
        <v>0</v>
      </c>
      <c r="G15" s="13">
        <f t="shared" si="5"/>
        <v>0</v>
      </c>
      <c r="H15" s="30">
        <v>0</v>
      </c>
      <c r="I15" s="20">
        <v>0</v>
      </c>
      <c r="J15" s="20">
        <v>0</v>
      </c>
      <c r="K15" s="14">
        <f t="shared" si="0"/>
        <v>0</v>
      </c>
      <c r="L15" s="20">
        <v>0</v>
      </c>
      <c r="M15" s="20">
        <v>0</v>
      </c>
      <c r="N15" s="20">
        <v>0</v>
      </c>
      <c r="O15" s="14">
        <f t="shared" si="1"/>
        <v>0</v>
      </c>
      <c r="P15" s="20">
        <v>0</v>
      </c>
      <c r="Q15" s="20">
        <v>0</v>
      </c>
      <c r="R15" s="20">
        <v>0</v>
      </c>
      <c r="S15" s="14">
        <f t="shared" si="2"/>
        <v>0</v>
      </c>
      <c r="T15" s="21">
        <f t="shared" ref="T15:T19" si="6">SUM(S15,O15,K15,G15)</f>
        <v>0</v>
      </c>
      <c r="U15" s="21">
        <f t="shared" si="4"/>
        <v>0</v>
      </c>
    </row>
    <row r="16" spans="1:22" s="22" customFormat="1" ht="58.5" customHeight="1" x14ac:dyDescent="0.2">
      <c r="A16" s="18">
        <v>2</v>
      </c>
      <c r="B16" s="56" t="s">
        <v>25</v>
      </c>
      <c r="C16" s="20">
        <v>224000</v>
      </c>
      <c r="D16" s="30">
        <v>0</v>
      </c>
      <c r="E16" s="30">
        <v>0</v>
      </c>
      <c r="F16" s="30">
        <v>0</v>
      </c>
      <c r="G16" s="13">
        <f>SUM(D16:F16)</f>
        <v>0</v>
      </c>
      <c r="H16" s="30">
        <v>0</v>
      </c>
      <c r="I16" s="30">
        <v>32000</v>
      </c>
      <c r="J16" s="30">
        <v>32000</v>
      </c>
      <c r="K16" s="14">
        <f>SUM(H16:J16)</f>
        <v>64000</v>
      </c>
      <c r="L16" s="20">
        <v>32000</v>
      </c>
      <c r="M16" s="20">
        <v>32000</v>
      </c>
      <c r="N16" s="20">
        <v>32000</v>
      </c>
      <c r="O16" s="14">
        <f>SUM(L16:N16)</f>
        <v>96000</v>
      </c>
      <c r="P16" s="20">
        <v>32000</v>
      </c>
      <c r="Q16" s="20">
        <v>32000</v>
      </c>
      <c r="S16" s="14">
        <f t="shared" si="2"/>
        <v>64000</v>
      </c>
      <c r="T16" s="21">
        <f t="shared" si="6"/>
        <v>224000</v>
      </c>
      <c r="U16" s="21">
        <f t="shared" si="4"/>
        <v>0</v>
      </c>
    </row>
    <row r="17" spans="1:22" s="22" customFormat="1" ht="37.5" customHeight="1" x14ac:dyDescent="0.2">
      <c r="A17" s="18">
        <v>3</v>
      </c>
      <c r="B17" s="60" t="s">
        <v>22</v>
      </c>
      <c r="C17" s="20">
        <v>583800</v>
      </c>
      <c r="D17" s="30">
        <v>0</v>
      </c>
      <c r="E17" s="30">
        <v>0</v>
      </c>
      <c r="F17" s="30">
        <v>0</v>
      </c>
      <c r="G17" s="13">
        <f>SUM(D17:F17)</f>
        <v>0</v>
      </c>
      <c r="H17" s="30">
        <v>0</v>
      </c>
      <c r="I17" s="30">
        <v>583800</v>
      </c>
      <c r="J17" s="30">
        <v>0</v>
      </c>
      <c r="K17" s="14">
        <f>SUM(H17:J17)</f>
        <v>583800</v>
      </c>
      <c r="L17" s="20">
        <v>0</v>
      </c>
      <c r="M17" s="20">
        <v>0</v>
      </c>
      <c r="N17" s="20">
        <v>0</v>
      </c>
      <c r="O17" s="14">
        <f>SUM(L17:N17)</f>
        <v>0</v>
      </c>
      <c r="P17" s="20">
        <v>0</v>
      </c>
      <c r="Q17" s="20">
        <v>0</v>
      </c>
      <c r="R17" s="20">
        <v>0</v>
      </c>
      <c r="S17" s="14">
        <f>SUM(P17:R17)</f>
        <v>0</v>
      </c>
      <c r="T17" s="21">
        <f t="shared" si="6"/>
        <v>583800</v>
      </c>
      <c r="U17" s="21">
        <f t="shared" si="4"/>
        <v>0</v>
      </c>
    </row>
    <row r="18" spans="1:22" s="17" customFormat="1" ht="15.75" customHeight="1" x14ac:dyDescent="0.2">
      <c r="A18" s="69" t="s">
        <v>9</v>
      </c>
      <c r="B18" s="69"/>
      <c r="C18" s="36">
        <f>SUM(C19:C20)</f>
        <v>18200</v>
      </c>
      <c r="D18" s="37">
        <f>SUM(D19:D20)</f>
        <v>0</v>
      </c>
      <c r="E18" s="37">
        <f>SUM(E19:E20)</f>
        <v>0</v>
      </c>
      <c r="F18" s="37">
        <f>SUM(F19:F20)</f>
        <v>0</v>
      </c>
      <c r="G18" s="38">
        <f>SUM(D18:F18)</f>
        <v>0</v>
      </c>
      <c r="H18" s="37">
        <f>SUM(H19:H20)</f>
        <v>2400</v>
      </c>
      <c r="I18" s="37">
        <f>SUM(I19:I20)</f>
        <v>14600</v>
      </c>
      <c r="J18" s="37">
        <f>SUM(J19:J20)</f>
        <v>600</v>
      </c>
      <c r="K18" s="39">
        <f>SUM(H18:J18)</f>
        <v>17600</v>
      </c>
      <c r="L18" s="37">
        <f>SUM(L19:L20)</f>
        <v>600</v>
      </c>
      <c r="M18" s="37">
        <f t="shared" ref="M18:N18" si="7">SUM(M19:M20)</f>
        <v>0</v>
      </c>
      <c r="N18" s="37">
        <f t="shared" si="7"/>
        <v>0</v>
      </c>
      <c r="O18" s="39">
        <f t="shared" ref="O18:O23" si="8">SUM(L18:N18)</f>
        <v>600</v>
      </c>
      <c r="P18" s="37">
        <f>SUM(P19:P19)</f>
        <v>0</v>
      </c>
      <c r="Q18" s="37">
        <f>SUM(Q19:Q19)</f>
        <v>0</v>
      </c>
      <c r="R18" s="37">
        <f>SUM(R19:R19)</f>
        <v>0</v>
      </c>
      <c r="S18" s="39">
        <f t="shared" ref="S18:S28" si="9">SUM(P18:R18)</f>
        <v>0</v>
      </c>
      <c r="T18" s="39">
        <f>SUM(S18,O18,K18,G18)</f>
        <v>18200</v>
      </c>
      <c r="U18" s="40">
        <f t="shared" ref="U18:U21" si="10">C18-T18</f>
        <v>0</v>
      </c>
      <c r="V18" s="16"/>
    </row>
    <row r="19" spans="1:22" s="34" customFormat="1" ht="22.5" customHeight="1" x14ac:dyDescent="0.2">
      <c r="A19" s="31">
        <v>1</v>
      </c>
      <c r="B19" s="57" t="s">
        <v>19</v>
      </c>
      <c r="C19" s="19">
        <v>14000</v>
      </c>
      <c r="D19" s="19">
        <v>0</v>
      </c>
      <c r="E19" s="19">
        <v>0</v>
      </c>
      <c r="F19" s="19">
        <v>0</v>
      </c>
      <c r="G19" s="32">
        <f>SUM(D19:F19)</f>
        <v>0</v>
      </c>
      <c r="H19" s="19">
        <v>0</v>
      </c>
      <c r="I19" s="19">
        <v>14000</v>
      </c>
      <c r="J19" s="19"/>
      <c r="K19" s="33">
        <f t="shared" ref="K19:K22" si="11">SUM(H19:J19)</f>
        <v>14000</v>
      </c>
      <c r="L19" s="19">
        <v>0</v>
      </c>
      <c r="M19" s="19">
        <v>0</v>
      </c>
      <c r="N19" s="19">
        <v>0</v>
      </c>
      <c r="O19" s="33">
        <f t="shared" si="8"/>
        <v>0</v>
      </c>
      <c r="P19" s="19">
        <v>0</v>
      </c>
      <c r="Q19" s="19">
        <v>0</v>
      </c>
      <c r="R19" s="19">
        <v>0</v>
      </c>
      <c r="S19" s="33">
        <f t="shared" si="9"/>
        <v>0</v>
      </c>
      <c r="T19" s="21">
        <f t="shared" si="6"/>
        <v>14000</v>
      </c>
      <c r="U19" s="21">
        <f t="shared" si="10"/>
        <v>0</v>
      </c>
    </row>
    <row r="20" spans="1:22" s="34" customFormat="1" ht="22.5" customHeight="1" x14ac:dyDescent="0.2">
      <c r="A20" s="31">
        <v>2</v>
      </c>
      <c r="B20" s="57" t="s">
        <v>20</v>
      </c>
      <c r="C20" s="19">
        <v>4200</v>
      </c>
      <c r="D20" s="19">
        <v>0</v>
      </c>
      <c r="E20" s="19">
        <v>0</v>
      </c>
      <c r="F20" s="19">
        <v>0</v>
      </c>
      <c r="G20" s="32">
        <f t="shared" ref="G20:G23" si="12">SUM(D20:F20)</f>
        <v>0</v>
      </c>
      <c r="H20" s="19">
        <v>2400</v>
      </c>
      <c r="I20" s="19">
        <v>600</v>
      </c>
      <c r="J20" s="19">
        <v>600</v>
      </c>
      <c r="K20" s="33">
        <f t="shared" si="11"/>
        <v>3600</v>
      </c>
      <c r="L20" s="19">
        <v>600</v>
      </c>
      <c r="M20" s="19">
        <v>0</v>
      </c>
      <c r="N20" s="19">
        <v>0</v>
      </c>
      <c r="O20" s="33">
        <f t="shared" si="8"/>
        <v>600</v>
      </c>
      <c r="P20" s="19">
        <v>0</v>
      </c>
      <c r="Q20" s="19">
        <v>0</v>
      </c>
      <c r="R20" s="19">
        <v>0</v>
      </c>
      <c r="S20" s="33"/>
      <c r="T20" s="21">
        <f t="shared" ref="T20" si="13">SUM(S20,O20,K20,G20)</f>
        <v>4200</v>
      </c>
      <c r="U20" s="21">
        <f t="shared" si="10"/>
        <v>0</v>
      </c>
    </row>
    <row r="21" spans="1:22" s="17" customFormat="1" ht="15.75" customHeight="1" x14ac:dyDescent="0.2">
      <c r="A21" s="69" t="s">
        <v>13</v>
      </c>
      <c r="B21" s="69"/>
      <c r="C21" s="36">
        <f>SUM(C22:C28)</f>
        <v>338810.62</v>
      </c>
      <c r="D21" s="37">
        <f>SUM(D22:D28)</f>
        <v>0</v>
      </c>
      <c r="E21" s="37">
        <f>SUM(E22:E28)</f>
        <v>0</v>
      </c>
      <c r="F21" s="37">
        <f>SUM(F22:F28)</f>
        <v>0</v>
      </c>
      <c r="G21" s="38">
        <f>SUM(D21:F21)</f>
        <v>0</v>
      </c>
      <c r="H21" s="37">
        <f>SUM(H22:H28)</f>
        <v>12200</v>
      </c>
      <c r="I21" s="37">
        <f>SUM(I22:I28)</f>
        <v>73400</v>
      </c>
      <c r="J21" s="37">
        <f>SUM(J22:J28)</f>
        <v>45000</v>
      </c>
      <c r="K21" s="39">
        <f>SUM(H21:J21)</f>
        <v>130600</v>
      </c>
      <c r="L21" s="37">
        <f>SUM(L22:L28)</f>
        <v>0</v>
      </c>
      <c r="M21" s="37">
        <f>SUM(M22:M28)</f>
        <v>0</v>
      </c>
      <c r="N21" s="37">
        <f>SUM(N22:N28)</f>
        <v>0</v>
      </c>
      <c r="O21" s="39">
        <f t="shared" si="8"/>
        <v>0</v>
      </c>
      <c r="P21" s="37">
        <f>SUM(P22:P28)</f>
        <v>0</v>
      </c>
      <c r="Q21" s="37">
        <f>SUM(Q22:Q28)</f>
        <v>0</v>
      </c>
      <c r="R21" s="37">
        <f>SUM(R22:R28)</f>
        <v>0</v>
      </c>
      <c r="S21" s="39">
        <f t="shared" si="9"/>
        <v>0</v>
      </c>
      <c r="T21" s="40">
        <f>SUM(S21,O21,K21,G21)</f>
        <v>130600</v>
      </c>
      <c r="U21" s="40">
        <f t="shared" si="10"/>
        <v>208210.62</v>
      </c>
      <c r="V21" s="16"/>
    </row>
    <row r="22" spans="1:22" s="48" customFormat="1" ht="51" customHeight="1" x14ac:dyDescent="0.2">
      <c r="A22" s="49">
        <f>1</f>
        <v>1</v>
      </c>
      <c r="B22" s="58" t="s">
        <v>26</v>
      </c>
      <c r="C22" s="30">
        <v>24400</v>
      </c>
      <c r="D22" s="30">
        <v>0</v>
      </c>
      <c r="E22" s="30">
        <v>0</v>
      </c>
      <c r="F22" s="30">
        <v>0</v>
      </c>
      <c r="G22" s="32">
        <f t="shared" si="12"/>
        <v>0</v>
      </c>
      <c r="H22" s="30">
        <v>12200</v>
      </c>
      <c r="I22" s="30">
        <v>12200</v>
      </c>
      <c r="J22" s="30">
        <v>0</v>
      </c>
      <c r="K22" s="33">
        <f t="shared" si="11"/>
        <v>24400</v>
      </c>
      <c r="L22" s="30">
        <v>0</v>
      </c>
      <c r="M22" s="30">
        <v>0</v>
      </c>
      <c r="N22" s="30">
        <v>0</v>
      </c>
      <c r="O22" s="33">
        <f t="shared" si="8"/>
        <v>0</v>
      </c>
      <c r="P22" s="30">
        <v>0</v>
      </c>
      <c r="Q22" s="30">
        <v>0</v>
      </c>
      <c r="R22" s="30">
        <v>0</v>
      </c>
      <c r="S22" s="33">
        <f t="shared" si="9"/>
        <v>0</v>
      </c>
      <c r="T22" s="21">
        <f>SUM(S22,O22,K22,G22)</f>
        <v>24400</v>
      </c>
      <c r="U22" s="21">
        <f t="shared" ref="U22:U28" si="14">C22-T22</f>
        <v>0</v>
      </c>
      <c r="V22" s="47"/>
    </row>
    <row r="23" spans="1:22" s="48" customFormat="1" ht="25.5" customHeight="1" x14ac:dyDescent="0.2">
      <c r="A23" s="49">
        <v>2</v>
      </c>
      <c r="B23" s="58" t="s">
        <v>27</v>
      </c>
      <c r="C23" s="30"/>
      <c r="D23" s="30">
        <v>0</v>
      </c>
      <c r="E23" s="30">
        <v>0</v>
      </c>
      <c r="F23" s="30">
        <v>0</v>
      </c>
      <c r="G23" s="32">
        <f t="shared" si="12"/>
        <v>0</v>
      </c>
      <c r="H23" s="30">
        <v>0</v>
      </c>
      <c r="I23" s="30">
        <v>0</v>
      </c>
      <c r="J23" s="30">
        <v>0</v>
      </c>
      <c r="K23" s="33">
        <f t="shared" ref="K23:K28" si="15">SUM(H23:J23)</f>
        <v>0</v>
      </c>
      <c r="L23" s="30">
        <v>0</v>
      </c>
      <c r="M23" s="30">
        <v>0</v>
      </c>
      <c r="N23" s="30">
        <v>0</v>
      </c>
      <c r="O23" s="33">
        <f t="shared" si="8"/>
        <v>0</v>
      </c>
      <c r="P23" s="30">
        <v>0</v>
      </c>
      <c r="Q23" s="30">
        <v>0</v>
      </c>
      <c r="R23" s="30">
        <v>0</v>
      </c>
      <c r="S23" s="33">
        <f t="shared" si="9"/>
        <v>0</v>
      </c>
      <c r="T23" s="21">
        <f t="shared" ref="T23:T28" si="16">SUM(S23,O23,K23,G23)</f>
        <v>0</v>
      </c>
      <c r="U23" s="21">
        <f t="shared" si="14"/>
        <v>0</v>
      </c>
      <c r="V23" s="47"/>
    </row>
    <row r="24" spans="1:22" s="48" customFormat="1" ht="27" customHeight="1" x14ac:dyDescent="0.2">
      <c r="A24" s="49">
        <v>3</v>
      </c>
      <c r="B24" s="58" t="s">
        <v>28</v>
      </c>
      <c r="C24" s="30">
        <v>0</v>
      </c>
      <c r="D24" s="30">
        <v>0</v>
      </c>
      <c r="E24" s="30">
        <v>0</v>
      </c>
      <c r="F24" s="30">
        <v>0</v>
      </c>
      <c r="G24" s="32">
        <f t="shared" ref="G24:G28" si="17">SUM(D24:F24)</f>
        <v>0</v>
      </c>
      <c r="H24" s="30">
        <v>0</v>
      </c>
      <c r="I24" s="30">
        <v>0</v>
      </c>
      <c r="J24" s="30">
        <v>0</v>
      </c>
      <c r="K24" s="33">
        <f t="shared" si="15"/>
        <v>0</v>
      </c>
      <c r="L24" s="30">
        <v>0</v>
      </c>
      <c r="M24" s="30">
        <v>0</v>
      </c>
      <c r="N24" s="30">
        <v>0</v>
      </c>
      <c r="O24" s="33">
        <f t="shared" ref="O24:O28" si="18">SUM(L24:N24)</f>
        <v>0</v>
      </c>
      <c r="P24" s="30">
        <v>0</v>
      </c>
      <c r="Q24" s="30">
        <v>0</v>
      </c>
      <c r="R24" s="30">
        <v>0</v>
      </c>
      <c r="S24" s="33">
        <f t="shared" si="9"/>
        <v>0</v>
      </c>
      <c r="T24" s="21">
        <f t="shared" si="16"/>
        <v>0</v>
      </c>
      <c r="U24" s="21">
        <f t="shared" si="14"/>
        <v>0</v>
      </c>
      <c r="V24" s="47"/>
    </row>
    <row r="25" spans="1:22" s="22" customFormat="1" ht="27" customHeight="1" x14ac:dyDescent="0.2">
      <c r="A25" s="49">
        <v>4</v>
      </c>
      <c r="B25" s="58" t="s">
        <v>29</v>
      </c>
      <c r="C25" s="20">
        <v>90000</v>
      </c>
      <c r="D25" s="30">
        <v>0</v>
      </c>
      <c r="E25" s="30">
        <v>0</v>
      </c>
      <c r="F25" s="30">
        <v>0</v>
      </c>
      <c r="G25" s="32">
        <f t="shared" si="17"/>
        <v>0</v>
      </c>
      <c r="H25" s="30">
        <v>0</v>
      </c>
      <c r="I25" s="30">
        <v>45000</v>
      </c>
      <c r="J25" s="30">
        <v>45000</v>
      </c>
      <c r="K25" s="33">
        <f t="shared" si="15"/>
        <v>90000</v>
      </c>
      <c r="L25" s="20"/>
      <c r="M25" s="20"/>
      <c r="N25" s="20"/>
      <c r="O25" s="33">
        <f t="shared" si="18"/>
        <v>0</v>
      </c>
      <c r="P25" s="20"/>
      <c r="Q25" s="20"/>
      <c r="R25" s="20">
        <v>0</v>
      </c>
      <c r="S25" s="14">
        <f t="shared" si="9"/>
        <v>0</v>
      </c>
      <c r="T25" s="21">
        <f t="shared" si="16"/>
        <v>90000</v>
      </c>
      <c r="U25" s="21">
        <f t="shared" si="14"/>
        <v>0</v>
      </c>
    </row>
    <row r="26" spans="1:22" s="22" customFormat="1" ht="62.25" customHeight="1" x14ac:dyDescent="0.2">
      <c r="A26" s="49">
        <v>5</v>
      </c>
      <c r="B26" s="58" t="s">
        <v>30</v>
      </c>
      <c r="C26" s="20">
        <v>0</v>
      </c>
      <c r="D26" s="30">
        <v>0</v>
      </c>
      <c r="E26" s="30">
        <v>0</v>
      </c>
      <c r="F26" s="30">
        <v>0</v>
      </c>
      <c r="G26" s="32">
        <f t="shared" si="17"/>
        <v>0</v>
      </c>
      <c r="H26" s="30">
        <v>0</v>
      </c>
      <c r="I26" s="30">
        <v>0</v>
      </c>
      <c r="J26" s="30">
        <v>0</v>
      </c>
      <c r="K26" s="33">
        <f t="shared" si="15"/>
        <v>0</v>
      </c>
      <c r="L26" s="20">
        <v>0</v>
      </c>
      <c r="M26" s="20">
        <v>0</v>
      </c>
      <c r="N26" s="20">
        <v>0</v>
      </c>
      <c r="O26" s="33">
        <f t="shared" si="18"/>
        <v>0</v>
      </c>
      <c r="P26" s="20">
        <v>0</v>
      </c>
      <c r="Q26" s="20">
        <v>0</v>
      </c>
      <c r="R26" s="20">
        <v>0</v>
      </c>
      <c r="S26" s="14">
        <f t="shared" si="9"/>
        <v>0</v>
      </c>
      <c r="T26" s="21">
        <f t="shared" si="16"/>
        <v>0</v>
      </c>
      <c r="U26" s="21">
        <f t="shared" si="14"/>
        <v>0</v>
      </c>
    </row>
    <row r="27" spans="1:22" s="22" customFormat="1" ht="47.25" customHeight="1" x14ac:dyDescent="0.2">
      <c r="A27" s="49">
        <v>3</v>
      </c>
      <c r="B27" s="60" t="s">
        <v>22</v>
      </c>
      <c r="C27" s="20">
        <v>16200</v>
      </c>
      <c r="D27" s="30">
        <v>0</v>
      </c>
      <c r="E27" s="30">
        <v>0</v>
      </c>
      <c r="F27" s="30">
        <v>0</v>
      </c>
      <c r="G27" s="32">
        <f t="shared" si="17"/>
        <v>0</v>
      </c>
      <c r="H27" s="30">
        <v>0</v>
      </c>
      <c r="I27" s="30">
        <v>16200</v>
      </c>
      <c r="J27" s="30">
        <v>0</v>
      </c>
      <c r="K27" s="33">
        <f t="shared" si="15"/>
        <v>16200</v>
      </c>
      <c r="L27" s="20">
        <v>0</v>
      </c>
      <c r="M27" s="20">
        <v>0</v>
      </c>
      <c r="N27" s="20">
        <v>0</v>
      </c>
      <c r="O27" s="33">
        <f t="shared" si="18"/>
        <v>0</v>
      </c>
      <c r="P27" s="20">
        <v>0</v>
      </c>
      <c r="Q27" s="20">
        <v>0</v>
      </c>
      <c r="R27" s="20">
        <v>0</v>
      </c>
      <c r="S27" s="14">
        <f t="shared" si="9"/>
        <v>0</v>
      </c>
      <c r="T27" s="21">
        <f t="shared" si="16"/>
        <v>16200</v>
      </c>
      <c r="U27" s="21">
        <f t="shared" si="14"/>
        <v>0</v>
      </c>
    </row>
    <row r="28" spans="1:22" s="22" customFormat="1" ht="15.75" customHeight="1" x14ac:dyDescent="0.2">
      <c r="A28" s="49">
        <v>6</v>
      </c>
      <c r="B28" s="59" t="s">
        <v>21</v>
      </c>
      <c r="C28" s="20">
        <v>208210.62</v>
      </c>
      <c r="D28" s="30">
        <v>0</v>
      </c>
      <c r="E28" s="30">
        <v>0</v>
      </c>
      <c r="F28" s="30">
        <v>0</v>
      </c>
      <c r="G28" s="32">
        <f t="shared" si="17"/>
        <v>0</v>
      </c>
      <c r="H28" s="30">
        <v>0</v>
      </c>
      <c r="I28" s="30">
        <v>0</v>
      </c>
      <c r="J28" s="30">
        <v>0</v>
      </c>
      <c r="K28" s="33">
        <f t="shared" si="15"/>
        <v>0</v>
      </c>
      <c r="L28" s="20">
        <v>0</v>
      </c>
      <c r="M28" s="20">
        <v>0</v>
      </c>
      <c r="N28" s="20">
        <v>0</v>
      </c>
      <c r="O28" s="33">
        <f t="shared" si="18"/>
        <v>0</v>
      </c>
      <c r="P28" s="20">
        <v>0</v>
      </c>
      <c r="Q28" s="20">
        <v>0</v>
      </c>
      <c r="R28" s="20">
        <v>0</v>
      </c>
      <c r="S28" s="14">
        <f t="shared" si="9"/>
        <v>0</v>
      </c>
      <c r="T28" s="21">
        <f t="shared" si="16"/>
        <v>0</v>
      </c>
      <c r="U28" s="21">
        <f t="shared" si="14"/>
        <v>208210.62</v>
      </c>
    </row>
    <row r="29" spans="1:22" s="22" customFormat="1" ht="18" customHeight="1" x14ac:dyDescent="0.2">
      <c r="A29" s="78" t="s">
        <v>0</v>
      </c>
      <c r="B29" s="78"/>
      <c r="C29" s="23">
        <f t="shared" ref="C29:J29" si="19">SUM(C6,C10,C14,C18,C21)</f>
        <v>1467470.62</v>
      </c>
      <c r="D29" s="23">
        <f t="shared" si="19"/>
        <v>19750</v>
      </c>
      <c r="E29" s="23">
        <f t="shared" si="19"/>
        <v>19750</v>
      </c>
      <c r="F29" s="23">
        <f t="shared" si="19"/>
        <v>19750</v>
      </c>
      <c r="G29" s="24">
        <f t="shared" si="19"/>
        <v>59250</v>
      </c>
      <c r="H29" s="23">
        <f t="shared" si="19"/>
        <v>69982</v>
      </c>
      <c r="I29" s="23">
        <f t="shared" si="19"/>
        <v>759182</v>
      </c>
      <c r="J29" s="23">
        <f t="shared" si="19"/>
        <v>134982</v>
      </c>
      <c r="K29" s="25">
        <f>SUM(H29:J29)</f>
        <v>964146</v>
      </c>
      <c r="L29" s="23">
        <f>SUM(L6,L10,L14,L18,L21)</f>
        <v>66232</v>
      </c>
      <c r="M29" s="23">
        <f>SUM(M6,M10,M14,M18,M21)</f>
        <v>67632</v>
      </c>
      <c r="N29" s="23">
        <f>SUM(N6,N10,N14,N18,N21)</f>
        <v>33500</v>
      </c>
      <c r="O29" s="25">
        <f>SUM(L29:N29)</f>
        <v>167364</v>
      </c>
      <c r="P29" s="23">
        <f>SUM(P6,P10,P14,P18,P21)</f>
        <v>33500</v>
      </c>
      <c r="Q29" s="23">
        <f>SUM(Q6,Q10,Q14,Q18,Q21)</f>
        <v>33500</v>
      </c>
      <c r="R29" s="23">
        <f>SUM(R6,R10,R14,R18,R21)</f>
        <v>1500</v>
      </c>
      <c r="S29" s="25">
        <f>SUM(P29:R29)</f>
        <v>68500</v>
      </c>
      <c r="T29" s="15">
        <f>SUM(S29,O29,K29,G29)</f>
        <v>1259260</v>
      </c>
      <c r="U29" s="26">
        <f>C29-T29</f>
        <v>208210.62000000011</v>
      </c>
    </row>
    <row r="30" spans="1:22" ht="9.75" x14ac:dyDescent="0.2">
      <c r="D30" s="48"/>
      <c r="E30" s="48"/>
      <c r="U30" s="7"/>
    </row>
    <row r="31" spans="1:22" ht="9.75" x14ac:dyDescent="0.2">
      <c r="U31" s="7"/>
    </row>
    <row r="32" spans="1:22" ht="9.75" x14ac:dyDescent="0.2">
      <c r="U32" s="7"/>
    </row>
    <row r="33" spans="20:21" ht="9.75" x14ac:dyDescent="0.2">
      <c r="T33" s="7">
        <f>T6+T10+T14+T18+T21</f>
        <v>1259260</v>
      </c>
      <c r="U33" s="7"/>
    </row>
    <row r="34" spans="20:21" ht="9.75" x14ac:dyDescent="0.2">
      <c r="U34" s="7"/>
    </row>
    <row r="35" spans="20:21" ht="9.75" x14ac:dyDescent="0.2">
      <c r="U35" s="7"/>
    </row>
    <row r="36" spans="20:21" ht="9.75" x14ac:dyDescent="0.2">
      <c r="U36" s="7"/>
    </row>
    <row r="37" spans="20:21" ht="9.75" x14ac:dyDescent="0.2">
      <c r="U37" s="7"/>
    </row>
    <row r="38" spans="20:21" ht="9.75" x14ac:dyDescent="0.2">
      <c r="U38" s="7"/>
    </row>
    <row r="39" spans="20:21" ht="9.75" x14ac:dyDescent="0.2">
      <c r="U39" s="7"/>
    </row>
    <row r="40" spans="20:21" ht="9.75" x14ac:dyDescent="0.2">
      <c r="U40" s="7"/>
    </row>
    <row r="41" spans="20:21" ht="9.75" x14ac:dyDescent="0.2">
      <c r="U41" s="7"/>
    </row>
    <row r="42" spans="20:21" ht="9.75" x14ac:dyDescent="0.2">
      <c r="U42" s="7"/>
    </row>
    <row r="43" spans="20:21" x14ac:dyDescent="0.3">
      <c r="U43" s="7"/>
    </row>
    <row r="44" spans="20:21" x14ac:dyDescent="0.3">
      <c r="U44" s="7"/>
    </row>
    <row r="45" spans="20:21" x14ac:dyDescent="0.3">
      <c r="U45" s="7"/>
    </row>
    <row r="46" spans="20:21" x14ac:dyDescent="0.3">
      <c r="U46" s="7"/>
    </row>
    <row r="47" spans="20:21" x14ac:dyDescent="0.3">
      <c r="U47" s="7"/>
    </row>
    <row r="48" spans="20:21" x14ac:dyDescent="0.3">
      <c r="U48" s="7"/>
    </row>
    <row r="49" spans="21:21" x14ac:dyDescent="0.3">
      <c r="U49" s="7"/>
    </row>
    <row r="50" spans="21:21" x14ac:dyDescent="0.3">
      <c r="U50" s="7"/>
    </row>
    <row r="51" spans="21:21" x14ac:dyDescent="0.3">
      <c r="U51" s="7"/>
    </row>
    <row r="52" spans="21:21" x14ac:dyDescent="0.3">
      <c r="U52" s="7"/>
    </row>
    <row r="53" spans="21:21" x14ac:dyDescent="0.3">
      <c r="U53" s="7"/>
    </row>
    <row r="54" spans="21:21" x14ac:dyDescent="0.3">
      <c r="U54" s="7"/>
    </row>
    <row r="55" spans="21:21" x14ac:dyDescent="0.3">
      <c r="U55" s="7"/>
    </row>
    <row r="56" spans="21:21" x14ac:dyDescent="0.3">
      <c r="U56" s="7"/>
    </row>
    <row r="57" spans="21:21" x14ac:dyDescent="0.3">
      <c r="U57" s="7"/>
    </row>
    <row r="58" spans="21:21" x14ac:dyDescent="0.3">
      <c r="U58" s="7"/>
    </row>
    <row r="59" spans="21:21" x14ac:dyDescent="0.3">
      <c r="U59" s="7"/>
    </row>
    <row r="60" spans="21:21" x14ac:dyDescent="0.3">
      <c r="U60" s="7"/>
    </row>
    <row r="61" spans="21:21" x14ac:dyDescent="0.3">
      <c r="U61" s="7"/>
    </row>
    <row r="62" spans="21:21" x14ac:dyDescent="0.3">
      <c r="U62" s="7"/>
    </row>
    <row r="63" spans="21:21" x14ac:dyDescent="0.3">
      <c r="U63" s="7"/>
    </row>
    <row r="64" spans="21:21" x14ac:dyDescent="0.3">
      <c r="U64" s="7"/>
    </row>
    <row r="65" spans="21:21" x14ac:dyDescent="0.3">
      <c r="U65" s="7"/>
    </row>
    <row r="66" spans="21:21" x14ac:dyDescent="0.3">
      <c r="U66" s="7"/>
    </row>
    <row r="67" spans="21:21" x14ac:dyDescent="0.3">
      <c r="U67" s="7"/>
    </row>
    <row r="68" spans="21:21" x14ac:dyDescent="0.3">
      <c r="U68" s="7"/>
    </row>
    <row r="69" spans="21:21" x14ac:dyDescent="0.3">
      <c r="U69" s="7"/>
    </row>
    <row r="70" spans="21:21" x14ac:dyDescent="0.3">
      <c r="U70" s="7"/>
    </row>
    <row r="71" spans="21:21" x14ac:dyDescent="0.3">
      <c r="U71" s="7"/>
    </row>
    <row r="72" spans="21:21" x14ac:dyDescent="0.3">
      <c r="U72" s="7"/>
    </row>
    <row r="73" spans="21:21" x14ac:dyDescent="0.3">
      <c r="U73" s="7"/>
    </row>
    <row r="74" spans="21:21" x14ac:dyDescent="0.3">
      <c r="U74" s="7"/>
    </row>
    <row r="75" spans="21:21" x14ac:dyDescent="0.3">
      <c r="U75" s="7"/>
    </row>
    <row r="76" spans="21:21" x14ac:dyDescent="0.3">
      <c r="U76" s="7"/>
    </row>
    <row r="77" spans="21:21" x14ac:dyDescent="0.3">
      <c r="U77" s="7"/>
    </row>
    <row r="78" spans="21:21" x14ac:dyDescent="0.3">
      <c r="U78" s="7"/>
    </row>
    <row r="79" spans="21:21" x14ac:dyDescent="0.3">
      <c r="U79" s="7"/>
    </row>
    <row r="80" spans="21:21" x14ac:dyDescent="0.3">
      <c r="U80" s="7"/>
    </row>
    <row r="81" spans="21:21" x14ac:dyDescent="0.3">
      <c r="U81" s="7"/>
    </row>
    <row r="82" spans="21:21" x14ac:dyDescent="0.3">
      <c r="U82" s="7"/>
    </row>
    <row r="83" spans="21:21" x14ac:dyDescent="0.3">
      <c r="U83" s="7"/>
    </row>
    <row r="84" spans="21:21" x14ac:dyDescent="0.3">
      <c r="U84" s="7"/>
    </row>
    <row r="85" spans="21:21" x14ac:dyDescent="0.3">
      <c r="U85" s="7"/>
    </row>
    <row r="86" spans="21:21" x14ac:dyDescent="0.3">
      <c r="U86" s="7"/>
    </row>
    <row r="87" spans="21:21" x14ac:dyDescent="0.3">
      <c r="U87" s="7"/>
    </row>
    <row r="88" spans="21:21" x14ac:dyDescent="0.3">
      <c r="U88" s="7"/>
    </row>
    <row r="89" spans="21:21" x14ac:dyDescent="0.3">
      <c r="U89" s="7"/>
    </row>
    <row r="90" spans="21:21" x14ac:dyDescent="0.3">
      <c r="U90" s="7"/>
    </row>
    <row r="91" spans="21:21" x14ac:dyDescent="0.3">
      <c r="U91" s="7"/>
    </row>
    <row r="92" spans="21:21" x14ac:dyDescent="0.3">
      <c r="U92" s="7"/>
    </row>
    <row r="93" spans="21:21" x14ac:dyDescent="0.3">
      <c r="U93" s="7"/>
    </row>
    <row r="94" spans="21:21" x14ac:dyDescent="0.3">
      <c r="U94" s="7"/>
    </row>
    <row r="95" spans="21:21" x14ac:dyDescent="0.3">
      <c r="U95" s="7"/>
    </row>
    <row r="96" spans="21:21" x14ac:dyDescent="0.3">
      <c r="U96" s="7"/>
    </row>
    <row r="97" spans="21:21" x14ac:dyDescent="0.3">
      <c r="U97" s="7"/>
    </row>
    <row r="98" spans="21:21" x14ac:dyDescent="0.3">
      <c r="U98" s="7"/>
    </row>
    <row r="99" spans="21:21" x14ac:dyDescent="0.3">
      <c r="U99" s="7"/>
    </row>
    <row r="100" spans="21:21" x14ac:dyDescent="0.3">
      <c r="U100" s="7"/>
    </row>
    <row r="101" spans="21:21" x14ac:dyDescent="0.3">
      <c r="U101" s="7"/>
    </row>
    <row r="102" spans="21:21" x14ac:dyDescent="0.3">
      <c r="U102" s="7"/>
    </row>
    <row r="103" spans="21:21" x14ac:dyDescent="0.3">
      <c r="U103" s="7"/>
    </row>
    <row r="104" spans="21:21" x14ac:dyDescent="0.3">
      <c r="U104" s="7"/>
    </row>
    <row r="105" spans="21:21" x14ac:dyDescent="0.3">
      <c r="U105" s="7"/>
    </row>
    <row r="106" spans="21:21" x14ac:dyDescent="0.3">
      <c r="U106" s="7"/>
    </row>
    <row r="107" spans="21:21" x14ac:dyDescent="0.3">
      <c r="U107" s="7"/>
    </row>
    <row r="108" spans="21:21" x14ac:dyDescent="0.3">
      <c r="U108" s="7"/>
    </row>
    <row r="109" spans="21:21" x14ac:dyDescent="0.3">
      <c r="U109" s="7"/>
    </row>
    <row r="110" spans="21:21" x14ac:dyDescent="0.3">
      <c r="U110" s="7"/>
    </row>
    <row r="111" spans="21:21" x14ac:dyDescent="0.3">
      <c r="U111" s="7"/>
    </row>
    <row r="112" spans="21:21" x14ac:dyDescent="0.3">
      <c r="U112" s="7"/>
    </row>
    <row r="113" spans="21:21" x14ac:dyDescent="0.3">
      <c r="U113" s="7"/>
    </row>
    <row r="114" spans="21:21" x14ac:dyDescent="0.3">
      <c r="U114" s="7"/>
    </row>
    <row r="115" spans="21:21" x14ac:dyDescent="0.3">
      <c r="U115" s="7"/>
    </row>
    <row r="116" spans="21:21" x14ac:dyDescent="0.3">
      <c r="U116" s="7"/>
    </row>
    <row r="117" spans="21:21" x14ac:dyDescent="0.3">
      <c r="U117" s="7"/>
    </row>
    <row r="118" spans="21:21" x14ac:dyDescent="0.3">
      <c r="U118" s="7"/>
    </row>
    <row r="119" spans="21:21" x14ac:dyDescent="0.3">
      <c r="U119" s="7"/>
    </row>
    <row r="120" spans="21:21" x14ac:dyDescent="0.3">
      <c r="U120" s="7"/>
    </row>
    <row r="121" spans="21:21" x14ac:dyDescent="0.3">
      <c r="U121" s="7"/>
    </row>
    <row r="122" spans="21:21" x14ac:dyDescent="0.3">
      <c r="U122" s="7"/>
    </row>
    <row r="123" spans="21:21" x14ac:dyDescent="0.3">
      <c r="U123" s="7"/>
    </row>
    <row r="124" spans="21:21" x14ac:dyDescent="0.3">
      <c r="U124" s="7"/>
    </row>
    <row r="125" spans="21:21" x14ac:dyDescent="0.3">
      <c r="U125" s="7"/>
    </row>
    <row r="126" spans="21:21" x14ac:dyDescent="0.3">
      <c r="U126" s="7"/>
    </row>
    <row r="127" spans="21:21" x14ac:dyDescent="0.3">
      <c r="U127" s="7"/>
    </row>
    <row r="128" spans="21:21" x14ac:dyDescent="0.3">
      <c r="U128" s="7"/>
    </row>
    <row r="129" spans="21:21" x14ac:dyDescent="0.3">
      <c r="U129" s="7"/>
    </row>
    <row r="130" spans="21:21" x14ac:dyDescent="0.3">
      <c r="U130" s="7"/>
    </row>
    <row r="131" spans="21:21" x14ac:dyDescent="0.3">
      <c r="U131" s="7"/>
    </row>
    <row r="132" spans="21:21" x14ac:dyDescent="0.3">
      <c r="U132" s="7"/>
    </row>
    <row r="133" spans="21:21" x14ac:dyDescent="0.3">
      <c r="U133" s="7"/>
    </row>
    <row r="134" spans="21:21" x14ac:dyDescent="0.3">
      <c r="U134" s="7"/>
    </row>
    <row r="135" spans="21:21" x14ac:dyDescent="0.3">
      <c r="U135" s="7"/>
    </row>
    <row r="136" spans="21:21" x14ac:dyDescent="0.3">
      <c r="U136" s="7"/>
    </row>
    <row r="137" spans="21:21" x14ac:dyDescent="0.3">
      <c r="U137" s="7"/>
    </row>
    <row r="138" spans="21:21" x14ac:dyDescent="0.3">
      <c r="U138" s="7"/>
    </row>
    <row r="139" spans="21:21" x14ac:dyDescent="0.3">
      <c r="U139" s="7"/>
    </row>
    <row r="140" spans="21:21" x14ac:dyDescent="0.3">
      <c r="U140" s="7"/>
    </row>
    <row r="141" spans="21:21" x14ac:dyDescent="0.3">
      <c r="U141" s="7"/>
    </row>
    <row r="142" spans="21:21" x14ac:dyDescent="0.3">
      <c r="U142" s="7"/>
    </row>
    <row r="143" spans="21:21" x14ac:dyDescent="0.3">
      <c r="U143" s="7"/>
    </row>
    <row r="144" spans="21:21" x14ac:dyDescent="0.3">
      <c r="U144" s="7"/>
    </row>
    <row r="145" spans="21:21" x14ac:dyDescent="0.3">
      <c r="U145" s="7"/>
    </row>
    <row r="146" spans="21:21" x14ac:dyDescent="0.3">
      <c r="U146" s="7"/>
    </row>
    <row r="147" spans="21:21" x14ac:dyDescent="0.3">
      <c r="U147" s="7"/>
    </row>
    <row r="148" spans="21:21" x14ac:dyDescent="0.3">
      <c r="U148" s="7"/>
    </row>
    <row r="149" spans="21:21" x14ac:dyDescent="0.3">
      <c r="U149" s="7"/>
    </row>
    <row r="150" spans="21:21" x14ac:dyDescent="0.3">
      <c r="U150" s="7"/>
    </row>
    <row r="151" spans="21:21" x14ac:dyDescent="0.3">
      <c r="U151" s="7"/>
    </row>
    <row r="152" spans="21:21" x14ac:dyDescent="0.3">
      <c r="U152" s="7"/>
    </row>
    <row r="153" spans="21:21" x14ac:dyDescent="0.3">
      <c r="U153" s="7"/>
    </row>
    <row r="154" spans="21:21" x14ac:dyDescent="0.3">
      <c r="U154" s="7"/>
    </row>
    <row r="155" spans="21:21" x14ac:dyDescent="0.3">
      <c r="U155" s="7"/>
    </row>
    <row r="156" spans="21:21" x14ac:dyDescent="0.3">
      <c r="U156" s="7"/>
    </row>
    <row r="157" spans="21:21" x14ac:dyDescent="0.3">
      <c r="U157" s="7"/>
    </row>
    <row r="158" spans="21:21" x14ac:dyDescent="0.3">
      <c r="U158" s="7"/>
    </row>
    <row r="159" spans="21:21" x14ac:dyDescent="0.3">
      <c r="U159" s="7"/>
    </row>
    <row r="160" spans="21:21" x14ac:dyDescent="0.3">
      <c r="U160" s="7"/>
    </row>
    <row r="161" spans="21:21" x14ac:dyDescent="0.3">
      <c r="U161" s="7"/>
    </row>
    <row r="162" spans="21:21" x14ac:dyDescent="0.3">
      <c r="U162" s="7"/>
    </row>
    <row r="163" spans="21:21" x14ac:dyDescent="0.3">
      <c r="U163" s="7"/>
    </row>
    <row r="164" spans="21:21" x14ac:dyDescent="0.3">
      <c r="U164" s="7"/>
    </row>
    <row r="165" spans="21:21" x14ac:dyDescent="0.3">
      <c r="U165" s="7"/>
    </row>
    <row r="166" spans="21:21" x14ac:dyDescent="0.3">
      <c r="U166" s="7"/>
    </row>
    <row r="167" spans="21:21" x14ac:dyDescent="0.3">
      <c r="U167" s="7"/>
    </row>
    <row r="168" spans="21:21" x14ac:dyDescent="0.3">
      <c r="U168" s="7"/>
    </row>
    <row r="169" spans="21:21" x14ac:dyDescent="0.3">
      <c r="U169" s="7"/>
    </row>
    <row r="170" spans="21:21" x14ac:dyDescent="0.3">
      <c r="U170" s="7"/>
    </row>
    <row r="171" spans="21:21" x14ac:dyDescent="0.3">
      <c r="U171" s="7"/>
    </row>
    <row r="172" spans="21:21" x14ac:dyDescent="0.3">
      <c r="U172" s="7"/>
    </row>
    <row r="173" spans="21:21" x14ac:dyDescent="0.3">
      <c r="U173" s="7"/>
    </row>
    <row r="174" spans="21:21" x14ac:dyDescent="0.3">
      <c r="U174" s="7"/>
    </row>
    <row r="175" spans="21:21" x14ac:dyDescent="0.3">
      <c r="U175" s="7"/>
    </row>
    <row r="176" spans="21:21" x14ac:dyDescent="0.3">
      <c r="U176" s="7"/>
    </row>
    <row r="177" spans="21:21" x14ac:dyDescent="0.3">
      <c r="U177" s="7"/>
    </row>
    <row r="178" spans="21:21" x14ac:dyDescent="0.3">
      <c r="U178" s="7"/>
    </row>
    <row r="179" spans="21:21" x14ac:dyDescent="0.3">
      <c r="U179" s="7"/>
    </row>
    <row r="180" spans="21:21" x14ac:dyDescent="0.3">
      <c r="U180" s="7"/>
    </row>
    <row r="181" spans="21:21" x14ac:dyDescent="0.3">
      <c r="U181" s="7"/>
    </row>
    <row r="182" spans="21:21" x14ac:dyDescent="0.3">
      <c r="U182" s="7"/>
    </row>
    <row r="183" spans="21:21" x14ac:dyDescent="0.3">
      <c r="U183" s="7"/>
    </row>
    <row r="184" spans="21:21" x14ac:dyDescent="0.3">
      <c r="U184" s="7"/>
    </row>
    <row r="185" spans="21:21" x14ac:dyDescent="0.3">
      <c r="U185" s="7"/>
    </row>
    <row r="186" spans="21:21" x14ac:dyDescent="0.3">
      <c r="U186" s="7"/>
    </row>
  </sheetData>
  <mergeCells count="16">
    <mergeCell ref="A2:Q2"/>
    <mergeCell ref="A18:B18"/>
    <mergeCell ref="A21:B21"/>
    <mergeCell ref="A29:B29"/>
    <mergeCell ref="P4:S4"/>
    <mergeCell ref="T4:T5"/>
    <mergeCell ref="U4:U5"/>
    <mergeCell ref="A6:B6"/>
    <mergeCell ref="A10:B10"/>
    <mergeCell ref="A14:B14"/>
    <mergeCell ref="A4:A5"/>
    <mergeCell ref="B4:B5"/>
    <mergeCell ref="C4:C5"/>
    <mergeCell ref="D4:G4"/>
    <mergeCell ref="H4:K4"/>
    <mergeCell ref="L4:O4"/>
  </mergeCells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plan SI-DTU2018</vt:lpstr>
    </vt:vector>
  </TitlesOfParts>
  <Company>HIVQUAL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KANJANA</dc:creator>
  <cp:lastModifiedBy>OS</cp:lastModifiedBy>
  <cp:lastPrinted>2017-12-08T04:30:01Z</cp:lastPrinted>
  <dcterms:created xsi:type="dcterms:W3CDTF">2012-11-12T03:47:39Z</dcterms:created>
  <dcterms:modified xsi:type="dcterms:W3CDTF">2017-12-16T07:45:49Z</dcterms:modified>
</cp:coreProperties>
</file>