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480"/>
  </bookViews>
  <sheets>
    <sheet name="Budget Plan 2018 (FLU-DARRT (2" sheetId="4" r:id="rId1"/>
  </sheets>
  <definedNames>
    <definedName name="_xlnm.Print_Titles" localSheetId="0">'Budget Plan 2018 (FLU-DARRT (2'!$1:$5</definedName>
    <definedName name="rate" localSheetId="0">#REF!</definedName>
    <definedName name="rate">#REF!</definedName>
    <definedName name="Rate2007">42.5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4" i="4" l="1"/>
  <c r="J74" i="4"/>
  <c r="H74" i="4"/>
  <c r="G74" i="4"/>
  <c r="D74" i="4"/>
  <c r="E74" i="4"/>
  <c r="F74" i="4"/>
  <c r="C74" i="4"/>
  <c r="K84" i="4" l="1"/>
  <c r="G97" i="4"/>
  <c r="G98" i="4"/>
  <c r="G99" i="4"/>
  <c r="S97" i="4"/>
  <c r="S98" i="4"/>
  <c r="S99" i="4"/>
  <c r="O97" i="4"/>
  <c r="O98" i="4"/>
  <c r="O99" i="4"/>
  <c r="K97" i="4"/>
  <c r="K98" i="4"/>
  <c r="K99" i="4"/>
  <c r="C49" i="4"/>
  <c r="T98" i="4" l="1"/>
  <c r="U98" i="4" s="1"/>
  <c r="T97" i="4"/>
  <c r="U97" i="4" s="1"/>
  <c r="S59" i="4"/>
  <c r="S60" i="4"/>
  <c r="S61" i="4"/>
  <c r="Q49" i="4"/>
  <c r="R49" i="4"/>
  <c r="P49" i="4"/>
  <c r="O59" i="4"/>
  <c r="O60" i="4"/>
  <c r="O61" i="4"/>
  <c r="M49" i="4"/>
  <c r="N49" i="4"/>
  <c r="L49" i="4"/>
  <c r="I49" i="4"/>
  <c r="J49" i="4"/>
  <c r="H49" i="4"/>
  <c r="K59" i="4"/>
  <c r="K60" i="4"/>
  <c r="K61" i="4"/>
  <c r="G59" i="4"/>
  <c r="G60" i="4"/>
  <c r="G61" i="4"/>
  <c r="D49" i="4"/>
  <c r="E49" i="4"/>
  <c r="F49" i="4"/>
  <c r="G49" i="4" l="1"/>
  <c r="T61" i="4"/>
  <c r="U61" i="4" s="1"/>
  <c r="T59" i="4"/>
  <c r="U59" i="4" s="1"/>
  <c r="T60" i="4"/>
  <c r="U60" i="4" s="1"/>
  <c r="C6" i="4"/>
  <c r="S27" i="4"/>
  <c r="O27" i="4"/>
  <c r="K27" i="4"/>
  <c r="G27" i="4"/>
  <c r="D6" i="4"/>
  <c r="E6" i="4"/>
  <c r="F6" i="4"/>
  <c r="T27" i="4" l="1"/>
  <c r="U27" i="4" s="1"/>
  <c r="G6" i="4"/>
  <c r="K95" i="4" l="1"/>
  <c r="K96" i="4"/>
  <c r="G93" i="4"/>
  <c r="S92" i="4"/>
  <c r="S93" i="4"/>
  <c r="S94" i="4"/>
  <c r="S95" i="4"/>
  <c r="S96" i="4"/>
  <c r="O88" i="4"/>
  <c r="O89" i="4"/>
  <c r="C38" i="4" l="1"/>
  <c r="K22" i="4"/>
  <c r="K23" i="4"/>
  <c r="G22" i="4"/>
  <c r="K12" i="4"/>
  <c r="O93" i="4" l="1"/>
  <c r="O94" i="4"/>
  <c r="O95" i="4"/>
  <c r="O96" i="4"/>
  <c r="K92" i="4"/>
  <c r="K93" i="4"/>
  <c r="K94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4" i="4"/>
  <c r="G95" i="4"/>
  <c r="G96" i="4"/>
  <c r="T99" i="4"/>
  <c r="U99" i="4" s="1"/>
  <c r="S66" i="4"/>
  <c r="S67" i="4"/>
  <c r="S68" i="4"/>
  <c r="O66" i="4"/>
  <c r="O67" i="4"/>
  <c r="O68" i="4"/>
  <c r="K66" i="4"/>
  <c r="K67" i="4"/>
  <c r="K68" i="4"/>
  <c r="G66" i="4"/>
  <c r="G67" i="4"/>
  <c r="G68" i="4"/>
  <c r="S51" i="4"/>
  <c r="S52" i="4"/>
  <c r="S53" i="4"/>
  <c r="S54" i="4"/>
  <c r="S55" i="4"/>
  <c r="S56" i="4"/>
  <c r="S57" i="4"/>
  <c r="S58" i="4"/>
  <c r="O51" i="4"/>
  <c r="O52" i="4"/>
  <c r="O53" i="4"/>
  <c r="O54" i="4"/>
  <c r="O55" i="4"/>
  <c r="O56" i="4"/>
  <c r="O57" i="4"/>
  <c r="O58" i="4"/>
  <c r="K51" i="4"/>
  <c r="K52" i="4"/>
  <c r="K53" i="4"/>
  <c r="K54" i="4"/>
  <c r="K55" i="4"/>
  <c r="K56" i="4"/>
  <c r="K57" i="4"/>
  <c r="K58" i="4"/>
  <c r="G50" i="4"/>
  <c r="G51" i="4"/>
  <c r="G52" i="4"/>
  <c r="G53" i="4"/>
  <c r="G54" i="4"/>
  <c r="G55" i="4"/>
  <c r="G56" i="4"/>
  <c r="G57" i="4"/>
  <c r="G58" i="4"/>
  <c r="K50" i="4"/>
  <c r="S45" i="4"/>
  <c r="S46" i="4"/>
  <c r="S47" i="4"/>
  <c r="O45" i="4"/>
  <c r="O46" i="4"/>
  <c r="O47" i="4"/>
  <c r="K45" i="4"/>
  <c r="K46" i="4"/>
  <c r="K47" i="4"/>
  <c r="K48" i="4"/>
  <c r="G45" i="4"/>
  <c r="G46" i="4"/>
  <c r="G47" i="4"/>
  <c r="S35" i="4"/>
  <c r="S36" i="4"/>
  <c r="O35" i="4"/>
  <c r="O36" i="4"/>
  <c r="K35" i="4"/>
  <c r="K36" i="4"/>
  <c r="G35" i="4"/>
  <c r="G36" i="4"/>
  <c r="S18" i="4"/>
  <c r="S19" i="4"/>
  <c r="S20" i="4"/>
  <c r="S21" i="4"/>
  <c r="S22" i="4"/>
  <c r="S23" i="4"/>
  <c r="S24" i="4"/>
  <c r="S25" i="4"/>
  <c r="O18" i="4"/>
  <c r="O19" i="4"/>
  <c r="O20" i="4"/>
  <c r="O21" i="4"/>
  <c r="O22" i="4"/>
  <c r="O23" i="4"/>
  <c r="O24" i="4"/>
  <c r="K18" i="4"/>
  <c r="K19" i="4"/>
  <c r="K20" i="4"/>
  <c r="K21" i="4"/>
  <c r="K24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T95" i="4" l="1"/>
  <c r="U95" i="4" s="1"/>
  <c r="T94" i="4"/>
  <c r="U94" i="4" s="1"/>
  <c r="T96" i="4"/>
  <c r="U96" i="4" s="1"/>
  <c r="T55" i="4"/>
  <c r="U55" i="4" s="1"/>
  <c r="T51" i="4"/>
  <c r="U51" i="4" s="1"/>
  <c r="T45" i="4"/>
  <c r="U45" i="4" s="1"/>
  <c r="T47" i="4"/>
  <c r="U47" i="4" s="1"/>
  <c r="T93" i="4"/>
  <c r="U93" i="4" s="1"/>
  <c r="T68" i="4"/>
  <c r="U68" i="4" s="1"/>
  <c r="T67" i="4"/>
  <c r="U67" i="4" s="1"/>
  <c r="T66" i="4"/>
  <c r="U66" i="4" s="1"/>
  <c r="T46" i="4"/>
  <c r="U46" i="4" s="1"/>
  <c r="T24" i="4"/>
  <c r="U24" i="4" s="1"/>
  <c r="T20" i="4"/>
  <c r="U20" i="4" s="1"/>
  <c r="T21" i="4"/>
  <c r="U21" i="4" s="1"/>
  <c r="T36" i="4"/>
  <c r="U36" i="4" s="1"/>
  <c r="T56" i="4"/>
  <c r="U56" i="4" s="1"/>
  <c r="T52" i="4"/>
  <c r="U52" i="4" s="1"/>
  <c r="T35" i="4"/>
  <c r="U35" i="4" s="1"/>
  <c r="T54" i="4"/>
  <c r="U54" i="4" s="1"/>
  <c r="T57" i="4"/>
  <c r="U57" i="4" s="1"/>
  <c r="T53" i="4"/>
  <c r="U53" i="4" s="1"/>
  <c r="T19" i="4"/>
  <c r="U19" i="4" s="1"/>
  <c r="T22" i="4"/>
  <c r="U22" i="4" s="1"/>
  <c r="T18" i="4"/>
  <c r="U18" i="4" s="1"/>
  <c r="T23" i="4"/>
  <c r="U23" i="4" s="1"/>
  <c r="O92" i="4" l="1"/>
  <c r="S91" i="4"/>
  <c r="O91" i="4"/>
  <c r="K91" i="4"/>
  <c r="S90" i="4"/>
  <c r="O90" i="4"/>
  <c r="K90" i="4"/>
  <c r="S89" i="4"/>
  <c r="K89" i="4"/>
  <c r="S88" i="4"/>
  <c r="K88" i="4"/>
  <c r="S87" i="4"/>
  <c r="O87" i="4"/>
  <c r="K87" i="4"/>
  <c r="S86" i="4"/>
  <c r="O86" i="4"/>
  <c r="K86" i="4"/>
  <c r="S85" i="4"/>
  <c r="O85" i="4"/>
  <c r="K85" i="4"/>
  <c r="S84" i="4"/>
  <c r="O84" i="4"/>
  <c r="S83" i="4"/>
  <c r="O83" i="4"/>
  <c r="K83" i="4"/>
  <c r="S82" i="4"/>
  <c r="O82" i="4"/>
  <c r="K82" i="4"/>
  <c r="S81" i="4"/>
  <c r="O81" i="4"/>
  <c r="K81" i="4"/>
  <c r="S80" i="4"/>
  <c r="O80" i="4"/>
  <c r="K80" i="4"/>
  <c r="S79" i="4"/>
  <c r="O79" i="4"/>
  <c r="K79" i="4"/>
  <c r="S78" i="4"/>
  <c r="O78" i="4"/>
  <c r="K78" i="4"/>
  <c r="S77" i="4"/>
  <c r="O77" i="4"/>
  <c r="K77" i="4"/>
  <c r="S76" i="4"/>
  <c r="O76" i="4"/>
  <c r="K76" i="4"/>
  <c r="S75" i="4"/>
  <c r="O75" i="4"/>
  <c r="K75" i="4"/>
  <c r="G75" i="4"/>
  <c r="R74" i="4"/>
  <c r="Q74" i="4"/>
  <c r="P74" i="4"/>
  <c r="N74" i="4"/>
  <c r="M74" i="4"/>
  <c r="L74" i="4"/>
  <c r="U73" i="4"/>
  <c r="S73" i="4"/>
  <c r="O73" i="4"/>
  <c r="K73" i="4"/>
  <c r="G73" i="4"/>
  <c r="R72" i="4"/>
  <c r="Q72" i="4"/>
  <c r="P72" i="4"/>
  <c r="N72" i="4"/>
  <c r="M72" i="4"/>
  <c r="L72" i="4"/>
  <c r="J72" i="4"/>
  <c r="I72" i="4"/>
  <c r="H72" i="4"/>
  <c r="F72" i="4"/>
  <c r="E72" i="4"/>
  <c r="D72" i="4"/>
  <c r="C72" i="4"/>
  <c r="S71" i="4"/>
  <c r="O71" i="4"/>
  <c r="K71" i="4"/>
  <c r="G71" i="4"/>
  <c r="R70" i="4"/>
  <c r="Q70" i="4"/>
  <c r="P70" i="4"/>
  <c r="N70" i="4"/>
  <c r="M70" i="4"/>
  <c r="L70" i="4"/>
  <c r="J70" i="4"/>
  <c r="I70" i="4"/>
  <c r="H70" i="4"/>
  <c r="F70" i="4"/>
  <c r="E70" i="4"/>
  <c r="D70" i="4"/>
  <c r="C70" i="4"/>
  <c r="S69" i="4"/>
  <c r="O69" i="4"/>
  <c r="K69" i="4"/>
  <c r="G69" i="4"/>
  <c r="S65" i="4"/>
  <c r="O65" i="4"/>
  <c r="K65" i="4"/>
  <c r="G65" i="4"/>
  <c r="S64" i="4"/>
  <c r="O64" i="4"/>
  <c r="K64" i="4"/>
  <c r="G64" i="4"/>
  <c r="S63" i="4"/>
  <c r="O63" i="4"/>
  <c r="K63" i="4"/>
  <c r="G63" i="4"/>
  <c r="R62" i="4"/>
  <c r="Q62" i="4"/>
  <c r="P62" i="4"/>
  <c r="N62" i="4"/>
  <c r="M62" i="4"/>
  <c r="L62" i="4"/>
  <c r="J62" i="4"/>
  <c r="I62" i="4"/>
  <c r="H62" i="4"/>
  <c r="F62" i="4"/>
  <c r="E62" i="4"/>
  <c r="D62" i="4"/>
  <c r="C62" i="4"/>
  <c r="S50" i="4"/>
  <c r="O50" i="4"/>
  <c r="S49" i="4"/>
  <c r="O49" i="4"/>
  <c r="K49" i="4"/>
  <c r="S48" i="4"/>
  <c r="O48" i="4"/>
  <c r="G48" i="4"/>
  <c r="S44" i="4"/>
  <c r="O44" i="4"/>
  <c r="K44" i="4"/>
  <c r="G44" i="4"/>
  <c r="S43" i="4"/>
  <c r="O43" i="4"/>
  <c r="K43" i="4"/>
  <c r="G43" i="4"/>
  <c r="S42" i="4"/>
  <c r="O42" i="4"/>
  <c r="K42" i="4"/>
  <c r="G42" i="4"/>
  <c r="S41" i="4"/>
  <c r="O41" i="4"/>
  <c r="K41" i="4"/>
  <c r="G41" i="4"/>
  <c r="S40" i="4"/>
  <c r="O40" i="4"/>
  <c r="K40" i="4"/>
  <c r="G40" i="4"/>
  <c r="S39" i="4"/>
  <c r="O39" i="4"/>
  <c r="K39" i="4"/>
  <c r="G39" i="4"/>
  <c r="R38" i="4"/>
  <c r="Q38" i="4"/>
  <c r="P38" i="4"/>
  <c r="N38" i="4"/>
  <c r="M38" i="4"/>
  <c r="L38" i="4"/>
  <c r="J38" i="4"/>
  <c r="I38" i="4"/>
  <c r="H38" i="4"/>
  <c r="F38" i="4"/>
  <c r="E38" i="4"/>
  <c r="D38" i="4"/>
  <c r="S37" i="4"/>
  <c r="O37" i="4"/>
  <c r="K37" i="4"/>
  <c r="G37" i="4"/>
  <c r="S34" i="4"/>
  <c r="O34" i="4"/>
  <c r="K34" i="4"/>
  <c r="G34" i="4"/>
  <c r="S33" i="4"/>
  <c r="O33" i="4"/>
  <c r="K33" i="4"/>
  <c r="G33" i="4"/>
  <c r="S32" i="4"/>
  <c r="O32" i="4"/>
  <c r="K32" i="4"/>
  <c r="G32" i="4"/>
  <c r="S31" i="4"/>
  <c r="O31" i="4"/>
  <c r="K31" i="4"/>
  <c r="G31" i="4"/>
  <c r="S30" i="4"/>
  <c r="O30" i="4"/>
  <c r="K30" i="4"/>
  <c r="G30" i="4"/>
  <c r="S29" i="4"/>
  <c r="O29" i="4"/>
  <c r="K29" i="4"/>
  <c r="G29" i="4"/>
  <c r="R28" i="4"/>
  <c r="Q28" i="4"/>
  <c r="P28" i="4"/>
  <c r="N28" i="4"/>
  <c r="M28" i="4"/>
  <c r="L28" i="4"/>
  <c r="J28" i="4"/>
  <c r="I28" i="4"/>
  <c r="H28" i="4"/>
  <c r="F28" i="4"/>
  <c r="E28" i="4"/>
  <c r="D28" i="4"/>
  <c r="C28" i="4"/>
  <c r="S26" i="4"/>
  <c r="O26" i="4"/>
  <c r="K26" i="4"/>
  <c r="O25" i="4"/>
  <c r="K25" i="4"/>
  <c r="S17" i="4"/>
  <c r="O17" i="4"/>
  <c r="K17" i="4"/>
  <c r="S16" i="4"/>
  <c r="O16" i="4"/>
  <c r="K16" i="4"/>
  <c r="S15" i="4"/>
  <c r="O15" i="4"/>
  <c r="K15" i="4"/>
  <c r="S14" i="4"/>
  <c r="O14" i="4"/>
  <c r="K14" i="4"/>
  <c r="S13" i="4"/>
  <c r="O13" i="4"/>
  <c r="K13" i="4"/>
  <c r="S12" i="4"/>
  <c r="O12" i="4"/>
  <c r="S11" i="4"/>
  <c r="O11" i="4"/>
  <c r="K11" i="4"/>
  <c r="S10" i="4"/>
  <c r="O10" i="4"/>
  <c r="K10" i="4"/>
  <c r="S9" i="4"/>
  <c r="O9" i="4"/>
  <c r="K9" i="4"/>
  <c r="S8" i="4"/>
  <c r="O8" i="4"/>
  <c r="K8" i="4"/>
  <c r="S7" i="4"/>
  <c r="O7" i="4"/>
  <c r="K7" i="4"/>
  <c r="G7" i="4"/>
  <c r="R6" i="4"/>
  <c r="Q6" i="4"/>
  <c r="P6" i="4"/>
  <c r="N6" i="4"/>
  <c r="M6" i="4"/>
  <c r="L6" i="4"/>
  <c r="J6" i="4"/>
  <c r="I6" i="4"/>
  <c r="H6" i="4"/>
  <c r="S70" i="4" l="1"/>
  <c r="O28" i="4"/>
  <c r="O70" i="4"/>
  <c r="S72" i="4"/>
  <c r="G72" i="4"/>
  <c r="T65" i="4"/>
  <c r="T48" i="4"/>
  <c r="T37" i="4"/>
  <c r="U37" i="4" s="1"/>
  <c r="T39" i="4"/>
  <c r="T44" i="4"/>
  <c r="T41" i="4"/>
  <c r="U41" i="4" s="1"/>
  <c r="T42" i="4"/>
  <c r="U42" i="4" s="1"/>
  <c r="T40" i="4"/>
  <c r="U40" i="4" s="1"/>
  <c r="S74" i="4"/>
  <c r="K74" i="4"/>
  <c r="T49" i="4"/>
  <c r="U49" i="4" s="1"/>
  <c r="T43" i="4"/>
  <c r="U43" i="4" s="1"/>
  <c r="K38" i="4"/>
  <c r="S28" i="4"/>
  <c r="R100" i="4"/>
  <c r="O74" i="4"/>
  <c r="O62" i="4"/>
  <c r="K62" i="4"/>
  <c r="Q100" i="4"/>
  <c r="S38" i="4"/>
  <c r="M100" i="4"/>
  <c r="F100" i="4"/>
  <c r="K6" i="4"/>
  <c r="U39" i="4"/>
  <c r="U44" i="4"/>
  <c r="U48" i="4"/>
  <c r="T58" i="4"/>
  <c r="U58" i="4" s="1"/>
  <c r="G38" i="4"/>
  <c r="T50" i="4"/>
  <c r="U50" i="4" s="1"/>
  <c r="I100" i="4"/>
  <c r="N100" i="4"/>
  <c r="T7" i="4"/>
  <c r="U7" i="4" s="1"/>
  <c r="K28" i="4"/>
  <c r="G62" i="4"/>
  <c r="T63" i="4"/>
  <c r="U63" i="4" s="1"/>
  <c r="T64" i="4"/>
  <c r="U64" i="4" s="1"/>
  <c r="U65" i="4"/>
  <c r="T69" i="4"/>
  <c r="U69" i="4" s="1"/>
  <c r="K70" i="4"/>
  <c r="O72" i="4"/>
  <c r="E100" i="4"/>
  <c r="J100" i="4"/>
  <c r="S6" i="4"/>
  <c r="G28" i="4"/>
  <c r="T29" i="4"/>
  <c r="U29" i="4" s="1"/>
  <c r="T30" i="4"/>
  <c r="U30" i="4" s="1"/>
  <c r="T31" i="4"/>
  <c r="U31" i="4" s="1"/>
  <c r="T32" i="4"/>
  <c r="U32" i="4" s="1"/>
  <c r="T33" i="4"/>
  <c r="U33" i="4" s="1"/>
  <c r="T34" i="4"/>
  <c r="U34" i="4" s="1"/>
  <c r="O38" i="4"/>
  <c r="S62" i="4"/>
  <c r="G70" i="4"/>
  <c r="T71" i="4"/>
  <c r="U71" i="4" s="1"/>
  <c r="K72" i="4"/>
  <c r="T75" i="4"/>
  <c r="U75" i="4" s="1"/>
  <c r="T76" i="4"/>
  <c r="U76" i="4" s="1"/>
  <c r="T77" i="4"/>
  <c r="U77" i="4" s="1"/>
  <c r="T78" i="4"/>
  <c r="U78" i="4" s="1"/>
  <c r="T79" i="4"/>
  <c r="U79" i="4" s="1"/>
  <c r="T80" i="4"/>
  <c r="U80" i="4" s="1"/>
  <c r="T81" i="4"/>
  <c r="U81" i="4" s="1"/>
  <c r="T82" i="4"/>
  <c r="U82" i="4" s="1"/>
  <c r="T83" i="4"/>
  <c r="U83" i="4" s="1"/>
  <c r="T84" i="4"/>
  <c r="U84" i="4" s="1"/>
  <c r="T85" i="4"/>
  <c r="U85" i="4" s="1"/>
  <c r="T86" i="4"/>
  <c r="U86" i="4" s="1"/>
  <c r="T87" i="4"/>
  <c r="U87" i="4" s="1"/>
  <c r="T88" i="4"/>
  <c r="U88" i="4" s="1"/>
  <c r="T89" i="4"/>
  <c r="U89" i="4" s="1"/>
  <c r="T90" i="4"/>
  <c r="U90" i="4" s="1"/>
  <c r="T91" i="4"/>
  <c r="U91" i="4" s="1"/>
  <c r="T92" i="4"/>
  <c r="U92" i="4" s="1"/>
  <c r="T9" i="4"/>
  <c r="U9" i="4" s="1"/>
  <c r="T10" i="4"/>
  <c r="U10" i="4" s="1"/>
  <c r="T11" i="4"/>
  <c r="U11" i="4" s="1"/>
  <c r="T12" i="4"/>
  <c r="U12" i="4" s="1"/>
  <c r="T13" i="4"/>
  <c r="U13" i="4" s="1"/>
  <c r="T14" i="4"/>
  <c r="U14" i="4" s="1"/>
  <c r="T15" i="4"/>
  <c r="U15" i="4" s="1"/>
  <c r="T16" i="4"/>
  <c r="U16" i="4" s="1"/>
  <c r="T17" i="4"/>
  <c r="U17" i="4" s="1"/>
  <c r="T25" i="4"/>
  <c r="U25" i="4" s="1"/>
  <c r="T26" i="4"/>
  <c r="U26" i="4" s="1"/>
  <c r="T8" i="4"/>
  <c r="U8" i="4" s="1"/>
  <c r="O6" i="4"/>
  <c r="D100" i="4"/>
  <c r="H100" i="4"/>
  <c r="L100" i="4"/>
  <c r="P100" i="4"/>
  <c r="C100" i="4"/>
  <c r="T72" i="4" l="1"/>
  <c r="U72" i="4" s="1"/>
  <c r="T70" i="4"/>
  <c r="U70" i="4" s="1"/>
  <c r="T74" i="4"/>
  <c r="U74" i="4" s="1"/>
  <c r="T38" i="4"/>
  <c r="U38" i="4" s="1"/>
  <c r="T28" i="4"/>
  <c r="U28" i="4" s="1"/>
  <c r="T6" i="4"/>
  <c r="U6" i="4" s="1"/>
  <c r="S100" i="4"/>
  <c r="E104" i="4" s="1"/>
  <c r="T62" i="4"/>
  <c r="U62" i="4" s="1"/>
  <c r="O100" i="4"/>
  <c r="G100" i="4"/>
  <c r="E101" i="4" s="1"/>
  <c r="K100" i="4"/>
  <c r="E102" i="4" s="1"/>
  <c r="E103" i="4" l="1"/>
  <c r="T102" i="4"/>
  <c r="E105" i="4"/>
  <c r="T100" i="4"/>
  <c r="U100" i="4" s="1"/>
</calcChain>
</file>

<file path=xl/sharedStrings.xml><?xml version="1.0" encoding="utf-8"?>
<sst xmlns="http://schemas.openxmlformats.org/spreadsheetml/2006/main" count="126" uniqueCount="120">
  <si>
    <t>Quarter #1</t>
  </si>
  <si>
    <t>Quarter #2</t>
  </si>
  <si>
    <t>Quarter #3</t>
  </si>
  <si>
    <t>Quarter #4</t>
  </si>
  <si>
    <t>Object Class/Items</t>
  </si>
  <si>
    <t>Original Approved Budget 
(THB)</t>
  </si>
  <si>
    <t>Total
Q1</t>
  </si>
  <si>
    <t>Total
Q2</t>
  </si>
  <si>
    <t>Total
Q3</t>
  </si>
  <si>
    <t>Total
Q4</t>
  </si>
  <si>
    <t>Total 
Expenses</t>
  </si>
  <si>
    <t>Balance</t>
  </si>
  <si>
    <t>Remark</t>
  </si>
  <si>
    <t>1. PERSONNEL</t>
  </si>
  <si>
    <t>2. FRINGE BENEFIT</t>
  </si>
  <si>
    <t>3. TRAVEL</t>
  </si>
  <si>
    <t>4. EQUIPMENT</t>
  </si>
  <si>
    <t>5. SUPPLIES</t>
  </si>
  <si>
    <t>6. CONTRACTUAL</t>
  </si>
  <si>
    <t>7. CONSTRUCTION</t>
  </si>
  <si>
    <t>8. OTHER</t>
  </si>
  <si>
    <t>Total Budget for CoAg Y02 (FY14)</t>
  </si>
  <si>
    <t>Sep-Nov</t>
  </si>
  <si>
    <t>Dec-Feb</t>
  </si>
  <si>
    <t>Mar-May</t>
  </si>
  <si>
    <t>JUN-AUG</t>
  </si>
  <si>
    <t>รวม</t>
  </si>
  <si>
    <t>FLU-DARRT:  FLU-DARRT : Strengthen respiratory disease outbreak detection and respones in Thailand</t>
  </si>
  <si>
    <t>Sep'17</t>
  </si>
  <si>
    <t>Oct'17</t>
  </si>
  <si>
    <t>Nov'17</t>
  </si>
  <si>
    <t>Dec'17</t>
  </si>
  <si>
    <t>Jan'18</t>
  </si>
  <si>
    <t>Feb'18</t>
  </si>
  <si>
    <t>Mar'18</t>
  </si>
  <si>
    <t>Apr'18</t>
  </si>
  <si>
    <t>May'18</t>
  </si>
  <si>
    <t>Jun'18</t>
  </si>
  <si>
    <t>Jul'18</t>
  </si>
  <si>
    <t>Aug'18</t>
  </si>
  <si>
    <t>Annual medical check up</t>
  </si>
  <si>
    <t>Supplies for computer and laptop</t>
  </si>
  <si>
    <t>Lab supplies for H7N9</t>
  </si>
  <si>
    <t>Reagent for H7N9 PCR and culture</t>
  </si>
  <si>
    <t>NGS testing fee for poultry</t>
  </si>
  <si>
    <t>Overtime for project staff at MOPH and Chiang Mai</t>
  </si>
  <si>
    <t xml:space="preserve">Compensation for Co-PI at BOE                      </t>
  </si>
  <si>
    <t>Project Coordinators at BOE</t>
  </si>
  <si>
    <t>Laboratory Technician for H7N9</t>
  </si>
  <si>
    <t>Senior Laboratory Technician for H7N9</t>
  </si>
  <si>
    <t>Medical Technologist, M.Sc at Bamrasnaradura Infectious Diseases Institute (BIDI)</t>
  </si>
  <si>
    <t>Project Coordinator in Nakhon Phanom Province</t>
  </si>
  <si>
    <t>Technical Assistant at BOE</t>
  </si>
  <si>
    <t>Compensation for Financial and procurement staff at BGCD</t>
  </si>
  <si>
    <t>Compensation for Primary Investigator              (Dr. Sopon Iamsirithaworn)</t>
  </si>
  <si>
    <t xml:space="preserve">Compensation for Co-PI at Chiang Mai PHO      (Drs. Chupong and Apinya)     </t>
  </si>
  <si>
    <t>Compensation for Consultant at Chiang Mai PHO(PCMO and Deputy)</t>
  </si>
  <si>
    <t>Compensation for Project Manager at Chiang Mai PHO(Ms.Suteerat Mahasingh)</t>
  </si>
  <si>
    <t xml:space="preserve">Compensation for Financial and Procurement staff(Ms.Suthida)                   </t>
  </si>
  <si>
    <t>Financial and Administrative Assistant at MOPH (Ms. Linda Pimchai)</t>
  </si>
  <si>
    <t>Programmer                                                       (Mr. Satapat Denduang)</t>
  </si>
  <si>
    <t>Compensation for consultant at BOE          (Dr. Yongjua Laosirithawor)</t>
  </si>
  <si>
    <t>Financial and Administrative Officer at MOPH (Ms. Linda Pimchai)</t>
  </si>
  <si>
    <t xml:space="preserve">Project Coordinator in Chiang Mai                (Mr. Pantasak Boonrat)                      </t>
  </si>
  <si>
    <t>Laboratory Technician at Sansai Hospital     Ms. Pichamol Wanwong)</t>
  </si>
  <si>
    <t xml:space="preserve">Programmer                                                     </t>
  </si>
  <si>
    <t>Scientific meeting to present the results of respiratory disease outbreak investigations (Chiang Mai) (1 days/time)</t>
  </si>
  <si>
    <t>Refresher workshop on laboratory testing and outbreak investigation (Chiang Mai) (3days/time)</t>
  </si>
  <si>
    <t>Visit Chiang Mai to support project activities (4 days/time)</t>
  </si>
  <si>
    <t>Transportation to conduct SRRT for investigation (Chiang Mai)</t>
  </si>
  <si>
    <t>Local transportation to support project activities (Chiang Mai)</t>
  </si>
  <si>
    <t>Training for SRRT and veterinary team (4 sites) (4 days/time)</t>
  </si>
  <si>
    <t>Site visit for central team (4 sites) (2 days/time)</t>
  </si>
  <si>
    <t>Local travel to present project finding (3 days/time)</t>
  </si>
  <si>
    <t>Meeting to summarize H7N9 activities (2 days/time)</t>
  </si>
  <si>
    <t>Laptop and program for Chiang Mai PHO</t>
  </si>
  <si>
    <t>PC and program for Chiang Mai PHO</t>
  </si>
  <si>
    <t>Printer for Chiang Mai PHO</t>
  </si>
  <si>
    <t>Table and chair for Chiang Mai PHO</t>
  </si>
  <si>
    <t>Mobile phones for Coordinator in Nakhon Phanom Province</t>
  </si>
  <si>
    <t>Minus 20 degree celsius freezer for Sansai Hospital Laboratory (Chiang Mai)</t>
  </si>
  <si>
    <t>Color laser jet printer for BOE</t>
  </si>
  <si>
    <t>Online Infographic Maker</t>
  </si>
  <si>
    <t>Server</t>
  </si>
  <si>
    <t>Office supplies for Chiang Mai PHO</t>
  </si>
  <si>
    <t>Lab supplies and reagents for Sansai Hospital Laboratory</t>
  </si>
  <si>
    <t>Office supplies for MOPH and four H7N9 sites</t>
  </si>
  <si>
    <t>Lab supplies and reagents for TAC machine at BIDI</t>
  </si>
  <si>
    <t>Scientific meeting to present the results of respiratory disease outbreak investigations (Chiang Mai) (1day/time)</t>
  </si>
  <si>
    <t>Refresher training on outbreak investigation report writing (Chiang Mai) (2 days/time)</t>
  </si>
  <si>
    <t>Local network meeting (Chiang Mai) (1 day/time)</t>
  </si>
  <si>
    <t>Meeting to follow up and evaluate DARRT activities (Chiang Mai)</t>
  </si>
  <si>
    <t>Meeting/workshop facilities and document (Chiang Mai)</t>
  </si>
  <si>
    <t>Conduct local SRRT for influenza (Chiang Mai)</t>
  </si>
  <si>
    <t>Health educational model development (Chiang Mai)</t>
  </si>
  <si>
    <t>Training for SRRT and veterinary teams for H7N9 (4days/time)</t>
  </si>
  <si>
    <t>Conduct joint investigation at 4 sites (3days/time)</t>
  </si>
  <si>
    <t>Monthly meeting to follow up project activities and progress</t>
  </si>
  <si>
    <t>Stakeholder meetings at 4 sites (2 times/site)</t>
  </si>
  <si>
    <t>Specimmen transportation to NIH and Mahidol University laboratory</t>
  </si>
  <si>
    <t>Fee for H7N9 specimen collection in human</t>
  </si>
  <si>
    <t>Fee for monthly laboratory result report for PCR and culture both animal and human</t>
  </si>
  <si>
    <t>Testing fee for real-time PCR at Thai NIH</t>
  </si>
  <si>
    <t>Mobile monthly fee for Coordinator in Nakhon Phanom Province</t>
  </si>
  <si>
    <t>Conduct routine H7N9 surveillance in poultry at wet-market or at port of entries by local officers from BGCD</t>
  </si>
  <si>
    <t>Printing cost for H7N9 SOP and H7N9 summary report</t>
  </si>
  <si>
    <t>Fee for H7N9 specimen collection in animals</t>
  </si>
  <si>
    <t>Meeting/workshop facilities and document (H7N9) (Photocopy, binders, room rental fee)</t>
  </si>
  <si>
    <t>Exchange rate management</t>
  </si>
  <si>
    <t>Refresher training on outbreak investigation report writing (Chiang Mai)     ( 2 days/time)</t>
  </si>
  <si>
    <t>Compensation for Laboratory Manager        (Ms Napatrapee Sansa-ard)</t>
  </si>
  <si>
    <t>Laboratory Technician at Sansai Hospital       Ms. Pichamol Wanwong)</t>
  </si>
  <si>
    <t>Y02 Work and Budget Plan:  September 1, 201 - August  31, 2018</t>
  </si>
  <si>
    <t>Compensation for BOE government staff</t>
  </si>
  <si>
    <t>Color laser jet printer for BGCD</t>
  </si>
  <si>
    <t>Table and chair for Medical Technologist at BIDI</t>
  </si>
  <si>
    <t>Egg incubator</t>
  </si>
  <si>
    <t>Monthly report for specimen collection at 4 sites</t>
  </si>
  <si>
    <t>Testing fee for poultry specimens at Veterinary Research and Development Center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</si>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</sst>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_(* #,##0.00_);_(* \(#,##0.00\);_(* &quot;-&quot;??_);_(@_)"/>
    <numFmt numFmtId="188" formatCode="_(* #,##0_);_(* \(#,##0\);_(* &quot;-&quot;??_);_(@_)"/>
  </numFmts>
  <fonts count="21">
    <font>
      <sz val="14"/>
      <name val="Cordia New"/>
      <family val="2"/>
    </font>
    <font>
      <sz val="14"/>
      <name val="Cordia New"/>
      <family val="2"/>
    </font>
    <font>
      <b/>
      <sz val="7"/>
      <name val="Arial"/>
      <family val="2"/>
    </font>
    <font>
      <b/>
      <sz val="7"/>
      <color rgb="FFFF0000"/>
      <name val="Arial"/>
      <family val="2"/>
    </font>
    <font>
      <sz val="7"/>
      <name val="Arial"/>
      <family val="2"/>
    </font>
    <font>
      <sz val="7"/>
      <name val="Tahoma"/>
      <family val="2"/>
    </font>
    <font>
      <sz val="10"/>
      <name val="Arial"/>
      <family val="2"/>
    </font>
    <font>
      <b/>
      <sz val="7"/>
      <color theme="1"/>
      <name val="Arial"/>
      <family val="2"/>
    </font>
    <font>
      <b/>
      <sz val="7"/>
      <color theme="0"/>
      <name val="Arial"/>
      <family val="2"/>
    </font>
    <font>
      <b/>
      <sz val="7"/>
      <color theme="1" tint="0.14999847407452621"/>
      <name val="Arial"/>
      <family val="2"/>
    </font>
    <font>
      <b/>
      <sz val="7"/>
      <color theme="1" tint="0.14999847407452621"/>
      <name val="Tahoma"/>
      <family val="2"/>
    </font>
    <font>
      <sz val="7"/>
      <color theme="1" tint="0.14999847407452621"/>
      <name val="Arial"/>
      <family val="2"/>
    </font>
    <font>
      <sz val="7"/>
      <color rgb="FFFF0000"/>
      <name val="Arial"/>
      <family val="2"/>
    </font>
    <font>
      <sz val="7"/>
      <color theme="1"/>
      <name val="Arial"/>
      <family val="2"/>
    </font>
    <font>
      <b/>
      <sz val="7"/>
      <color rgb="FFFF0000"/>
      <name val="Tahoma"/>
      <family val="2"/>
    </font>
    <font>
      <sz val="7"/>
      <color indexed="12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sz val="8"/>
      <name val="Arail"/>
      <charset val="222"/>
    </font>
    <font>
      <sz val="8"/>
      <color theme="1"/>
      <name val="Arail"/>
      <charset val="222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87" fontId="1" fillId="0" borderId="0" applyFont="0" applyFill="0" applyBorder="0" applyAlignment="0" applyProtection="0"/>
    <xf numFmtId="0" fontId="6" fillId="0" borderId="0"/>
    <xf numFmtId="0" fontId="1" fillId="0" borderId="0"/>
    <xf numFmtId="43" fontId="6" fillId="0" borderId="0" applyFont="0" applyFill="0" applyBorder="0" applyAlignment="0" applyProtection="0"/>
  </cellStyleXfs>
  <cellXfs count="177">
    <xf numFmtId="0" fontId="0" fillId="0" borderId="0" xfId="0"/>
    <xf numFmtId="187" fontId="3" fillId="0" borderId="0" xfId="1" applyFont="1" applyFill="1" applyBorder="1" applyAlignment="1">
      <alignment horizontal="center" vertical="center"/>
    </xf>
    <xf numFmtId="188" fontId="2" fillId="0" borderId="0" xfId="1" applyNumberFormat="1" applyFont="1" applyFill="1" applyBorder="1" applyAlignment="1">
      <alignment horizontal="center" vertical="center"/>
    </xf>
    <xf numFmtId="188" fontId="3" fillId="0" borderId="0" xfId="1" applyNumberFormat="1" applyFont="1" applyFill="1" applyBorder="1" applyAlignment="1">
      <alignment horizontal="center" vertical="center"/>
    </xf>
    <xf numFmtId="188" fontId="2" fillId="0" borderId="0" xfId="1" applyNumberFormat="1" applyFont="1" applyFill="1" applyBorder="1" applyAlignment="1">
      <alignment horizontal="center"/>
    </xf>
    <xf numFmtId="187" fontId="2" fillId="0" borderId="0" xfId="1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2" applyFont="1" applyFill="1" applyBorder="1"/>
    <xf numFmtId="188" fontId="3" fillId="0" borderId="0" xfId="1" applyNumberFormat="1" applyFont="1" applyFill="1" applyBorder="1" applyAlignment="1">
      <alignment horizontal="center"/>
    </xf>
    <xf numFmtId="187" fontId="7" fillId="0" borderId="0" xfId="1" applyFont="1" applyFill="1" applyBorder="1" applyAlignment="1">
      <alignment horizontal="center" vertical="center"/>
    </xf>
    <xf numFmtId="14" fontId="3" fillId="0" borderId="0" xfId="3" applyNumberFormat="1" applyFont="1" applyFill="1" applyBorder="1" applyAlignment="1">
      <alignment horizontal="center" vertical="center"/>
    </xf>
    <xf numFmtId="188" fontId="2" fillId="0" borderId="0" xfId="1" applyNumberFormat="1" applyFont="1" applyFill="1" applyBorder="1" applyAlignment="1">
      <alignment horizontal="center" vertical="center" wrapText="1"/>
    </xf>
    <xf numFmtId="187" fontId="2" fillId="0" borderId="4" xfId="1" applyFont="1" applyFill="1" applyBorder="1" applyAlignment="1">
      <alignment horizontal="center"/>
    </xf>
    <xf numFmtId="187" fontId="2" fillId="0" borderId="5" xfId="1" applyFont="1" applyFill="1" applyBorder="1" applyAlignment="1">
      <alignment horizontal="center" vertical="center"/>
    </xf>
    <xf numFmtId="0" fontId="4" fillId="0" borderId="0" xfId="0" applyFont="1" applyFill="1"/>
    <xf numFmtId="0" fontId="5" fillId="0" borderId="0" xfId="0" applyFont="1" applyFill="1"/>
    <xf numFmtId="0" fontId="5" fillId="0" borderId="0" xfId="2" applyFont="1" applyFill="1"/>
    <xf numFmtId="188" fontId="2" fillId="3" borderId="6" xfId="1" applyNumberFormat="1" applyFont="1" applyFill="1" applyBorder="1" applyAlignment="1">
      <alignment horizontal="center" vertical="center"/>
    </xf>
    <xf numFmtId="0" fontId="2" fillId="3" borderId="6" xfId="3" applyFont="1" applyFill="1" applyBorder="1" applyAlignment="1">
      <alignment horizontal="center" vertical="center"/>
    </xf>
    <xf numFmtId="188" fontId="2" fillId="4" borderId="6" xfId="1" applyNumberFormat="1" applyFont="1" applyFill="1" applyBorder="1" applyAlignment="1">
      <alignment horizontal="center" vertical="center" wrapText="1"/>
    </xf>
    <xf numFmtId="188" fontId="2" fillId="3" borderId="6" xfId="1" applyNumberFormat="1" applyFont="1" applyFill="1" applyBorder="1" applyAlignment="1">
      <alignment horizontal="center" vertical="center" wrapText="1"/>
    </xf>
    <xf numFmtId="188" fontId="3" fillId="5" borderId="6" xfId="1" applyNumberFormat="1" applyFont="1" applyFill="1" applyBorder="1" applyAlignment="1">
      <alignment horizontal="center" vertical="center" wrapText="1"/>
    </xf>
    <xf numFmtId="188" fontId="7" fillId="3" borderId="6" xfId="1" applyNumberFormat="1" applyFont="1" applyFill="1" applyBorder="1" applyAlignment="1">
      <alignment horizontal="center" vertical="center"/>
    </xf>
    <xf numFmtId="188" fontId="2" fillId="3" borderId="7" xfId="1" applyNumberFormat="1" applyFont="1" applyFill="1" applyBorder="1" applyAlignment="1">
      <alignment horizontal="center" vertical="center" wrapText="1"/>
    </xf>
    <xf numFmtId="188" fontId="2" fillId="3" borderId="7" xfId="1" applyNumberFormat="1" applyFont="1" applyFill="1" applyBorder="1" applyAlignment="1">
      <alignment horizontal="center" vertical="center"/>
    </xf>
    <xf numFmtId="188" fontId="3" fillId="5" borderId="1" xfId="1" applyNumberFormat="1" applyFont="1" applyFill="1" applyBorder="1" applyAlignment="1">
      <alignment horizontal="center" vertical="center" wrapText="1"/>
    </xf>
    <xf numFmtId="188" fontId="2" fillId="3" borderId="4" xfId="1" applyNumberFormat="1" applyFont="1" applyFill="1" applyBorder="1" applyAlignment="1">
      <alignment horizontal="center" vertical="center" wrapText="1"/>
    </xf>
    <xf numFmtId="187" fontId="2" fillId="3" borderId="7" xfId="1" applyFont="1" applyFill="1" applyBorder="1" applyAlignment="1">
      <alignment horizontal="center" vertical="center"/>
    </xf>
    <xf numFmtId="187" fontId="2" fillId="3" borderId="6" xfId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2" applyFont="1" applyAlignment="1">
      <alignment vertical="center"/>
    </xf>
    <xf numFmtId="4" fontId="9" fillId="6" borderId="6" xfId="2" applyNumberFormat="1" applyFont="1" applyFill="1" applyBorder="1" applyAlignment="1">
      <alignment horizontal="center" vertical="center"/>
    </xf>
    <xf numFmtId="4" fontId="7" fillId="6" borderId="6" xfId="2" applyNumberFormat="1" applyFont="1" applyFill="1" applyBorder="1" applyAlignment="1">
      <alignment horizontal="center" vertical="center"/>
    </xf>
    <xf numFmtId="4" fontId="3" fillId="6" borderId="6" xfId="2" applyNumberFormat="1" applyFont="1" applyFill="1" applyBorder="1" applyAlignment="1">
      <alignment horizontal="right" vertical="center"/>
    </xf>
    <xf numFmtId="4" fontId="9" fillId="6" borderId="6" xfId="1" applyNumberFormat="1" applyFont="1" applyFill="1" applyBorder="1" applyAlignment="1">
      <alignment horizontal="right" vertical="center"/>
    </xf>
    <xf numFmtId="2" fontId="9" fillId="6" borderId="6" xfId="2" applyNumberFormat="1" applyFont="1" applyFill="1" applyBorder="1" applyAlignment="1">
      <alignment vertical="center"/>
    </xf>
    <xf numFmtId="2" fontId="10" fillId="0" borderId="0" xfId="2" applyNumberFormat="1" applyFont="1" applyAlignment="1">
      <alignment vertical="center"/>
    </xf>
    <xf numFmtId="4" fontId="4" fillId="4" borderId="6" xfId="1" applyNumberFormat="1" applyFont="1" applyFill="1" applyBorder="1" applyAlignment="1">
      <alignment horizontal="center" vertical="center"/>
    </xf>
    <xf numFmtId="4" fontId="11" fillId="0" borderId="6" xfId="2" applyNumberFormat="1" applyFont="1" applyFill="1" applyBorder="1" applyAlignment="1">
      <alignment horizontal="right" vertical="center"/>
    </xf>
    <xf numFmtId="4" fontId="12" fillId="0" borderId="6" xfId="2" applyNumberFormat="1" applyFont="1" applyFill="1" applyBorder="1" applyAlignment="1">
      <alignment horizontal="right" vertical="center"/>
    </xf>
    <xf numFmtId="4" fontId="11" fillId="0" borderId="6" xfId="1" applyNumberFormat="1" applyFont="1" applyFill="1" applyBorder="1" applyAlignment="1">
      <alignment horizontal="right" vertical="center"/>
    </xf>
    <xf numFmtId="4" fontId="9" fillId="7" borderId="6" xfId="1" applyNumberFormat="1" applyFont="1" applyFill="1" applyBorder="1" applyAlignment="1">
      <alignment horizontal="right" vertical="center"/>
    </xf>
    <xf numFmtId="187" fontId="4" fillId="0" borderId="6" xfId="1" applyFont="1" applyFill="1" applyBorder="1" applyAlignment="1">
      <alignment vertical="center"/>
    </xf>
    <xf numFmtId="187" fontId="5" fillId="0" borderId="0" xfId="1" applyFont="1" applyFill="1" applyBorder="1" applyAlignment="1">
      <alignment vertical="center"/>
    </xf>
    <xf numFmtId="4" fontId="4" fillId="0" borderId="6" xfId="1" applyNumberFormat="1" applyFont="1" applyFill="1" applyBorder="1" applyAlignment="1">
      <alignment vertical="center"/>
    </xf>
    <xf numFmtId="4" fontId="11" fillId="0" borderId="6" xfId="2" applyNumberFormat="1" applyFont="1" applyFill="1" applyBorder="1" applyAlignment="1">
      <alignment vertical="center"/>
    </xf>
    <xf numFmtId="4" fontId="9" fillId="6" borderId="6" xfId="1" applyNumberFormat="1" applyFont="1" applyFill="1" applyBorder="1" applyAlignment="1">
      <alignment horizontal="center" vertical="center"/>
    </xf>
    <xf numFmtId="4" fontId="7" fillId="6" borderId="6" xfId="1" applyNumberFormat="1" applyFont="1" applyFill="1" applyBorder="1" applyAlignment="1">
      <alignment horizontal="right" vertical="center"/>
    </xf>
    <xf numFmtId="2" fontId="9" fillId="6" borderId="6" xfId="1" applyNumberFormat="1" applyFont="1" applyFill="1" applyBorder="1" applyAlignment="1">
      <alignment vertical="center"/>
    </xf>
    <xf numFmtId="2" fontId="10" fillId="0" borderId="0" xfId="1" applyNumberFormat="1" applyFont="1" applyFill="1" applyBorder="1" applyAlignment="1">
      <alignment vertical="center"/>
    </xf>
    <xf numFmtId="4" fontId="11" fillId="4" borderId="6" xfId="1" applyNumberFormat="1" applyFont="1" applyFill="1" applyBorder="1" applyAlignment="1">
      <alignment horizontal="center" vertical="center"/>
    </xf>
    <xf numFmtId="4" fontId="12" fillId="7" borderId="6" xfId="2" applyNumberFormat="1" applyFont="1" applyFill="1" applyBorder="1" applyAlignment="1">
      <alignment horizontal="right" vertical="center"/>
    </xf>
    <xf numFmtId="4" fontId="13" fillId="0" borderId="6" xfId="1" applyNumberFormat="1" applyFont="1" applyFill="1" applyBorder="1" applyAlignment="1">
      <alignment horizontal="right" vertical="center"/>
    </xf>
    <xf numFmtId="4" fontId="11" fillId="7" borderId="6" xfId="1" applyNumberFormat="1" applyFont="1" applyFill="1" applyBorder="1" applyAlignment="1">
      <alignment horizontal="right" vertical="center"/>
    </xf>
    <xf numFmtId="2" fontId="9" fillId="7" borderId="6" xfId="1" applyNumberFormat="1" applyFont="1" applyFill="1" applyBorder="1" applyAlignment="1">
      <alignment vertical="center"/>
    </xf>
    <xf numFmtId="2" fontId="9" fillId="7" borderId="6" xfId="1" applyNumberFormat="1" applyFont="1" applyFill="1" applyBorder="1" applyAlignment="1">
      <alignment vertical="center" wrapText="1"/>
    </xf>
    <xf numFmtId="187" fontId="10" fillId="0" borderId="0" xfId="1" applyFont="1" applyFill="1" applyBorder="1" applyAlignment="1">
      <alignment vertical="center"/>
    </xf>
    <xf numFmtId="4" fontId="4" fillId="7" borderId="6" xfId="1" applyNumberFormat="1" applyFont="1" applyFill="1" applyBorder="1" applyAlignment="1">
      <alignment horizontal="right" vertical="center"/>
    </xf>
    <xf numFmtId="4" fontId="4" fillId="0" borderId="6" xfId="1" applyNumberFormat="1" applyFont="1" applyFill="1" applyBorder="1" applyAlignment="1">
      <alignment horizontal="right" vertical="center"/>
    </xf>
    <xf numFmtId="4" fontId="12" fillId="0" borderId="6" xfId="1" applyNumberFormat="1" applyFont="1" applyFill="1" applyBorder="1" applyAlignment="1">
      <alignment horizontal="right" vertical="center"/>
    </xf>
    <xf numFmtId="4" fontId="4" fillId="4" borderId="8" xfId="1" applyNumberFormat="1" applyFont="1" applyFill="1" applyBorder="1" applyAlignment="1">
      <alignment horizontal="center" vertical="center"/>
    </xf>
    <xf numFmtId="4" fontId="4" fillId="0" borderId="8" xfId="1" applyNumberFormat="1" applyFont="1" applyFill="1" applyBorder="1" applyAlignment="1">
      <alignment horizontal="right" vertical="center"/>
    </xf>
    <xf numFmtId="4" fontId="12" fillId="0" borderId="8" xfId="1" applyNumberFormat="1" applyFont="1" applyFill="1" applyBorder="1" applyAlignment="1">
      <alignment horizontal="right" vertical="center"/>
    </xf>
    <xf numFmtId="4" fontId="13" fillId="0" borderId="8" xfId="1" applyNumberFormat="1" applyFont="1" applyFill="1" applyBorder="1" applyAlignment="1">
      <alignment horizontal="right" vertical="center"/>
    </xf>
    <xf numFmtId="4" fontId="9" fillId="7" borderId="8" xfId="1" applyNumberFormat="1" applyFont="1" applyFill="1" applyBorder="1" applyAlignment="1">
      <alignment horizontal="right" vertical="center"/>
    </xf>
    <xf numFmtId="187" fontId="4" fillId="0" borderId="8" xfId="1" applyFont="1" applyFill="1" applyBorder="1" applyAlignment="1">
      <alignment vertical="center"/>
    </xf>
    <xf numFmtId="4" fontId="2" fillId="6" borderId="6" xfId="1" applyNumberFormat="1" applyFont="1" applyFill="1" applyBorder="1" applyAlignment="1">
      <alignment horizontal="right" vertical="center"/>
    </xf>
    <xf numFmtId="4" fontId="13" fillId="7" borderId="6" xfId="1" applyNumberFormat="1" applyFont="1" applyFill="1" applyBorder="1" applyAlignment="1">
      <alignment horizontal="right" vertical="center"/>
    </xf>
    <xf numFmtId="2" fontId="11" fillId="7" borderId="6" xfId="1" applyNumberFormat="1" applyFont="1" applyFill="1" applyBorder="1" applyAlignment="1">
      <alignment vertical="center"/>
    </xf>
    <xf numFmtId="2" fontId="14" fillId="0" borderId="0" xfId="1" applyNumberFormat="1" applyFont="1" applyFill="1" applyBorder="1" applyAlignment="1">
      <alignment vertical="center"/>
    </xf>
    <xf numFmtId="188" fontId="10" fillId="0" borderId="0" xfId="1" applyNumberFormat="1" applyFont="1" applyFill="1" applyBorder="1" applyAlignment="1">
      <alignment vertical="center"/>
    </xf>
    <xf numFmtId="4" fontId="3" fillId="7" borderId="6" xfId="2" applyNumberFormat="1" applyFont="1" applyFill="1" applyBorder="1" applyAlignment="1">
      <alignment horizontal="right" vertical="center"/>
    </xf>
    <xf numFmtId="4" fontId="7" fillId="6" borderId="6" xfId="1" applyNumberFormat="1" applyFont="1" applyFill="1" applyBorder="1" applyAlignment="1">
      <alignment horizontal="center" vertical="center"/>
    </xf>
    <xf numFmtId="2" fontId="10" fillId="0" borderId="0" xfId="1" applyNumberFormat="1" applyFont="1" applyFill="1" applyAlignment="1">
      <alignment vertical="center"/>
    </xf>
    <xf numFmtId="187" fontId="10" fillId="0" borderId="0" xfId="1" applyNumberFormat="1" applyFont="1" applyFill="1" applyAlignment="1">
      <alignment vertical="center"/>
    </xf>
    <xf numFmtId="0" fontId="4" fillId="0" borderId="6" xfId="2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left" vertical="center" wrapText="1"/>
    </xf>
    <xf numFmtId="4" fontId="3" fillId="0" borderId="6" xfId="2" applyNumberFormat="1" applyFont="1" applyFill="1" applyBorder="1" applyAlignment="1">
      <alignment horizontal="right" vertical="center"/>
    </xf>
    <xf numFmtId="4" fontId="2" fillId="7" borderId="6" xfId="1" applyNumberFormat="1" applyFont="1" applyFill="1" applyBorder="1" applyAlignment="1">
      <alignment horizontal="right" vertical="center"/>
    </xf>
    <xf numFmtId="187" fontId="5" fillId="0" borderId="0" xfId="1" applyFont="1" applyFill="1" applyAlignment="1">
      <alignment vertical="center"/>
    </xf>
    <xf numFmtId="187" fontId="4" fillId="0" borderId="6" xfId="1" applyFont="1" applyFill="1" applyBorder="1" applyAlignment="1">
      <alignment vertical="center" wrapText="1"/>
    </xf>
    <xf numFmtId="187" fontId="15" fillId="0" borderId="0" xfId="1" applyFont="1" applyFill="1" applyAlignment="1">
      <alignment vertical="center"/>
    </xf>
    <xf numFmtId="187" fontId="10" fillId="0" borderId="0" xfId="1" applyFont="1" applyFill="1" applyAlignment="1">
      <alignment vertical="center"/>
    </xf>
    <xf numFmtId="4" fontId="4" fillId="4" borderId="9" xfId="1" applyNumberFormat="1" applyFont="1" applyFill="1" applyBorder="1" applyAlignment="1">
      <alignment horizontal="center" vertical="center"/>
    </xf>
    <xf numFmtId="4" fontId="4" fillId="7" borderId="7" xfId="1" applyNumberFormat="1" applyFont="1" applyFill="1" applyBorder="1" applyAlignment="1">
      <alignment horizontal="right" vertical="center"/>
    </xf>
    <xf numFmtId="4" fontId="4" fillId="0" borderId="7" xfId="1" applyNumberFormat="1" applyFont="1" applyFill="1" applyBorder="1" applyAlignment="1">
      <alignment horizontal="right" vertical="center"/>
    </xf>
    <xf numFmtId="4" fontId="13" fillId="0" borderId="7" xfId="1" applyNumberFormat="1" applyFont="1" applyFill="1" applyBorder="1" applyAlignment="1">
      <alignment horizontal="right" vertical="center"/>
    </xf>
    <xf numFmtId="4" fontId="2" fillId="9" borderId="8" xfId="1" applyNumberFormat="1" applyFont="1" applyFill="1" applyBorder="1" applyAlignment="1">
      <alignment horizontal="center" vertical="center"/>
    </xf>
    <xf numFmtId="4" fontId="2" fillId="9" borderId="9" xfId="1" applyNumberFormat="1" applyFont="1" applyFill="1" applyBorder="1" applyAlignment="1">
      <alignment horizontal="center" vertical="center"/>
    </xf>
    <xf numFmtId="4" fontId="3" fillId="9" borderId="9" xfId="1" applyNumberFormat="1" applyFont="1" applyFill="1" applyBorder="1" applyAlignment="1">
      <alignment horizontal="right" vertical="center"/>
    </xf>
    <xf numFmtId="4" fontId="2" fillId="9" borderId="9" xfId="1" applyNumberFormat="1" applyFont="1" applyFill="1" applyBorder="1" applyAlignment="1">
      <alignment horizontal="right" vertical="center"/>
    </xf>
    <xf numFmtId="4" fontId="7" fillId="9" borderId="9" xfId="1" applyNumberFormat="1" applyFont="1" applyFill="1" applyBorder="1" applyAlignment="1">
      <alignment horizontal="right" vertical="center"/>
    </xf>
    <xf numFmtId="4" fontId="9" fillId="8" borderId="6" xfId="1" applyNumberFormat="1" applyFont="1" applyFill="1" applyBorder="1" applyAlignment="1">
      <alignment horizontal="right" vertical="center"/>
    </xf>
    <xf numFmtId="2" fontId="4" fillId="9" borderId="6" xfId="1" applyNumberFormat="1" applyFont="1" applyFill="1" applyBorder="1" applyAlignment="1">
      <alignment vertical="center"/>
    </xf>
    <xf numFmtId="2" fontId="5" fillId="0" borderId="0" xfId="1" applyNumberFormat="1" applyFont="1" applyFill="1" applyAlignment="1">
      <alignment vertical="center"/>
    </xf>
    <xf numFmtId="0" fontId="4" fillId="0" borderId="0" xfId="2" applyFont="1" applyBorder="1" applyAlignment="1">
      <alignment horizontal="center"/>
    </xf>
    <xf numFmtId="43" fontId="16" fillId="10" borderId="10" xfId="4" applyFont="1" applyFill="1" applyBorder="1" applyAlignment="1"/>
    <xf numFmtId="187" fontId="12" fillId="0" borderId="0" xfId="1" applyFont="1" applyAlignment="1">
      <alignment horizontal="center"/>
    </xf>
    <xf numFmtId="3" fontId="4" fillId="0" borderId="0" xfId="2" applyNumberFormat="1" applyFont="1"/>
    <xf numFmtId="3" fontId="13" fillId="0" borderId="0" xfId="2" applyNumberFormat="1" applyFont="1"/>
    <xf numFmtId="3" fontId="12" fillId="0" borderId="0" xfId="2" applyNumberFormat="1" applyFont="1" applyAlignment="1">
      <alignment horizontal="center"/>
    </xf>
    <xf numFmtId="3" fontId="12" fillId="0" borderId="0" xfId="2" applyNumberFormat="1" applyFont="1" applyAlignment="1">
      <alignment horizontal="center" vertical="center"/>
    </xf>
    <xf numFmtId="0" fontId="4" fillId="0" borderId="0" xfId="2" applyFont="1"/>
    <xf numFmtId="0" fontId="5" fillId="0" borderId="0" xfId="2" applyFont="1"/>
    <xf numFmtId="43" fontId="16" fillId="11" borderId="0" xfId="4" applyFont="1" applyFill="1" applyBorder="1" applyAlignment="1"/>
    <xf numFmtId="187" fontId="4" fillId="0" borderId="0" xfId="1" applyFont="1"/>
    <xf numFmtId="43" fontId="16" fillId="12" borderId="0" xfId="4" applyFont="1" applyFill="1" applyBorder="1" applyAlignment="1"/>
    <xf numFmtId="187" fontId="13" fillId="0" borderId="0" xfId="1" applyFont="1"/>
    <xf numFmtId="4" fontId="4" fillId="0" borderId="0" xfId="2" applyNumberFormat="1" applyFont="1"/>
    <xf numFmtId="43" fontId="16" fillId="6" borderId="0" xfId="4" applyFont="1" applyFill="1" applyBorder="1" applyAlignment="1"/>
    <xf numFmtId="43" fontId="16" fillId="13" borderId="0" xfId="4" applyFont="1" applyFill="1" applyBorder="1" applyAlignment="1"/>
    <xf numFmtId="0" fontId="4" fillId="0" borderId="0" xfId="2" applyFont="1" applyAlignment="1">
      <alignment horizontal="center"/>
    </xf>
    <xf numFmtId="187" fontId="4" fillId="0" borderId="0" xfId="1" applyFont="1" applyAlignment="1">
      <alignment horizontal="center"/>
    </xf>
    <xf numFmtId="3" fontId="17" fillId="0" borderId="0" xfId="2" applyNumberFormat="1" applyFont="1"/>
    <xf numFmtId="0" fontId="13" fillId="0" borderId="0" xfId="2" applyFont="1"/>
    <xf numFmtId="0" fontId="12" fillId="0" borderId="0" xfId="2" applyFont="1" applyAlignment="1">
      <alignment horizontal="center" vertical="center"/>
    </xf>
    <xf numFmtId="187" fontId="4" fillId="0" borderId="6" xfId="1" applyFont="1" applyFill="1" applyBorder="1" applyAlignment="1">
      <alignment horizontal="right" vertical="center"/>
    </xf>
    <xf numFmtId="187" fontId="19" fillId="0" borderId="7" xfId="1" applyNumberFormat="1" applyFont="1" applyFill="1" applyBorder="1" applyAlignment="1">
      <alignment horizontal="left" vertical="center" wrapText="1"/>
    </xf>
    <xf numFmtId="187" fontId="20" fillId="0" borderId="6" xfId="1" applyNumberFormat="1" applyFont="1" applyFill="1" applyBorder="1" applyAlignment="1">
      <alignment horizontal="left" vertical="center" wrapText="1"/>
    </xf>
    <xf numFmtId="187" fontId="20" fillId="7" borderId="6" xfId="1" applyNumberFormat="1" applyFont="1" applyFill="1" applyBorder="1" applyAlignment="1">
      <alignment horizontal="left" vertical="center" wrapText="1"/>
    </xf>
    <xf numFmtId="4" fontId="11" fillId="5" borderId="6" xfId="1" applyNumberFormat="1" applyFont="1" applyFill="1" applyBorder="1" applyAlignment="1">
      <alignment horizontal="center" vertical="center"/>
    </xf>
    <xf numFmtId="187" fontId="19" fillId="7" borderId="6" xfId="1" applyNumberFormat="1" applyFont="1" applyFill="1" applyBorder="1" applyAlignment="1">
      <alignment horizontal="left" vertical="center" wrapText="1"/>
    </xf>
    <xf numFmtId="49" fontId="19" fillId="7" borderId="7" xfId="0" applyNumberFormat="1" applyFont="1" applyFill="1" applyBorder="1" applyAlignment="1">
      <alignment horizontal="left" vertical="center"/>
    </xf>
    <xf numFmtId="4" fontId="3" fillId="6" borderId="6" xfId="1" applyNumberFormat="1" applyFont="1" applyFill="1" applyBorder="1" applyAlignment="1">
      <alignment horizontal="right" vertical="center"/>
    </xf>
    <xf numFmtId="4" fontId="12" fillId="7" borderId="6" xfId="1" applyNumberFormat="1" applyFont="1" applyFill="1" applyBorder="1" applyAlignment="1">
      <alignment horizontal="right" vertical="center"/>
    </xf>
    <xf numFmtId="187" fontId="19" fillId="0" borderId="6" xfId="1" applyNumberFormat="1" applyFont="1" applyFill="1" applyBorder="1" applyAlignment="1">
      <alignment horizontal="left" wrapText="1"/>
    </xf>
    <xf numFmtId="49" fontId="19" fillId="0" borderId="6" xfId="0" applyNumberFormat="1" applyFont="1" applyBorder="1" applyAlignment="1">
      <alignment horizontal="left"/>
    </xf>
    <xf numFmtId="49" fontId="20" fillId="0" borderId="6" xfId="2" applyNumberFormat="1" applyFont="1" applyFill="1" applyBorder="1" applyAlignment="1">
      <alignment horizontal="left" vertical="center" wrapText="1"/>
    </xf>
    <xf numFmtId="49" fontId="19" fillId="7" borderId="6" xfId="2" applyNumberFormat="1" applyFont="1" applyFill="1" applyBorder="1" applyAlignment="1">
      <alignment horizontal="left" vertical="center" wrapText="1"/>
    </xf>
    <xf numFmtId="49" fontId="20" fillId="7" borderId="6" xfId="2" applyNumberFormat="1" applyFont="1" applyFill="1" applyBorder="1" applyAlignment="1">
      <alignment horizontal="left" vertical="center" wrapText="1"/>
    </xf>
    <xf numFmtId="0" fontId="16" fillId="0" borderId="0" xfId="2" applyFont="1" applyFill="1" applyBorder="1" applyAlignment="1">
      <alignment horizontal="left"/>
    </xf>
    <xf numFmtId="187" fontId="16" fillId="0" borderId="0" xfId="1" applyFont="1" applyFill="1" applyBorder="1" applyAlignment="1">
      <alignment horizontal="center"/>
    </xf>
    <xf numFmtId="4" fontId="6" fillId="0" borderId="0" xfId="2" applyNumberFormat="1" applyFont="1" applyFill="1" applyBorder="1" applyAlignment="1">
      <alignment horizontal="center"/>
    </xf>
    <xf numFmtId="0" fontId="6" fillId="0" borderId="0" xfId="2" applyFont="1" applyFill="1" applyBorder="1"/>
    <xf numFmtId="0" fontId="4" fillId="0" borderId="0" xfId="2" applyFont="1" applyFill="1" applyBorder="1"/>
    <xf numFmtId="0" fontId="4" fillId="0" borderId="0" xfId="2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187" fontId="19" fillId="14" borderId="6" xfId="1" applyNumberFormat="1" applyFont="1" applyFill="1" applyBorder="1" applyAlignment="1">
      <alignment horizontal="left" vertical="center" wrapText="1"/>
    </xf>
    <xf numFmtId="187" fontId="20" fillId="14" borderId="6" xfId="1" applyNumberFormat="1" applyFont="1" applyFill="1" applyBorder="1" applyAlignment="1">
      <alignment horizontal="left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19" fillId="7" borderId="6" xfId="0" applyNumberFormat="1" applyFont="1" applyFill="1" applyBorder="1" applyAlignment="1">
      <alignment horizontal="center" vertical="center"/>
    </xf>
    <xf numFmtId="49" fontId="19" fillId="7" borderId="7" xfId="0" applyNumberFormat="1" applyFont="1" applyFill="1" applyBorder="1" applyAlignment="1">
      <alignment horizontal="left" vertical="center" wrapText="1"/>
    </xf>
    <xf numFmtId="0" fontId="19" fillId="0" borderId="6" xfId="0" applyFont="1" applyBorder="1" applyAlignment="1">
      <alignment horizontal="center"/>
    </xf>
    <xf numFmtId="49" fontId="19" fillId="0" borderId="6" xfId="0" applyNumberFormat="1" applyFont="1" applyBorder="1" applyAlignment="1">
      <alignment horizontal="left" wrapText="1"/>
    </xf>
    <xf numFmtId="49" fontId="19" fillId="7" borderId="6" xfId="0" applyNumberFormat="1" applyFont="1" applyFill="1" applyBorder="1" applyAlignment="1">
      <alignment horizontal="left" vertical="center" wrapText="1"/>
    </xf>
    <xf numFmtId="0" fontId="19" fillId="7" borderId="6" xfId="0" applyFont="1" applyFill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left" vertical="center"/>
    </xf>
    <xf numFmtId="0" fontId="19" fillId="7" borderId="6" xfId="0" applyFont="1" applyFill="1" applyBorder="1" applyAlignment="1">
      <alignment horizontal="center"/>
    </xf>
    <xf numFmtId="49" fontId="19" fillId="7" borderId="6" xfId="0" applyNumberFormat="1" applyFont="1" applyFill="1" applyBorder="1" applyAlignment="1">
      <alignment horizontal="left" wrapText="1"/>
    </xf>
    <xf numFmtId="0" fontId="19" fillId="7" borderId="6" xfId="0" applyFont="1" applyFill="1" applyBorder="1" applyAlignment="1">
      <alignment horizontal="center" vertical="center" wrapText="1"/>
    </xf>
    <xf numFmtId="4" fontId="4" fillId="7" borderId="8" xfId="1" applyNumberFormat="1" applyFont="1" applyFill="1" applyBorder="1" applyAlignment="1">
      <alignment horizontal="right" vertical="center"/>
    </xf>
    <xf numFmtId="4" fontId="6" fillId="0" borderId="0" xfId="2" applyNumberFormat="1" applyFont="1" applyFill="1" applyBorder="1"/>
    <xf numFmtId="4" fontId="11" fillId="7" borderId="6" xfId="2" applyNumberFormat="1" applyFont="1" applyFill="1" applyBorder="1" applyAlignment="1">
      <alignment horizontal="right" vertical="center"/>
    </xf>
    <xf numFmtId="4" fontId="4" fillId="7" borderId="6" xfId="1" applyNumberFormat="1" applyFont="1" applyFill="1" applyBorder="1" applyAlignment="1">
      <alignment vertical="center"/>
    </xf>
    <xf numFmtId="4" fontId="11" fillId="7" borderId="6" xfId="2" applyNumberFormat="1" applyFont="1" applyFill="1" applyBorder="1" applyAlignment="1">
      <alignment vertical="center"/>
    </xf>
    <xf numFmtId="4" fontId="4" fillId="9" borderId="6" xfId="1" applyNumberFormat="1" applyFont="1" applyFill="1" applyBorder="1" applyAlignment="1">
      <alignment horizontal="center" vertical="center"/>
    </xf>
    <xf numFmtId="43" fontId="6" fillId="6" borderId="0" xfId="4" applyFont="1" applyFill="1" applyBorder="1" applyAlignment="1">
      <alignment horizontal="center"/>
    </xf>
    <xf numFmtId="43" fontId="6" fillId="13" borderId="0" xfId="4" applyFont="1" applyFill="1" applyBorder="1" applyAlignment="1">
      <alignment horizontal="center"/>
    </xf>
    <xf numFmtId="187" fontId="18" fillId="0" borderId="0" xfId="1" applyFont="1" applyAlignment="1">
      <alignment horizontal="center"/>
    </xf>
    <xf numFmtId="2" fontId="9" fillId="6" borderId="1" xfId="2" applyNumberFormat="1" applyFont="1" applyFill="1" applyBorder="1" applyAlignment="1">
      <alignment horizontal="left" vertical="center"/>
    </xf>
    <xf numFmtId="2" fontId="9" fillId="6" borderId="3" xfId="2" applyNumberFormat="1" applyFont="1" applyFill="1" applyBorder="1" applyAlignment="1">
      <alignment horizontal="left" vertical="center"/>
    </xf>
    <xf numFmtId="2" fontId="2" fillId="9" borderId="8" xfId="1" applyNumberFormat="1" applyFont="1" applyFill="1" applyBorder="1" applyAlignment="1">
      <alignment horizontal="left" vertical="center"/>
    </xf>
    <xf numFmtId="43" fontId="6" fillId="10" borderId="10" xfId="4" applyFont="1" applyFill="1" applyBorder="1" applyAlignment="1">
      <alignment horizontal="center"/>
    </xf>
    <xf numFmtId="43" fontId="6" fillId="11" borderId="0" xfId="4" applyFont="1" applyFill="1" applyBorder="1" applyAlignment="1">
      <alignment horizontal="center"/>
    </xf>
    <xf numFmtId="43" fontId="6" fillId="12" borderId="0" xfId="4" applyFont="1" applyFill="1" applyBorder="1" applyAlignment="1">
      <alignment horizontal="center"/>
    </xf>
    <xf numFmtId="2" fontId="9" fillId="6" borderId="6" xfId="2" applyNumberFormat="1" applyFont="1" applyFill="1" applyBorder="1" applyAlignment="1">
      <alignment horizontal="left" vertical="center"/>
    </xf>
    <xf numFmtId="188" fontId="2" fillId="0" borderId="0" xfId="1" applyNumberFormat="1" applyFont="1" applyFill="1" applyBorder="1" applyAlignment="1">
      <alignment horizontal="left"/>
    </xf>
    <xf numFmtId="188" fontId="2" fillId="0" borderId="0" xfId="1" applyNumberFormat="1" applyFont="1" applyFill="1" applyBorder="1" applyAlignment="1">
      <alignment vertical="center" wrapText="1"/>
    </xf>
    <xf numFmtId="188" fontId="8" fillId="2" borderId="1" xfId="1" applyNumberFormat="1" applyFont="1" applyFill="1" applyBorder="1" applyAlignment="1">
      <alignment horizontal="center" vertical="center"/>
    </xf>
    <xf numFmtId="188" fontId="8" fillId="2" borderId="2" xfId="1" applyNumberFormat="1" applyFont="1" applyFill="1" applyBorder="1" applyAlignment="1">
      <alignment horizontal="center" vertical="center"/>
    </xf>
    <xf numFmtId="188" fontId="8" fillId="2" borderId="3" xfId="1" applyNumberFormat="1" applyFont="1" applyFill="1" applyBorder="1" applyAlignment="1">
      <alignment horizontal="center" vertical="center"/>
    </xf>
    <xf numFmtId="188" fontId="2" fillId="0" borderId="1" xfId="1" applyNumberFormat="1" applyFont="1" applyFill="1" applyBorder="1" applyAlignment="1">
      <alignment horizontal="center" vertical="center"/>
    </xf>
    <xf numFmtId="188" fontId="2" fillId="0" borderId="2" xfId="1" applyNumberFormat="1" applyFont="1" applyFill="1" applyBorder="1" applyAlignment="1">
      <alignment horizontal="center" vertical="center"/>
    </xf>
    <xf numFmtId="188" fontId="2" fillId="0" borderId="3" xfId="1" applyNumberFormat="1" applyFont="1" applyFill="1" applyBorder="1" applyAlignment="1">
      <alignment horizontal="center" vertical="center"/>
    </xf>
  </cellXfs>
  <cellStyles count="5">
    <cellStyle name="Comma" xfId="1" builtinId="3"/>
    <cellStyle name="Comma 2" xfId="4"/>
    <cellStyle name="Normal" xfId="0" builtinId="0"/>
    <cellStyle name="Normal_Sheet1" xfId="3"/>
    <cellStyle name="ปกติ_BMA06 Budget plan FY05_08_11_0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8"/>
  <sheetViews>
    <sheetView tabSelected="1" topLeftCell="E97" zoomScale="140" zoomScaleNormal="140" workbookViewId="0">
      <selection activeCell="N100" sqref="N100"/>
    </sheetView>
  </sheetViews>
  <sheetFormatPr defaultColWidth="9.09765625" defaultRowHeight="21.75" customHeight="1"/>
  <cols>
    <col min="1" max="1" width="3.59765625" style="112" bestFit="1" customWidth="1"/>
    <col min="2" max="2" width="35.296875" style="103" customWidth="1"/>
    <col min="3" max="3" width="15.69921875" style="112" customWidth="1"/>
    <col min="4" max="6" width="11.59765625" style="99" customWidth="1"/>
    <col min="7" max="7" width="11.59765625" style="101" customWidth="1"/>
    <col min="8" max="8" width="11.09765625" style="99" customWidth="1"/>
    <col min="9" max="9" width="11.59765625" style="99" customWidth="1"/>
    <col min="10" max="10" width="11.59765625" style="100" customWidth="1"/>
    <col min="11" max="11" width="12.59765625" style="101" customWidth="1"/>
    <col min="12" max="14" width="11.59765625" style="99" customWidth="1"/>
    <col min="15" max="15" width="11.59765625" style="101" customWidth="1"/>
    <col min="16" max="16" width="9.8984375" style="99" customWidth="1"/>
    <col min="17" max="18" width="11.59765625" style="99" customWidth="1"/>
    <col min="19" max="19" width="11.59765625" style="116" customWidth="1"/>
    <col min="20" max="20" width="11.59765625" style="103" customWidth="1"/>
    <col min="21" max="21" width="9.3984375" style="103" customWidth="1"/>
    <col min="22" max="22" width="10.09765625" style="103" customWidth="1"/>
    <col min="23" max="23" width="21.296875" style="104" customWidth="1"/>
    <col min="24" max="24" width="13.8984375" style="104" bestFit="1" customWidth="1"/>
    <col min="25" max="16384" width="9.09765625" style="104"/>
  </cols>
  <sheetData>
    <row r="1" spans="1:30" s="7" customFormat="1" ht="21.75" customHeight="1">
      <c r="A1" s="169" t="s">
        <v>112</v>
      </c>
      <c r="B1" s="169"/>
      <c r="C1" s="169"/>
      <c r="D1" s="169"/>
      <c r="E1" s="169"/>
      <c r="F1" s="169"/>
      <c r="G1" s="169"/>
      <c r="H1" s="169"/>
      <c r="I1" s="169"/>
      <c r="J1" s="169"/>
      <c r="K1" s="1"/>
      <c r="L1" s="2"/>
      <c r="M1" s="2"/>
      <c r="N1" s="2"/>
      <c r="O1" s="3"/>
      <c r="P1" s="2"/>
      <c r="Q1" s="2"/>
      <c r="R1" s="2"/>
      <c r="S1" s="3"/>
      <c r="T1" s="4"/>
      <c r="U1" s="5"/>
      <c r="V1" s="6"/>
      <c r="AD1" s="8"/>
    </row>
    <row r="2" spans="1:30" s="7" customFormat="1" ht="33.75" customHeight="1">
      <c r="A2" s="170" t="s">
        <v>27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AD2" s="8"/>
    </row>
    <row r="3" spans="1:30" s="7" customFormat="1" ht="22.5" customHeight="1">
      <c r="A3" s="169"/>
      <c r="B3" s="169"/>
      <c r="C3" s="169"/>
      <c r="D3" s="2"/>
      <c r="E3" s="2"/>
      <c r="F3" s="2"/>
      <c r="G3" s="9"/>
      <c r="H3" s="5"/>
      <c r="I3" s="5"/>
      <c r="J3" s="10"/>
      <c r="K3" s="1"/>
      <c r="L3" s="2"/>
      <c r="M3" s="2"/>
      <c r="N3" s="2"/>
      <c r="O3" s="3"/>
      <c r="P3" s="2"/>
      <c r="Q3" s="2"/>
      <c r="R3" s="2"/>
      <c r="S3" s="3"/>
      <c r="T3" s="4"/>
      <c r="U3" s="5"/>
      <c r="V3" s="6"/>
      <c r="AD3" s="8"/>
    </row>
    <row r="4" spans="1:30" s="16" customFormat="1" ht="21.75" customHeight="1">
      <c r="A4" s="2"/>
      <c r="B4" s="11">
        <v>43070</v>
      </c>
      <c r="C4" s="12"/>
      <c r="D4" s="171" t="s">
        <v>0</v>
      </c>
      <c r="E4" s="172"/>
      <c r="F4" s="172"/>
      <c r="G4" s="173"/>
      <c r="H4" s="174" t="s">
        <v>1</v>
      </c>
      <c r="I4" s="175"/>
      <c r="J4" s="175"/>
      <c r="K4" s="176"/>
      <c r="L4" s="171" t="s">
        <v>2</v>
      </c>
      <c r="M4" s="172"/>
      <c r="N4" s="172"/>
      <c r="O4" s="173"/>
      <c r="P4" s="174" t="s">
        <v>3</v>
      </c>
      <c r="Q4" s="175"/>
      <c r="R4" s="175"/>
      <c r="S4" s="176"/>
      <c r="T4" s="13"/>
      <c r="U4" s="14"/>
      <c r="V4" s="15"/>
      <c r="AD4" s="17"/>
    </row>
    <row r="5" spans="1:30" s="30" customFormat="1" ht="49.5" customHeight="1">
      <c r="A5" s="18"/>
      <c r="B5" s="19" t="s">
        <v>4</v>
      </c>
      <c r="C5" s="20" t="s">
        <v>5</v>
      </c>
      <c r="D5" s="21" t="s">
        <v>28</v>
      </c>
      <c r="E5" s="21" t="s">
        <v>29</v>
      </c>
      <c r="F5" s="21" t="s">
        <v>30</v>
      </c>
      <c r="G5" s="22" t="s">
        <v>6</v>
      </c>
      <c r="H5" s="21" t="s">
        <v>31</v>
      </c>
      <c r="I5" s="21" t="s">
        <v>32</v>
      </c>
      <c r="J5" s="23" t="s">
        <v>33</v>
      </c>
      <c r="K5" s="22" t="s">
        <v>7</v>
      </c>
      <c r="L5" s="18" t="s">
        <v>34</v>
      </c>
      <c r="M5" s="18" t="s">
        <v>35</v>
      </c>
      <c r="N5" s="18" t="s">
        <v>36</v>
      </c>
      <c r="O5" s="22" t="s">
        <v>8</v>
      </c>
      <c r="P5" s="24" t="s">
        <v>37</v>
      </c>
      <c r="Q5" s="25" t="s">
        <v>38</v>
      </c>
      <c r="R5" s="25" t="s">
        <v>39</v>
      </c>
      <c r="S5" s="26" t="s">
        <v>9</v>
      </c>
      <c r="T5" s="27" t="s">
        <v>10</v>
      </c>
      <c r="U5" s="28" t="s">
        <v>11</v>
      </c>
      <c r="V5" s="29" t="s">
        <v>12</v>
      </c>
      <c r="AD5" s="31"/>
    </row>
    <row r="6" spans="1:30" s="37" customFormat="1" ht="21.75" customHeight="1">
      <c r="A6" s="168" t="s">
        <v>13</v>
      </c>
      <c r="B6" s="168"/>
      <c r="C6" s="32">
        <f>SUM(C7:C27)</f>
        <v>3940324</v>
      </c>
      <c r="D6" s="32">
        <f>SUM(D7:D27)</f>
        <v>79350</v>
      </c>
      <c r="E6" s="32">
        <f t="shared" ref="E6:F6" si="0">SUM(E7:E27)</f>
        <v>245694</v>
      </c>
      <c r="F6" s="32">
        <f t="shared" si="0"/>
        <v>279894</v>
      </c>
      <c r="G6" s="32">
        <f>D6+E6+F6</f>
        <v>604938</v>
      </c>
      <c r="H6" s="32">
        <f>SUM(H7:H26)</f>
        <v>311534</v>
      </c>
      <c r="I6" s="32">
        <f>SUM(I7:I26)</f>
        <v>343534</v>
      </c>
      <c r="J6" s="33">
        <f>SUM(J7:J26)</f>
        <v>343534</v>
      </c>
      <c r="K6" s="34">
        <f>H6+I6+J6</f>
        <v>998602</v>
      </c>
      <c r="L6" s="32">
        <f>SUM(L7:L26)</f>
        <v>343534</v>
      </c>
      <c r="M6" s="32">
        <f>SUM(M7:M26)</f>
        <v>343534</v>
      </c>
      <c r="N6" s="32">
        <f>SUM(N7:N26)</f>
        <v>343534</v>
      </c>
      <c r="O6" s="34">
        <f>L6+M6+N6</f>
        <v>1030602</v>
      </c>
      <c r="P6" s="32">
        <f>SUM(P7:P26)</f>
        <v>343534</v>
      </c>
      <c r="Q6" s="32">
        <f>SUM(Q7:Q26)</f>
        <v>343534</v>
      </c>
      <c r="R6" s="32">
        <f>SUM(R7:R26)</f>
        <v>343954</v>
      </c>
      <c r="S6" s="34">
        <f>P6+Q6+R6</f>
        <v>1031022</v>
      </c>
      <c r="T6" s="35">
        <f t="shared" ref="T6:T72" si="1">G6+K6+O6+S6</f>
        <v>3665164</v>
      </c>
      <c r="U6" s="35">
        <f t="shared" ref="U6:U86" si="2">C6-T6</f>
        <v>275160</v>
      </c>
      <c r="V6" s="36"/>
    </row>
    <row r="7" spans="1:30" s="44" customFormat="1" ht="21.75" customHeight="1">
      <c r="A7" s="141">
        <v>1</v>
      </c>
      <c r="B7" s="118" t="s">
        <v>54</v>
      </c>
      <c r="C7" s="38">
        <v>67200</v>
      </c>
      <c r="D7" s="155"/>
      <c r="E7" s="155">
        <v>5600</v>
      </c>
      <c r="F7" s="155">
        <v>5600</v>
      </c>
      <c r="G7" s="40">
        <f>D7+E7+F7</f>
        <v>11200</v>
      </c>
      <c r="H7" s="39">
        <v>5600</v>
      </c>
      <c r="I7" s="39">
        <v>5600</v>
      </c>
      <c r="J7" s="39">
        <v>5600</v>
      </c>
      <c r="K7" s="40">
        <f>SUM(H7:J7)</f>
        <v>16800</v>
      </c>
      <c r="L7" s="39">
        <v>5600</v>
      </c>
      <c r="M7" s="39">
        <v>5600</v>
      </c>
      <c r="N7" s="39">
        <v>5600</v>
      </c>
      <c r="O7" s="40">
        <f>L7+M7+N7</f>
        <v>16800</v>
      </c>
      <c r="P7" s="39">
        <v>5600</v>
      </c>
      <c r="Q7" s="39">
        <v>5600</v>
      </c>
      <c r="R7" s="39">
        <v>5600</v>
      </c>
      <c r="S7" s="40">
        <f>P7+Q7+R7</f>
        <v>16800</v>
      </c>
      <c r="T7" s="41">
        <f t="shared" si="1"/>
        <v>61600</v>
      </c>
      <c r="U7" s="42">
        <f t="shared" si="2"/>
        <v>5600</v>
      </c>
      <c r="V7" s="43"/>
    </row>
    <row r="8" spans="1:30" s="44" customFormat="1" ht="21.75" customHeight="1">
      <c r="A8" s="152">
        <v>2</v>
      </c>
      <c r="B8" s="122" t="s">
        <v>55</v>
      </c>
      <c r="C8" s="38">
        <v>134400</v>
      </c>
      <c r="D8" s="155">
        <v>11200</v>
      </c>
      <c r="E8" s="155">
        <v>11200</v>
      </c>
      <c r="F8" s="155">
        <v>11200</v>
      </c>
      <c r="G8" s="40">
        <f t="shared" ref="G8:G27" si="3">D8+E8+F8</f>
        <v>33600</v>
      </c>
      <c r="H8" s="39">
        <v>11200</v>
      </c>
      <c r="I8" s="39">
        <v>11200</v>
      </c>
      <c r="J8" s="39">
        <v>11200</v>
      </c>
      <c r="K8" s="40">
        <f t="shared" ref="K8:K27" si="4">SUM(H8:J8)</f>
        <v>33600</v>
      </c>
      <c r="L8" s="39">
        <v>11200</v>
      </c>
      <c r="M8" s="39">
        <v>11200</v>
      </c>
      <c r="N8" s="39">
        <v>11200</v>
      </c>
      <c r="O8" s="40">
        <f t="shared" ref="O8:O27" si="5">L8+M8+N8</f>
        <v>33600</v>
      </c>
      <c r="P8" s="39">
        <v>11200</v>
      </c>
      <c r="Q8" s="39">
        <v>11200</v>
      </c>
      <c r="R8" s="39">
        <v>11200</v>
      </c>
      <c r="S8" s="40">
        <f t="shared" ref="S8:S27" si="6">P8+Q8+R8</f>
        <v>33600</v>
      </c>
      <c r="T8" s="41">
        <f t="shared" si="1"/>
        <v>134400</v>
      </c>
      <c r="U8" s="42">
        <f t="shared" si="2"/>
        <v>0</v>
      </c>
      <c r="V8" s="43"/>
    </row>
    <row r="9" spans="1:30" s="44" customFormat="1" ht="21.75" customHeight="1">
      <c r="A9" s="152">
        <v>3</v>
      </c>
      <c r="B9" s="120" t="s">
        <v>56</v>
      </c>
      <c r="C9" s="38">
        <v>84000</v>
      </c>
      <c r="D9" s="155">
        <v>7100</v>
      </c>
      <c r="E9" s="155">
        <v>7100</v>
      </c>
      <c r="F9" s="155">
        <v>7100</v>
      </c>
      <c r="G9" s="40">
        <f t="shared" si="3"/>
        <v>21300</v>
      </c>
      <c r="H9" s="39">
        <v>7100</v>
      </c>
      <c r="I9" s="39">
        <v>7100</v>
      </c>
      <c r="J9" s="39">
        <v>7100</v>
      </c>
      <c r="K9" s="40">
        <f t="shared" si="4"/>
        <v>21300</v>
      </c>
      <c r="L9" s="39">
        <v>7100</v>
      </c>
      <c r="M9" s="39">
        <v>7100</v>
      </c>
      <c r="N9" s="39">
        <v>7100</v>
      </c>
      <c r="O9" s="40">
        <f t="shared" si="5"/>
        <v>21300</v>
      </c>
      <c r="P9" s="39">
        <v>7100</v>
      </c>
      <c r="Q9" s="39">
        <v>7100</v>
      </c>
      <c r="R9" s="39">
        <v>7100</v>
      </c>
      <c r="S9" s="40">
        <f t="shared" si="6"/>
        <v>21300</v>
      </c>
      <c r="T9" s="41">
        <f t="shared" si="1"/>
        <v>85200</v>
      </c>
      <c r="U9" s="42">
        <f t="shared" si="2"/>
        <v>-1200</v>
      </c>
      <c r="V9" s="43"/>
    </row>
    <row r="10" spans="1:30" s="44" customFormat="1" ht="21.75" customHeight="1">
      <c r="A10" s="152">
        <v>4</v>
      </c>
      <c r="B10" s="120" t="s">
        <v>57</v>
      </c>
      <c r="C10" s="38">
        <v>67200</v>
      </c>
      <c r="D10" s="155">
        <v>5600</v>
      </c>
      <c r="E10" s="155">
        <v>5600</v>
      </c>
      <c r="F10" s="155">
        <v>5600</v>
      </c>
      <c r="G10" s="40">
        <f t="shared" si="3"/>
        <v>16800</v>
      </c>
      <c r="H10" s="39">
        <v>5600</v>
      </c>
      <c r="I10" s="39">
        <v>5600</v>
      </c>
      <c r="J10" s="39">
        <v>5600</v>
      </c>
      <c r="K10" s="40">
        <f t="shared" si="4"/>
        <v>16800</v>
      </c>
      <c r="L10" s="39">
        <v>5600</v>
      </c>
      <c r="M10" s="39">
        <v>5600</v>
      </c>
      <c r="N10" s="39">
        <v>5600</v>
      </c>
      <c r="O10" s="40">
        <f t="shared" si="5"/>
        <v>16800</v>
      </c>
      <c r="P10" s="39">
        <v>5600</v>
      </c>
      <c r="Q10" s="39">
        <v>5600</v>
      </c>
      <c r="R10" s="39">
        <v>5600</v>
      </c>
      <c r="S10" s="40">
        <f t="shared" si="6"/>
        <v>16800</v>
      </c>
      <c r="T10" s="41">
        <f t="shared" si="1"/>
        <v>67200</v>
      </c>
      <c r="U10" s="42">
        <f t="shared" si="2"/>
        <v>0</v>
      </c>
      <c r="V10" s="43"/>
    </row>
    <row r="11" spans="1:30" s="44" customFormat="1" ht="21.75" customHeight="1">
      <c r="A11" s="152">
        <v>5</v>
      </c>
      <c r="B11" s="120" t="s">
        <v>58</v>
      </c>
      <c r="C11" s="38">
        <v>63000</v>
      </c>
      <c r="D11" s="155">
        <v>5250</v>
      </c>
      <c r="E11" s="155">
        <v>5250</v>
      </c>
      <c r="F11" s="155">
        <v>5250</v>
      </c>
      <c r="G11" s="40">
        <f t="shared" si="3"/>
        <v>15750</v>
      </c>
      <c r="H11" s="39">
        <v>5250</v>
      </c>
      <c r="I11" s="39">
        <v>5250</v>
      </c>
      <c r="J11" s="39">
        <v>5250</v>
      </c>
      <c r="K11" s="40">
        <f t="shared" si="4"/>
        <v>15750</v>
      </c>
      <c r="L11" s="39">
        <v>5250</v>
      </c>
      <c r="M11" s="39">
        <v>5250</v>
      </c>
      <c r="N11" s="39">
        <v>5250</v>
      </c>
      <c r="O11" s="40">
        <f t="shared" si="5"/>
        <v>15750</v>
      </c>
      <c r="P11" s="39">
        <v>5250</v>
      </c>
      <c r="Q11" s="39">
        <v>5250</v>
      </c>
      <c r="R11" s="39">
        <v>5250</v>
      </c>
      <c r="S11" s="40">
        <f t="shared" si="6"/>
        <v>15750</v>
      </c>
      <c r="T11" s="41">
        <f t="shared" si="1"/>
        <v>63000</v>
      </c>
      <c r="U11" s="42">
        <f t="shared" si="2"/>
        <v>0</v>
      </c>
      <c r="V11" s="43"/>
    </row>
    <row r="12" spans="1:30" s="44" customFormat="1" ht="21.75" customHeight="1">
      <c r="A12" s="152">
        <v>6</v>
      </c>
      <c r="B12" s="120" t="s">
        <v>110</v>
      </c>
      <c r="C12" s="38">
        <v>50400</v>
      </c>
      <c r="D12" s="155">
        <v>4200</v>
      </c>
      <c r="E12" s="155">
        <v>4200</v>
      </c>
      <c r="F12" s="155">
        <v>4200</v>
      </c>
      <c r="G12" s="40">
        <f t="shared" si="3"/>
        <v>12600</v>
      </c>
      <c r="H12" s="39">
        <v>4200</v>
      </c>
      <c r="I12" s="39">
        <v>4200</v>
      </c>
      <c r="J12" s="39">
        <v>4200</v>
      </c>
      <c r="K12" s="40">
        <f t="shared" si="4"/>
        <v>12600</v>
      </c>
      <c r="L12" s="39">
        <v>4200</v>
      </c>
      <c r="M12" s="39">
        <v>4200</v>
      </c>
      <c r="N12" s="39">
        <v>4200</v>
      </c>
      <c r="O12" s="40">
        <f t="shared" si="5"/>
        <v>12600</v>
      </c>
      <c r="P12" s="39">
        <v>4200</v>
      </c>
      <c r="Q12" s="39">
        <v>4200</v>
      </c>
      <c r="R12" s="39">
        <v>4200</v>
      </c>
      <c r="S12" s="40">
        <f t="shared" si="6"/>
        <v>12600</v>
      </c>
      <c r="T12" s="41">
        <f t="shared" si="1"/>
        <v>50400</v>
      </c>
      <c r="U12" s="42">
        <f t="shared" si="2"/>
        <v>0</v>
      </c>
      <c r="V12" s="43"/>
    </row>
    <row r="13" spans="1:30" s="44" customFormat="1" ht="21.75" customHeight="1">
      <c r="A13" s="152">
        <v>7</v>
      </c>
      <c r="B13" s="120" t="s">
        <v>63</v>
      </c>
      <c r="C13" s="38">
        <v>276000</v>
      </c>
      <c r="D13" s="156">
        <v>23000</v>
      </c>
      <c r="E13" s="156">
        <v>23000</v>
      </c>
      <c r="F13" s="156">
        <v>23000</v>
      </c>
      <c r="G13" s="40">
        <f t="shared" si="3"/>
        <v>69000</v>
      </c>
      <c r="H13" s="45">
        <v>23000</v>
      </c>
      <c r="I13" s="45">
        <v>23000</v>
      </c>
      <c r="J13" s="45">
        <v>23000</v>
      </c>
      <c r="K13" s="40">
        <f t="shared" si="4"/>
        <v>69000</v>
      </c>
      <c r="L13" s="45">
        <v>23000</v>
      </c>
      <c r="M13" s="45">
        <v>23000</v>
      </c>
      <c r="N13" s="45">
        <v>23000</v>
      </c>
      <c r="O13" s="40">
        <f t="shared" si="5"/>
        <v>69000</v>
      </c>
      <c r="P13" s="45">
        <v>23000</v>
      </c>
      <c r="Q13" s="45">
        <v>23000</v>
      </c>
      <c r="R13" s="45">
        <v>23000</v>
      </c>
      <c r="S13" s="40">
        <f t="shared" si="6"/>
        <v>69000</v>
      </c>
      <c r="T13" s="41">
        <f t="shared" si="1"/>
        <v>276000</v>
      </c>
      <c r="U13" s="42">
        <f t="shared" si="2"/>
        <v>0</v>
      </c>
      <c r="V13" s="43"/>
    </row>
    <row r="14" spans="1:30" s="44" customFormat="1" ht="21" customHeight="1">
      <c r="A14" s="152">
        <v>8</v>
      </c>
      <c r="B14" s="120" t="s">
        <v>111</v>
      </c>
      <c r="C14" s="38">
        <v>276000</v>
      </c>
      <c r="D14" s="156">
        <v>23000</v>
      </c>
      <c r="E14" s="156">
        <v>23000</v>
      </c>
      <c r="F14" s="156">
        <v>23000</v>
      </c>
      <c r="G14" s="40">
        <f t="shared" si="3"/>
        <v>69000</v>
      </c>
      <c r="H14" s="45">
        <v>23000</v>
      </c>
      <c r="I14" s="45">
        <v>23000</v>
      </c>
      <c r="J14" s="45">
        <v>23000</v>
      </c>
      <c r="K14" s="40">
        <f t="shared" si="4"/>
        <v>69000</v>
      </c>
      <c r="L14" s="45">
        <v>23000</v>
      </c>
      <c r="M14" s="45">
        <v>23000</v>
      </c>
      <c r="N14" s="45">
        <v>23000</v>
      </c>
      <c r="O14" s="40">
        <f t="shared" si="5"/>
        <v>69000</v>
      </c>
      <c r="P14" s="45">
        <v>23000</v>
      </c>
      <c r="Q14" s="45">
        <v>23000</v>
      </c>
      <c r="R14" s="45">
        <v>23000</v>
      </c>
      <c r="S14" s="40">
        <f t="shared" si="6"/>
        <v>69000</v>
      </c>
      <c r="T14" s="41">
        <f t="shared" si="1"/>
        <v>276000</v>
      </c>
      <c r="U14" s="42">
        <f t="shared" si="2"/>
        <v>0</v>
      </c>
      <c r="V14" s="43"/>
    </row>
    <row r="15" spans="1:30" s="44" customFormat="1" ht="24.75" customHeight="1">
      <c r="A15" s="152">
        <v>9</v>
      </c>
      <c r="B15" s="120" t="s">
        <v>45</v>
      </c>
      <c r="C15" s="38">
        <v>151200</v>
      </c>
      <c r="D15" s="155"/>
      <c r="E15" s="155"/>
      <c r="F15" s="155">
        <v>9200</v>
      </c>
      <c r="G15" s="40">
        <f t="shared" si="3"/>
        <v>9200</v>
      </c>
      <c r="H15" s="39">
        <v>15120</v>
      </c>
      <c r="I15" s="39">
        <v>15120</v>
      </c>
      <c r="J15" s="39">
        <v>15120</v>
      </c>
      <c r="K15" s="40">
        <f t="shared" si="4"/>
        <v>45360</v>
      </c>
      <c r="L15" s="39">
        <v>15120</v>
      </c>
      <c r="M15" s="39">
        <v>15120</v>
      </c>
      <c r="N15" s="39">
        <v>15120</v>
      </c>
      <c r="O15" s="40">
        <f t="shared" si="5"/>
        <v>45360</v>
      </c>
      <c r="P15" s="39">
        <v>15120</v>
      </c>
      <c r="Q15" s="39">
        <v>15120</v>
      </c>
      <c r="R15" s="39">
        <v>15120</v>
      </c>
      <c r="S15" s="40">
        <f t="shared" si="6"/>
        <v>45360</v>
      </c>
      <c r="T15" s="41">
        <f t="shared" si="1"/>
        <v>145280</v>
      </c>
      <c r="U15" s="42">
        <f t="shared" si="2"/>
        <v>5920</v>
      </c>
      <c r="V15" s="43"/>
    </row>
    <row r="16" spans="1:30" s="44" customFormat="1" ht="21.75" customHeight="1">
      <c r="A16" s="141">
        <v>10</v>
      </c>
      <c r="B16" s="119" t="s">
        <v>59</v>
      </c>
      <c r="C16" s="38">
        <v>336050</v>
      </c>
      <c r="D16" s="155"/>
      <c r="E16" s="155">
        <v>30550</v>
      </c>
      <c r="F16" s="155">
        <v>30550</v>
      </c>
      <c r="G16" s="40">
        <f t="shared" si="3"/>
        <v>61100</v>
      </c>
      <c r="H16" s="39">
        <v>30550</v>
      </c>
      <c r="I16" s="39">
        <v>30550</v>
      </c>
      <c r="J16" s="39">
        <v>30550</v>
      </c>
      <c r="K16" s="40">
        <f t="shared" si="4"/>
        <v>91650</v>
      </c>
      <c r="L16" s="39">
        <v>30550</v>
      </c>
      <c r="M16" s="39">
        <v>30550</v>
      </c>
      <c r="N16" s="39">
        <v>30550</v>
      </c>
      <c r="O16" s="40">
        <f t="shared" si="5"/>
        <v>91650</v>
      </c>
      <c r="P16" s="39">
        <v>30550</v>
      </c>
      <c r="Q16" s="39">
        <v>30550</v>
      </c>
      <c r="R16" s="39">
        <v>30550</v>
      </c>
      <c r="S16" s="40">
        <f t="shared" si="6"/>
        <v>91650</v>
      </c>
      <c r="T16" s="41">
        <f t="shared" si="1"/>
        <v>336050</v>
      </c>
      <c r="U16" s="42">
        <f t="shared" si="2"/>
        <v>0</v>
      </c>
      <c r="V16" s="43"/>
    </row>
    <row r="17" spans="1:22" s="44" customFormat="1" ht="21.75" customHeight="1">
      <c r="A17" s="141">
        <v>11</v>
      </c>
      <c r="B17" s="119" t="s">
        <v>61</v>
      </c>
      <c r="C17" s="38">
        <v>50400</v>
      </c>
      <c r="D17" s="157"/>
      <c r="E17" s="157">
        <v>4550</v>
      </c>
      <c r="F17" s="157">
        <v>4550</v>
      </c>
      <c r="G17" s="40">
        <f t="shared" si="3"/>
        <v>9100</v>
      </c>
      <c r="H17" s="46">
        <v>4550</v>
      </c>
      <c r="I17" s="46">
        <v>4550</v>
      </c>
      <c r="J17" s="46">
        <v>4550</v>
      </c>
      <c r="K17" s="40">
        <f t="shared" si="4"/>
        <v>13650</v>
      </c>
      <c r="L17" s="46">
        <v>4550</v>
      </c>
      <c r="M17" s="46">
        <v>4550</v>
      </c>
      <c r="N17" s="46">
        <v>4550</v>
      </c>
      <c r="O17" s="40">
        <f t="shared" si="5"/>
        <v>13650</v>
      </c>
      <c r="P17" s="46">
        <v>4550</v>
      </c>
      <c r="Q17" s="46">
        <v>4550</v>
      </c>
      <c r="R17" s="46">
        <v>4900</v>
      </c>
      <c r="S17" s="40">
        <f t="shared" si="6"/>
        <v>14000</v>
      </c>
      <c r="T17" s="41">
        <f t="shared" si="1"/>
        <v>50400</v>
      </c>
      <c r="U17" s="42">
        <f t="shared" si="2"/>
        <v>0</v>
      </c>
      <c r="V17" s="43"/>
    </row>
    <row r="18" spans="1:22" s="44" customFormat="1" ht="21.75" customHeight="1">
      <c r="A18" s="141">
        <v>12</v>
      </c>
      <c r="B18" s="119" t="s">
        <v>60</v>
      </c>
      <c r="C18" s="38">
        <v>375320</v>
      </c>
      <c r="D18" s="157"/>
      <c r="E18" s="157"/>
      <c r="F18" s="157"/>
      <c r="G18" s="40">
        <f t="shared" si="3"/>
        <v>0</v>
      </c>
      <c r="H18" s="46">
        <v>34120</v>
      </c>
      <c r="I18" s="46">
        <v>34120</v>
      </c>
      <c r="J18" s="46">
        <v>34120</v>
      </c>
      <c r="K18" s="40">
        <f t="shared" si="4"/>
        <v>102360</v>
      </c>
      <c r="L18" s="46">
        <v>34120</v>
      </c>
      <c r="M18" s="46">
        <v>34120</v>
      </c>
      <c r="N18" s="46">
        <v>34120</v>
      </c>
      <c r="O18" s="40">
        <f t="shared" si="5"/>
        <v>102360</v>
      </c>
      <c r="P18" s="46">
        <v>34120</v>
      </c>
      <c r="Q18" s="46">
        <v>34120</v>
      </c>
      <c r="R18" s="46">
        <v>34120</v>
      </c>
      <c r="S18" s="40">
        <f t="shared" si="6"/>
        <v>102360</v>
      </c>
      <c r="T18" s="41">
        <f t="shared" ref="T18:T24" si="7">G18+K18+O18+S18</f>
        <v>307080</v>
      </c>
      <c r="U18" s="42">
        <f t="shared" ref="U18:U24" si="8">C18-T18</f>
        <v>68240</v>
      </c>
      <c r="V18" s="43"/>
    </row>
    <row r="19" spans="1:22" s="44" customFormat="1" ht="21.75" customHeight="1">
      <c r="A19" s="141">
        <v>13</v>
      </c>
      <c r="B19" s="119" t="s">
        <v>46</v>
      </c>
      <c r="C19" s="38">
        <v>84000</v>
      </c>
      <c r="D19" s="157"/>
      <c r="E19" s="157">
        <v>7630</v>
      </c>
      <c r="F19" s="157">
        <v>7630</v>
      </c>
      <c r="G19" s="40">
        <f t="shared" si="3"/>
        <v>15260</v>
      </c>
      <c r="H19" s="46">
        <v>7630</v>
      </c>
      <c r="I19" s="46">
        <v>7630</v>
      </c>
      <c r="J19" s="46">
        <v>7630</v>
      </c>
      <c r="K19" s="40">
        <f t="shared" si="4"/>
        <v>22890</v>
      </c>
      <c r="L19" s="46">
        <v>7630</v>
      </c>
      <c r="M19" s="46">
        <v>7630</v>
      </c>
      <c r="N19" s="46">
        <v>7630</v>
      </c>
      <c r="O19" s="40">
        <f t="shared" si="5"/>
        <v>22890</v>
      </c>
      <c r="P19" s="46">
        <v>7630</v>
      </c>
      <c r="Q19" s="46">
        <v>7630</v>
      </c>
      <c r="R19" s="46">
        <v>7700</v>
      </c>
      <c r="S19" s="40">
        <f t="shared" si="6"/>
        <v>22960</v>
      </c>
      <c r="T19" s="41">
        <f t="shared" si="7"/>
        <v>84000</v>
      </c>
      <c r="U19" s="42">
        <f t="shared" si="8"/>
        <v>0</v>
      </c>
      <c r="V19" s="43"/>
    </row>
    <row r="20" spans="1:22" s="44" customFormat="1" ht="21.75" customHeight="1">
      <c r="A20" s="141">
        <v>14</v>
      </c>
      <c r="B20" s="120" t="s">
        <v>47</v>
      </c>
      <c r="C20" s="38">
        <v>288024</v>
      </c>
      <c r="D20" s="157"/>
      <c r="E20" s="157">
        <v>26184</v>
      </c>
      <c r="F20" s="157">
        <v>26184</v>
      </c>
      <c r="G20" s="40">
        <f t="shared" si="3"/>
        <v>52368</v>
      </c>
      <c r="H20" s="46">
        <v>26184</v>
      </c>
      <c r="I20" s="46">
        <v>26184</v>
      </c>
      <c r="J20" s="46">
        <v>26184</v>
      </c>
      <c r="K20" s="40">
        <f t="shared" si="4"/>
        <v>78552</v>
      </c>
      <c r="L20" s="46">
        <v>26184</v>
      </c>
      <c r="M20" s="46">
        <v>26184</v>
      </c>
      <c r="N20" s="46">
        <v>26184</v>
      </c>
      <c r="O20" s="40">
        <f t="shared" si="5"/>
        <v>78552</v>
      </c>
      <c r="P20" s="46">
        <v>26184</v>
      </c>
      <c r="Q20" s="46">
        <v>26184</v>
      </c>
      <c r="R20" s="46">
        <v>26184</v>
      </c>
      <c r="S20" s="40">
        <f t="shared" si="6"/>
        <v>78552</v>
      </c>
      <c r="T20" s="41">
        <f t="shared" si="7"/>
        <v>288024</v>
      </c>
      <c r="U20" s="42">
        <f t="shared" si="8"/>
        <v>0</v>
      </c>
      <c r="V20" s="43"/>
    </row>
    <row r="21" spans="1:22" s="44" customFormat="1" ht="21.75" customHeight="1">
      <c r="A21" s="141">
        <v>15</v>
      </c>
      <c r="B21" s="120" t="s">
        <v>48</v>
      </c>
      <c r="C21" s="38">
        <v>275000</v>
      </c>
      <c r="D21" s="157"/>
      <c r="E21" s="157"/>
      <c r="F21" s="157">
        <v>25000</v>
      </c>
      <c r="G21" s="40">
        <f t="shared" si="3"/>
        <v>25000</v>
      </c>
      <c r="H21" s="46">
        <v>25000</v>
      </c>
      <c r="I21" s="46">
        <v>25000</v>
      </c>
      <c r="J21" s="46">
        <v>25000</v>
      </c>
      <c r="K21" s="40">
        <f t="shared" si="4"/>
        <v>75000</v>
      </c>
      <c r="L21" s="46">
        <v>25000</v>
      </c>
      <c r="M21" s="46">
        <v>25000</v>
      </c>
      <c r="N21" s="46">
        <v>25000</v>
      </c>
      <c r="O21" s="40">
        <f t="shared" si="5"/>
        <v>75000</v>
      </c>
      <c r="P21" s="46">
        <v>25000</v>
      </c>
      <c r="Q21" s="46">
        <v>25000</v>
      </c>
      <c r="R21" s="46">
        <v>25000</v>
      </c>
      <c r="S21" s="40">
        <f t="shared" si="6"/>
        <v>75000</v>
      </c>
      <c r="T21" s="41">
        <f t="shared" si="7"/>
        <v>250000</v>
      </c>
      <c r="U21" s="42">
        <f t="shared" si="8"/>
        <v>25000</v>
      </c>
      <c r="V21" s="43"/>
    </row>
    <row r="22" spans="1:22" s="44" customFormat="1" ht="21.75" customHeight="1">
      <c r="A22" s="141">
        <v>16</v>
      </c>
      <c r="B22" s="120" t="s">
        <v>49</v>
      </c>
      <c r="C22" s="38">
        <v>352000</v>
      </c>
      <c r="D22" s="157"/>
      <c r="E22" s="157"/>
      <c r="F22" s="157"/>
      <c r="G22" s="40">
        <f t="shared" si="3"/>
        <v>0</v>
      </c>
      <c r="H22" s="46"/>
      <c r="I22" s="46">
        <v>32000</v>
      </c>
      <c r="J22" s="46">
        <v>32000</v>
      </c>
      <c r="K22" s="40">
        <f t="shared" si="4"/>
        <v>64000</v>
      </c>
      <c r="L22" s="46">
        <v>32000</v>
      </c>
      <c r="M22" s="46">
        <v>32000</v>
      </c>
      <c r="N22" s="46">
        <v>32000</v>
      </c>
      <c r="O22" s="40">
        <f t="shared" si="5"/>
        <v>96000</v>
      </c>
      <c r="P22" s="46">
        <v>32000</v>
      </c>
      <c r="Q22" s="46">
        <v>32000</v>
      </c>
      <c r="R22" s="46">
        <v>32000</v>
      </c>
      <c r="S22" s="40">
        <f t="shared" si="6"/>
        <v>96000</v>
      </c>
      <c r="T22" s="41">
        <f t="shared" si="7"/>
        <v>256000</v>
      </c>
      <c r="U22" s="42">
        <f t="shared" si="8"/>
        <v>96000</v>
      </c>
      <c r="V22" s="43"/>
    </row>
    <row r="23" spans="1:22" s="44" customFormat="1" ht="31.5" customHeight="1">
      <c r="A23" s="141">
        <v>17</v>
      </c>
      <c r="B23" s="120" t="s">
        <v>50</v>
      </c>
      <c r="C23" s="38">
        <v>308000</v>
      </c>
      <c r="D23" s="157"/>
      <c r="E23" s="157">
        <v>28000</v>
      </c>
      <c r="F23" s="157">
        <v>28000</v>
      </c>
      <c r="G23" s="40">
        <f t="shared" si="3"/>
        <v>56000</v>
      </c>
      <c r="H23" s="46">
        <v>28000</v>
      </c>
      <c r="I23" s="46">
        <v>28000</v>
      </c>
      <c r="J23" s="46">
        <v>28000</v>
      </c>
      <c r="K23" s="40">
        <f t="shared" si="4"/>
        <v>84000</v>
      </c>
      <c r="L23" s="46">
        <v>28000</v>
      </c>
      <c r="M23" s="46">
        <v>28000</v>
      </c>
      <c r="N23" s="46">
        <v>28000</v>
      </c>
      <c r="O23" s="40">
        <f t="shared" si="5"/>
        <v>84000</v>
      </c>
      <c r="P23" s="46">
        <v>28000</v>
      </c>
      <c r="Q23" s="46">
        <v>28000</v>
      </c>
      <c r="R23" s="46">
        <v>28000</v>
      </c>
      <c r="S23" s="40">
        <f t="shared" si="6"/>
        <v>84000</v>
      </c>
      <c r="T23" s="41">
        <f t="shared" si="7"/>
        <v>308000</v>
      </c>
      <c r="U23" s="42">
        <f t="shared" si="8"/>
        <v>0</v>
      </c>
      <c r="V23" s="43"/>
    </row>
    <row r="24" spans="1:22" s="44" customFormat="1" ht="21.75" customHeight="1">
      <c r="A24" s="141">
        <v>18</v>
      </c>
      <c r="B24" s="120" t="s">
        <v>51</v>
      </c>
      <c r="C24" s="38">
        <v>360030</v>
      </c>
      <c r="D24" s="157"/>
      <c r="E24" s="157">
        <v>32730</v>
      </c>
      <c r="F24" s="157">
        <v>32730</v>
      </c>
      <c r="G24" s="40">
        <f t="shared" si="3"/>
        <v>65460</v>
      </c>
      <c r="H24" s="46">
        <v>32730</v>
      </c>
      <c r="I24" s="46">
        <v>32730</v>
      </c>
      <c r="J24" s="46">
        <v>32730</v>
      </c>
      <c r="K24" s="40">
        <f t="shared" si="4"/>
        <v>98190</v>
      </c>
      <c r="L24" s="46">
        <v>32730</v>
      </c>
      <c r="M24" s="46">
        <v>32730</v>
      </c>
      <c r="N24" s="46">
        <v>32730</v>
      </c>
      <c r="O24" s="40">
        <f t="shared" si="5"/>
        <v>98190</v>
      </c>
      <c r="P24" s="46">
        <v>32730</v>
      </c>
      <c r="Q24" s="46">
        <v>32730</v>
      </c>
      <c r="R24" s="46">
        <v>32730</v>
      </c>
      <c r="S24" s="40">
        <f t="shared" si="6"/>
        <v>98190</v>
      </c>
      <c r="T24" s="41">
        <f t="shared" si="7"/>
        <v>360030</v>
      </c>
      <c r="U24" s="42">
        <f t="shared" si="8"/>
        <v>0</v>
      </c>
      <c r="V24" s="43"/>
    </row>
    <row r="25" spans="1:22" s="44" customFormat="1" ht="21.75" customHeight="1">
      <c r="A25" s="141">
        <v>19</v>
      </c>
      <c r="B25" s="120" t="s">
        <v>52</v>
      </c>
      <c r="C25" s="38">
        <v>126500</v>
      </c>
      <c r="D25" s="157"/>
      <c r="E25" s="157">
        <v>11500</v>
      </c>
      <c r="F25" s="157">
        <v>11500</v>
      </c>
      <c r="G25" s="40">
        <f t="shared" si="3"/>
        <v>23000</v>
      </c>
      <c r="H25" s="46">
        <v>11500</v>
      </c>
      <c r="I25" s="46">
        <v>11500</v>
      </c>
      <c r="J25" s="46">
        <v>11500</v>
      </c>
      <c r="K25" s="40">
        <f t="shared" si="4"/>
        <v>34500</v>
      </c>
      <c r="L25" s="46">
        <v>11500</v>
      </c>
      <c r="M25" s="46">
        <v>11500</v>
      </c>
      <c r="N25" s="46">
        <v>11500</v>
      </c>
      <c r="O25" s="40">
        <f t="shared" si="5"/>
        <v>34500</v>
      </c>
      <c r="P25" s="46">
        <v>11500</v>
      </c>
      <c r="Q25" s="46">
        <v>11500</v>
      </c>
      <c r="R25" s="46">
        <v>11500</v>
      </c>
      <c r="S25" s="40">
        <f t="shared" si="6"/>
        <v>34500</v>
      </c>
      <c r="T25" s="41">
        <f t="shared" si="1"/>
        <v>126500</v>
      </c>
      <c r="U25" s="42">
        <f t="shared" si="2"/>
        <v>0</v>
      </c>
      <c r="V25" s="43"/>
    </row>
    <row r="26" spans="1:22" s="44" customFormat="1" ht="21.75" customHeight="1">
      <c r="A26" s="141">
        <v>20</v>
      </c>
      <c r="B26" s="120" t="s">
        <v>53</v>
      </c>
      <c r="C26" s="38">
        <v>123200</v>
      </c>
      <c r="D26" s="157"/>
      <c r="E26" s="157">
        <v>11200</v>
      </c>
      <c r="F26" s="157">
        <v>11200</v>
      </c>
      <c r="G26" s="40">
        <f t="shared" si="3"/>
        <v>22400</v>
      </c>
      <c r="H26" s="46">
        <v>11200</v>
      </c>
      <c r="I26" s="46">
        <v>11200</v>
      </c>
      <c r="J26" s="46">
        <v>11200</v>
      </c>
      <c r="K26" s="40">
        <f t="shared" si="4"/>
        <v>33600</v>
      </c>
      <c r="L26" s="46">
        <v>11200</v>
      </c>
      <c r="M26" s="46">
        <v>11200</v>
      </c>
      <c r="N26" s="46">
        <v>11200</v>
      </c>
      <c r="O26" s="40">
        <f t="shared" si="5"/>
        <v>33600</v>
      </c>
      <c r="P26" s="46">
        <v>11200</v>
      </c>
      <c r="Q26" s="46">
        <v>11200</v>
      </c>
      <c r="R26" s="46">
        <v>11200</v>
      </c>
      <c r="S26" s="40">
        <f t="shared" si="6"/>
        <v>33600</v>
      </c>
      <c r="T26" s="41">
        <f t="shared" si="1"/>
        <v>123200</v>
      </c>
      <c r="U26" s="42">
        <f t="shared" si="2"/>
        <v>0</v>
      </c>
      <c r="V26" s="43"/>
    </row>
    <row r="27" spans="1:22" s="44" customFormat="1" ht="21.75" customHeight="1">
      <c r="A27" s="141">
        <v>21</v>
      </c>
      <c r="B27" s="120" t="s">
        <v>113</v>
      </c>
      <c r="C27" s="38">
        <v>92400</v>
      </c>
      <c r="D27" s="157"/>
      <c r="E27" s="157">
        <v>8400</v>
      </c>
      <c r="F27" s="157">
        <v>8400</v>
      </c>
      <c r="G27" s="40">
        <f t="shared" si="3"/>
        <v>16800</v>
      </c>
      <c r="H27" s="46">
        <v>8400</v>
      </c>
      <c r="I27" s="46">
        <v>8400</v>
      </c>
      <c r="J27" s="46">
        <v>8400</v>
      </c>
      <c r="K27" s="40">
        <f t="shared" si="4"/>
        <v>25200</v>
      </c>
      <c r="L27" s="46">
        <v>8400</v>
      </c>
      <c r="M27" s="46">
        <v>8400</v>
      </c>
      <c r="N27" s="46">
        <v>8400</v>
      </c>
      <c r="O27" s="40">
        <f t="shared" si="5"/>
        <v>25200</v>
      </c>
      <c r="P27" s="46">
        <v>8400</v>
      </c>
      <c r="Q27" s="46">
        <v>8400</v>
      </c>
      <c r="R27" s="46">
        <v>8400</v>
      </c>
      <c r="S27" s="40">
        <f t="shared" si="6"/>
        <v>25200</v>
      </c>
      <c r="T27" s="41">
        <f t="shared" si="1"/>
        <v>92400</v>
      </c>
      <c r="U27" s="42">
        <f t="shared" si="2"/>
        <v>0</v>
      </c>
      <c r="V27" s="43"/>
    </row>
    <row r="28" spans="1:22" s="50" customFormat="1" ht="21.75" customHeight="1">
      <c r="A28" s="168" t="s">
        <v>14</v>
      </c>
      <c r="B28" s="168"/>
      <c r="C28" s="47">
        <f>SUM(C29:C37)</f>
        <v>88000</v>
      </c>
      <c r="D28" s="47">
        <f>SUM(D29:D37)</f>
        <v>1500</v>
      </c>
      <c r="E28" s="47">
        <f>SUM(E29:E37)</f>
        <v>4500</v>
      </c>
      <c r="F28" s="47">
        <f>SUM(F29:F37)</f>
        <v>4500</v>
      </c>
      <c r="G28" s="34">
        <f>SUM(D28:F28)</f>
        <v>10500</v>
      </c>
      <c r="H28" s="35">
        <f>SUM(H29:H37)</f>
        <v>5250</v>
      </c>
      <c r="I28" s="35">
        <f>SUM(I29:I37)</f>
        <v>5250</v>
      </c>
      <c r="J28" s="48">
        <f>SUM(J29:J37)</f>
        <v>5250</v>
      </c>
      <c r="K28" s="34">
        <f>SUM(H28:J28)</f>
        <v>15750</v>
      </c>
      <c r="L28" s="35">
        <f>SUM(L29:L37)</f>
        <v>5250</v>
      </c>
      <c r="M28" s="35">
        <f>SUM(M29:M37)</f>
        <v>5250</v>
      </c>
      <c r="N28" s="35">
        <f>SUM(N29:N37)</f>
        <v>21250</v>
      </c>
      <c r="O28" s="34">
        <f>SUM(L28:N28)</f>
        <v>31750</v>
      </c>
      <c r="P28" s="35">
        <f>SUM(P29:P37)</f>
        <v>5250</v>
      </c>
      <c r="Q28" s="35">
        <f>SUM(Q29:Q37)</f>
        <v>5250</v>
      </c>
      <c r="R28" s="35">
        <f>SUM(R29:R37)</f>
        <v>5250</v>
      </c>
      <c r="S28" s="34">
        <f>SUM(P28:R28)</f>
        <v>15750</v>
      </c>
      <c r="T28" s="35">
        <f t="shared" si="1"/>
        <v>73750</v>
      </c>
      <c r="U28" s="35">
        <f t="shared" si="2"/>
        <v>14250</v>
      </c>
      <c r="V28" s="49"/>
    </row>
    <row r="29" spans="1:22" s="50" customFormat="1" ht="21.75" customHeight="1">
      <c r="A29" s="142">
        <v>1</v>
      </c>
      <c r="B29" s="120" t="s">
        <v>62</v>
      </c>
      <c r="C29" s="51">
        <v>9000</v>
      </c>
      <c r="D29" s="54"/>
      <c r="E29" s="54">
        <v>750</v>
      </c>
      <c r="F29" s="54">
        <v>750</v>
      </c>
      <c r="G29" s="52">
        <f>SUM(D29:F29)</f>
        <v>1500</v>
      </c>
      <c r="H29" s="41">
        <v>750</v>
      </c>
      <c r="I29" s="41">
        <v>750</v>
      </c>
      <c r="J29" s="41">
        <v>750</v>
      </c>
      <c r="K29" s="52">
        <f>SUM(H29:J29)</f>
        <v>2250</v>
      </c>
      <c r="L29" s="41">
        <v>750</v>
      </c>
      <c r="M29" s="41">
        <v>750</v>
      </c>
      <c r="N29" s="41">
        <v>750</v>
      </c>
      <c r="O29" s="52">
        <f>SUM(L29:N29)</f>
        <v>2250</v>
      </c>
      <c r="P29" s="41">
        <v>750</v>
      </c>
      <c r="Q29" s="41">
        <v>750</v>
      </c>
      <c r="R29" s="41">
        <v>750</v>
      </c>
      <c r="S29" s="52">
        <f>SUM(P29:R29)</f>
        <v>2250</v>
      </c>
      <c r="T29" s="54">
        <f t="shared" si="1"/>
        <v>8250</v>
      </c>
      <c r="U29" s="42">
        <f t="shared" si="2"/>
        <v>750</v>
      </c>
      <c r="V29" s="55"/>
    </row>
    <row r="30" spans="1:22" s="50" customFormat="1" ht="21.75" customHeight="1">
      <c r="A30" s="138">
        <v>2</v>
      </c>
      <c r="B30" s="140" t="s">
        <v>63</v>
      </c>
      <c r="C30" s="51">
        <v>9000</v>
      </c>
      <c r="D30" s="54">
        <v>750</v>
      </c>
      <c r="E30" s="54">
        <v>750</v>
      </c>
      <c r="F30" s="54">
        <v>750</v>
      </c>
      <c r="G30" s="52">
        <f t="shared" ref="G30:G37" si="9">SUM(D30:F30)</f>
        <v>2250</v>
      </c>
      <c r="H30" s="41">
        <v>750</v>
      </c>
      <c r="I30" s="41">
        <v>750</v>
      </c>
      <c r="J30" s="41">
        <v>750</v>
      </c>
      <c r="K30" s="52">
        <f t="shared" ref="K30:K37" si="10">SUM(H30:J30)</f>
        <v>2250</v>
      </c>
      <c r="L30" s="41">
        <v>750</v>
      </c>
      <c r="M30" s="41">
        <v>750</v>
      </c>
      <c r="N30" s="41">
        <v>750</v>
      </c>
      <c r="O30" s="52">
        <f t="shared" ref="O30:O37" si="11">SUM(L30:N30)</f>
        <v>2250</v>
      </c>
      <c r="P30" s="41">
        <v>750</v>
      </c>
      <c r="Q30" s="41">
        <v>750</v>
      </c>
      <c r="R30" s="41">
        <v>750</v>
      </c>
      <c r="S30" s="52">
        <f t="shared" ref="S30:S37" si="12">SUM(P30:R30)</f>
        <v>2250</v>
      </c>
      <c r="T30" s="54">
        <f t="shared" si="1"/>
        <v>9000</v>
      </c>
      <c r="U30" s="42">
        <f t="shared" si="2"/>
        <v>0</v>
      </c>
      <c r="V30" s="55"/>
    </row>
    <row r="31" spans="1:22" s="50" customFormat="1" ht="21.75" customHeight="1">
      <c r="A31" s="142">
        <v>3</v>
      </c>
      <c r="B31" s="139" t="s">
        <v>64</v>
      </c>
      <c r="C31" s="51">
        <v>9000</v>
      </c>
      <c r="D31" s="54">
        <v>750</v>
      </c>
      <c r="E31" s="54">
        <v>750</v>
      </c>
      <c r="F31" s="54">
        <v>750</v>
      </c>
      <c r="G31" s="52">
        <f t="shared" si="9"/>
        <v>2250</v>
      </c>
      <c r="H31" s="41">
        <v>750</v>
      </c>
      <c r="I31" s="41">
        <v>750</v>
      </c>
      <c r="J31" s="41">
        <v>750</v>
      </c>
      <c r="K31" s="52">
        <f t="shared" si="10"/>
        <v>2250</v>
      </c>
      <c r="L31" s="41">
        <v>750</v>
      </c>
      <c r="M31" s="41">
        <v>750</v>
      </c>
      <c r="N31" s="41">
        <v>750</v>
      </c>
      <c r="O31" s="52">
        <f t="shared" si="11"/>
        <v>2250</v>
      </c>
      <c r="P31" s="41">
        <v>750</v>
      </c>
      <c r="Q31" s="41">
        <v>750</v>
      </c>
      <c r="R31" s="41">
        <v>750</v>
      </c>
      <c r="S31" s="52">
        <f t="shared" si="12"/>
        <v>2250</v>
      </c>
      <c r="T31" s="54">
        <f t="shared" si="1"/>
        <v>9000</v>
      </c>
      <c r="U31" s="42">
        <f t="shared" si="2"/>
        <v>0</v>
      </c>
      <c r="V31" s="55"/>
    </row>
    <row r="32" spans="1:22" s="50" customFormat="1" ht="21.75" customHeight="1">
      <c r="A32" s="142">
        <v>4</v>
      </c>
      <c r="B32" s="122" t="s">
        <v>65</v>
      </c>
      <c r="C32" s="51">
        <v>9000</v>
      </c>
      <c r="D32" s="54"/>
      <c r="E32" s="54"/>
      <c r="F32" s="54"/>
      <c r="G32" s="52">
        <f t="shared" si="9"/>
        <v>0</v>
      </c>
      <c r="H32" s="41"/>
      <c r="I32" s="41"/>
      <c r="J32" s="41"/>
      <c r="K32" s="52">
        <f t="shared" si="10"/>
        <v>0</v>
      </c>
      <c r="L32" s="41"/>
      <c r="M32" s="41"/>
      <c r="N32" s="41"/>
      <c r="O32" s="52">
        <f t="shared" si="11"/>
        <v>0</v>
      </c>
      <c r="P32" s="41"/>
      <c r="Q32" s="41"/>
      <c r="R32" s="41"/>
      <c r="S32" s="52">
        <f t="shared" si="12"/>
        <v>0</v>
      </c>
      <c r="T32" s="54">
        <f t="shared" si="1"/>
        <v>0</v>
      </c>
      <c r="U32" s="42">
        <f t="shared" si="2"/>
        <v>9000</v>
      </c>
      <c r="V32" s="55"/>
    </row>
    <row r="33" spans="1:24" s="50" customFormat="1" ht="21.75" customHeight="1">
      <c r="A33" s="142">
        <v>5</v>
      </c>
      <c r="B33" s="122" t="s">
        <v>51</v>
      </c>
      <c r="C33" s="51">
        <v>9000</v>
      </c>
      <c r="D33" s="54"/>
      <c r="E33" s="54">
        <v>750</v>
      </c>
      <c r="F33" s="54">
        <v>750</v>
      </c>
      <c r="G33" s="52">
        <f t="shared" si="9"/>
        <v>1500</v>
      </c>
      <c r="H33" s="41">
        <v>750</v>
      </c>
      <c r="I33" s="41">
        <v>750</v>
      </c>
      <c r="J33" s="41">
        <v>750</v>
      </c>
      <c r="K33" s="52">
        <f t="shared" si="10"/>
        <v>2250</v>
      </c>
      <c r="L33" s="41">
        <v>750</v>
      </c>
      <c r="M33" s="41">
        <v>750</v>
      </c>
      <c r="N33" s="41">
        <v>750</v>
      </c>
      <c r="O33" s="52">
        <f t="shared" si="11"/>
        <v>2250</v>
      </c>
      <c r="P33" s="41">
        <v>750</v>
      </c>
      <c r="Q33" s="41">
        <v>750</v>
      </c>
      <c r="R33" s="41">
        <v>750</v>
      </c>
      <c r="S33" s="52">
        <f t="shared" si="12"/>
        <v>2250</v>
      </c>
      <c r="T33" s="54">
        <f t="shared" si="1"/>
        <v>8250</v>
      </c>
      <c r="U33" s="42">
        <f t="shared" si="2"/>
        <v>750</v>
      </c>
      <c r="V33" s="55"/>
    </row>
    <row r="34" spans="1:24" s="50" customFormat="1" ht="21.75" customHeight="1">
      <c r="A34" s="142">
        <v>6</v>
      </c>
      <c r="B34" s="122" t="s">
        <v>48</v>
      </c>
      <c r="C34" s="51">
        <v>9000</v>
      </c>
      <c r="D34" s="54"/>
      <c r="E34" s="54">
        <v>750</v>
      </c>
      <c r="F34" s="54">
        <v>750</v>
      </c>
      <c r="G34" s="52">
        <f t="shared" si="9"/>
        <v>1500</v>
      </c>
      <c r="H34" s="41">
        <v>750</v>
      </c>
      <c r="I34" s="41">
        <v>750</v>
      </c>
      <c r="J34" s="41">
        <v>750</v>
      </c>
      <c r="K34" s="52">
        <f t="shared" si="10"/>
        <v>2250</v>
      </c>
      <c r="L34" s="41">
        <v>750</v>
      </c>
      <c r="M34" s="41">
        <v>750</v>
      </c>
      <c r="N34" s="41">
        <v>750</v>
      </c>
      <c r="O34" s="52">
        <f t="shared" si="11"/>
        <v>2250</v>
      </c>
      <c r="P34" s="41">
        <v>750</v>
      </c>
      <c r="Q34" s="41">
        <v>750</v>
      </c>
      <c r="R34" s="41">
        <v>750</v>
      </c>
      <c r="S34" s="52">
        <f t="shared" si="12"/>
        <v>2250</v>
      </c>
      <c r="T34" s="54">
        <f t="shared" si="1"/>
        <v>8250</v>
      </c>
      <c r="U34" s="42">
        <f t="shared" si="2"/>
        <v>750</v>
      </c>
      <c r="V34" s="56"/>
    </row>
    <row r="35" spans="1:24" s="50" customFormat="1" ht="21.75" customHeight="1">
      <c r="A35" s="142">
        <v>7</v>
      </c>
      <c r="B35" s="122" t="s">
        <v>49</v>
      </c>
      <c r="C35" s="51">
        <v>9000</v>
      </c>
      <c r="D35" s="54"/>
      <c r="E35" s="54"/>
      <c r="F35" s="54"/>
      <c r="G35" s="52">
        <f t="shared" si="9"/>
        <v>0</v>
      </c>
      <c r="H35" s="41">
        <v>750</v>
      </c>
      <c r="I35" s="41">
        <v>750</v>
      </c>
      <c r="J35" s="41">
        <v>750</v>
      </c>
      <c r="K35" s="52">
        <f t="shared" si="10"/>
        <v>2250</v>
      </c>
      <c r="L35" s="41">
        <v>750</v>
      </c>
      <c r="M35" s="41">
        <v>750</v>
      </c>
      <c r="N35" s="41">
        <v>750</v>
      </c>
      <c r="O35" s="52">
        <f t="shared" si="11"/>
        <v>2250</v>
      </c>
      <c r="P35" s="41">
        <v>750</v>
      </c>
      <c r="Q35" s="41">
        <v>750</v>
      </c>
      <c r="R35" s="41">
        <v>750</v>
      </c>
      <c r="S35" s="52">
        <f t="shared" si="12"/>
        <v>2250</v>
      </c>
      <c r="T35" s="54">
        <f t="shared" ref="T35:T36" si="13">G35+K35+O35+S35</f>
        <v>6750</v>
      </c>
      <c r="U35" s="42">
        <f t="shared" ref="U35:U36" si="14">C35-T35</f>
        <v>2250</v>
      </c>
      <c r="V35" s="56"/>
    </row>
    <row r="36" spans="1:24" s="50" customFormat="1" ht="36.75" customHeight="1">
      <c r="A36" s="142">
        <v>8</v>
      </c>
      <c r="B36" s="122" t="s">
        <v>50</v>
      </c>
      <c r="C36" s="51">
        <v>9000</v>
      </c>
      <c r="D36" s="54"/>
      <c r="E36" s="54">
        <v>750</v>
      </c>
      <c r="F36" s="54">
        <v>750</v>
      </c>
      <c r="G36" s="52">
        <f t="shared" si="9"/>
        <v>1500</v>
      </c>
      <c r="H36" s="41">
        <v>750</v>
      </c>
      <c r="I36" s="41">
        <v>750</v>
      </c>
      <c r="J36" s="41">
        <v>750</v>
      </c>
      <c r="K36" s="52">
        <f t="shared" si="10"/>
        <v>2250</v>
      </c>
      <c r="L36" s="41">
        <v>750</v>
      </c>
      <c r="M36" s="41">
        <v>750</v>
      </c>
      <c r="N36" s="41">
        <v>750</v>
      </c>
      <c r="O36" s="52">
        <f t="shared" si="11"/>
        <v>2250</v>
      </c>
      <c r="P36" s="41">
        <v>750</v>
      </c>
      <c r="Q36" s="41">
        <v>750</v>
      </c>
      <c r="R36" s="41">
        <v>750</v>
      </c>
      <c r="S36" s="52">
        <f t="shared" si="12"/>
        <v>2250</v>
      </c>
      <c r="T36" s="54">
        <f t="shared" si="13"/>
        <v>8250</v>
      </c>
      <c r="U36" s="42">
        <f t="shared" si="14"/>
        <v>750</v>
      </c>
      <c r="V36" s="55"/>
    </row>
    <row r="37" spans="1:24" s="50" customFormat="1" ht="21.75" customHeight="1">
      <c r="A37" s="142">
        <v>9</v>
      </c>
      <c r="B37" s="122" t="s">
        <v>40</v>
      </c>
      <c r="C37" s="51">
        <v>16000</v>
      </c>
      <c r="D37" s="41"/>
      <c r="E37" s="41"/>
      <c r="F37" s="41"/>
      <c r="G37" s="52">
        <f t="shared" si="9"/>
        <v>0</v>
      </c>
      <c r="H37" s="41"/>
      <c r="I37" s="41"/>
      <c r="J37" s="41"/>
      <c r="K37" s="52">
        <f t="shared" si="10"/>
        <v>0</v>
      </c>
      <c r="L37" s="41"/>
      <c r="M37" s="41"/>
      <c r="N37" s="41">
        <v>16000</v>
      </c>
      <c r="O37" s="52">
        <f t="shared" si="11"/>
        <v>16000</v>
      </c>
      <c r="P37" s="41"/>
      <c r="Q37" s="41"/>
      <c r="R37" s="41"/>
      <c r="S37" s="52">
        <f t="shared" si="12"/>
        <v>0</v>
      </c>
      <c r="T37" s="54">
        <f>G37+K37+O37+S37</f>
        <v>16000</v>
      </c>
      <c r="U37" s="42">
        <f t="shared" si="2"/>
        <v>0</v>
      </c>
      <c r="V37" s="55"/>
    </row>
    <row r="38" spans="1:24" s="50" customFormat="1" ht="21.75" customHeight="1">
      <c r="A38" s="168" t="s">
        <v>15</v>
      </c>
      <c r="B38" s="168"/>
      <c r="C38" s="47">
        <f>SUM(C39:C48)</f>
        <v>2037520</v>
      </c>
      <c r="D38" s="47">
        <f t="shared" ref="D38:F38" si="15">SUM(D39:D48)</f>
        <v>0</v>
      </c>
      <c r="E38" s="47">
        <f t="shared" si="15"/>
        <v>0</v>
      </c>
      <c r="F38" s="47">
        <f t="shared" si="15"/>
        <v>95410</v>
      </c>
      <c r="G38" s="34">
        <f>SUM(D38:F38)</f>
        <v>95410</v>
      </c>
      <c r="H38" s="35">
        <f>SUM(H39:H48)</f>
        <v>152600</v>
      </c>
      <c r="I38" s="35">
        <f t="shared" ref="I38:J38" si="16">SUM(I39:I48)</f>
        <v>621500</v>
      </c>
      <c r="J38" s="35">
        <f t="shared" si="16"/>
        <v>165470</v>
      </c>
      <c r="K38" s="34">
        <f>SUM(H38:J38)</f>
        <v>939570</v>
      </c>
      <c r="L38" s="35">
        <f>SUM(L39:L48)</f>
        <v>63820</v>
      </c>
      <c r="M38" s="35">
        <f t="shared" ref="M38:N38" si="17">SUM(M39:M48)</f>
        <v>3500</v>
      </c>
      <c r="N38" s="35">
        <f t="shared" si="17"/>
        <v>92660</v>
      </c>
      <c r="O38" s="34">
        <f>SUM(L38:N38)</f>
        <v>159980</v>
      </c>
      <c r="P38" s="35">
        <f>SUM(P39:P48)</f>
        <v>113860</v>
      </c>
      <c r="Q38" s="35">
        <f t="shared" ref="Q38:R38" si="18">SUM(Q39:Q48)</f>
        <v>3500</v>
      </c>
      <c r="R38" s="35">
        <f t="shared" si="18"/>
        <v>725200</v>
      </c>
      <c r="S38" s="34">
        <f>SUM(P38:R38)</f>
        <v>842560</v>
      </c>
      <c r="T38" s="35">
        <f>G38+K38+O38+S38</f>
        <v>2037520</v>
      </c>
      <c r="U38" s="35">
        <f t="shared" si="2"/>
        <v>0</v>
      </c>
      <c r="V38" s="49"/>
      <c r="X38" s="57"/>
    </row>
    <row r="39" spans="1:24" s="44" customFormat="1" ht="40.5" customHeight="1">
      <c r="A39" s="148">
        <v>1</v>
      </c>
      <c r="B39" s="147" t="s">
        <v>66</v>
      </c>
      <c r="C39" s="38">
        <v>90000</v>
      </c>
      <c r="D39" s="58"/>
      <c r="E39" s="58"/>
      <c r="F39" s="59"/>
      <c r="G39" s="60">
        <f t="shared" ref="G39:G61" si="19">SUM(D39:F39)</f>
        <v>0</v>
      </c>
      <c r="H39" s="59"/>
      <c r="I39" s="59"/>
      <c r="J39" s="53"/>
      <c r="K39" s="60">
        <f t="shared" ref="K39:K48" si="20">SUM(H39:J39)</f>
        <v>0</v>
      </c>
      <c r="L39" s="59"/>
      <c r="M39" s="59"/>
      <c r="N39" s="59"/>
      <c r="O39" s="60">
        <f t="shared" ref="O39:O61" si="21">SUM(L39:N39)</f>
        <v>0</v>
      </c>
      <c r="P39" s="59">
        <v>90000</v>
      </c>
      <c r="Q39" s="59"/>
      <c r="R39" s="59"/>
      <c r="S39" s="60">
        <f t="shared" ref="S39:S61" si="22">SUM(P39:R39)</f>
        <v>90000</v>
      </c>
      <c r="T39" s="42">
        <f t="shared" ref="T39:T48" si="23">G39+K39+O39+S39</f>
        <v>90000</v>
      </c>
      <c r="U39" s="42">
        <f t="shared" si="2"/>
        <v>0</v>
      </c>
      <c r="V39" s="43"/>
    </row>
    <row r="40" spans="1:24" s="44" customFormat="1" ht="28.5" customHeight="1">
      <c r="A40" s="148">
        <v>2</v>
      </c>
      <c r="B40" s="147" t="s">
        <v>67</v>
      </c>
      <c r="C40" s="38">
        <v>150000</v>
      </c>
      <c r="D40" s="59"/>
      <c r="E40" s="59"/>
      <c r="F40" s="59"/>
      <c r="G40" s="60">
        <f t="shared" si="19"/>
        <v>0</v>
      </c>
      <c r="H40" s="59"/>
      <c r="I40" s="59">
        <v>150000</v>
      </c>
      <c r="J40" s="53"/>
      <c r="K40" s="60">
        <f t="shared" si="20"/>
        <v>150000</v>
      </c>
      <c r="L40" s="59"/>
      <c r="M40" s="59"/>
      <c r="N40" s="59"/>
      <c r="O40" s="60">
        <f t="shared" si="21"/>
        <v>0</v>
      </c>
      <c r="P40" s="59"/>
      <c r="Q40" s="59"/>
      <c r="R40" s="59"/>
      <c r="S40" s="60">
        <f t="shared" si="22"/>
        <v>0</v>
      </c>
      <c r="T40" s="42">
        <f t="shared" si="23"/>
        <v>150000</v>
      </c>
      <c r="U40" s="42">
        <f t="shared" si="2"/>
        <v>0</v>
      </c>
      <c r="V40" s="43"/>
    </row>
    <row r="41" spans="1:24" s="44" customFormat="1" ht="28.5" customHeight="1">
      <c r="A41" s="148">
        <v>3</v>
      </c>
      <c r="B41" s="147" t="s">
        <v>109</v>
      </c>
      <c r="C41" s="38">
        <v>120000</v>
      </c>
      <c r="D41" s="59"/>
      <c r="E41" s="62"/>
      <c r="F41" s="62"/>
      <c r="G41" s="60">
        <f t="shared" si="19"/>
        <v>0</v>
      </c>
      <c r="H41" s="59"/>
      <c r="I41" s="59"/>
      <c r="J41" s="53">
        <v>120000</v>
      </c>
      <c r="K41" s="60">
        <f t="shared" si="20"/>
        <v>120000</v>
      </c>
      <c r="L41" s="59"/>
      <c r="M41" s="59"/>
      <c r="N41" s="59"/>
      <c r="O41" s="60">
        <f t="shared" si="21"/>
        <v>0</v>
      </c>
      <c r="P41" s="59"/>
      <c r="Q41" s="59"/>
      <c r="R41" s="59"/>
      <c r="S41" s="60">
        <f t="shared" si="22"/>
        <v>0</v>
      </c>
      <c r="T41" s="42">
        <f t="shared" si="23"/>
        <v>120000</v>
      </c>
      <c r="U41" s="42">
        <f t="shared" si="2"/>
        <v>0</v>
      </c>
      <c r="V41" s="43"/>
    </row>
    <row r="42" spans="1:24" s="44" customFormat="1" ht="30.75" customHeight="1">
      <c r="A42" s="148">
        <v>4</v>
      </c>
      <c r="B42" s="147" t="s">
        <v>68</v>
      </c>
      <c r="C42" s="38">
        <v>104000</v>
      </c>
      <c r="D42" s="53"/>
      <c r="E42" s="59"/>
      <c r="F42" s="58">
        <v>41670</v>
      </c>
      <c r="G42" s="60">
        <f t="shared" si="19"/>
        <v>41670</v>
      </c>
      <c r="H42" s="59"/>
      <c r="I42" s="59"/>
      <c r="J42" s="53">
        <v>41970</v>
      </c>
      <c r="K42" s="60">
        <f t="shared" si="20"/>
        <v>41970</v>
      </c>
      <c r="L42" s="59"/>
      <c r="M42" s="59"/>
      <c r="N42" s="59"/>
      <c r="O42" s="60">
        <f t="shared" si="21"/>
        <v>0</v>
      </c>
      <c r="P42" s="59">
        <v>20360</v>
      </c>
      <c r="Q42" s="59"/>
      <c r="R42" s="59"/>
      <c r="S42" s="60">
        <f t="shared" si="22"/>
        <v>20360</v>
      </c>
      <c r="T42" s="42">
        <f t="shared" si="23"/>
        <v>104000</v>
      </c>
      <c r="U42" s="42">
        <f t="shared" si="2"/>
        <v>0</v>
      </c>
      <c r="V42" s="43"/>
    </row>
    <row r="43" spans="1:24" s="44" customFormat="1" ht="24.75" customHeight="1">
      <c r="A43" s="148">
        <v>5</v>
      </c>
      <c r="B43" s="147" t="s">
        <v>69</v>
      </c>
      <c r="C43" s="61">
        <v>19200</v>
      </c>
      <c r="D43" s="62"/>
      <c r="E43" s="153"/>
      <c r="F43" s="153"/>
      <c r="G43" s="63">
        <f t="shared" si="19"/>
        <v>0</v>
      </c>
      <c r="H43" s="62">
        <v>2000</v>
      </c>
      <c r="I43" s="62">
        <v>2000</v>
      </c>
      <c r="J43" s="62">
        <v>2000</v>
      </c>
      <c r="K43" s="63">
        <f t="shared" si="20"/>
        <v>6000</v>
      </c>
      <c r="L43" s="62">
        <v>2000</v>
      </c>
      <c r="M43" s="62">
        <v>2000</v>
      </c>
      <c r="N43" s="62">
        <v>2000</v>
      </c>
      <c r="O43" s="63">
        <f t="shared" si="21"/>
        <v>6000</v>
      </c>
      <c r="P43" s="62">
        <v>2000</v>
      </c>
      <c r="Q43" s="62">
        <v>2000</v>
      </c>
      <c r="R43" s="62">
        <v>3200</v>
      </c>
      <c r="S43" s="60">
        <f t="shared" si="22"/>
        <v>7200</v>
      </c>
      <c r="T43" s="42">
        <f t="shared" si="23"/>
        <v>19200</v>
      </c>
      <c r="U43" s="65">
        <f t="shared" si="2"/>
        <v>0</v>
      </c>
      <c r="V43" s="66"/>
    </row>
    <row r="44" spans="1:24" s="44" customFormat="1" ht="24.75" customHeight="1">
      <c r="A44" s="148">
        <v>6</v>
      </c>
      <c r="B44" s="147" t="s">
        <v>70</v>
      </c>
      <c r="C44" s="61">
        <v>18000</v>
      </c>
      <c r="D44" s="62"/>
      <c r="E44" s="62"/>
      <c r="F44" s="153">
        <v>4000</v>
      </c>
      <c r="G44" s="63">
        <f t="shared" si="19"/>
        <v>4000</v>
      </c>
      <c r="H44" s="62">
        <v>1500</v>
      </c>
      <c r="I44" s="62">
        <v>1500</v>
      </c>
      <c r="J44" s="62">
        <v>1500</v>
      </c>
      <c r="K44" s="63">
        <f t="shared" si="20"/>
        <v>4500</v>
      </c>
      <c r="L44" s="62">
        <v>1500</v>
      </c>
      <c r="M44" s="62">
        <v>1500</v>
      </c>
      <c r="N44" s="62">
        <v>1500</v>
      </c>
      <c r="O44" s="63">
        <f t="shared" si="21"/>
        <v>4500</v>
      </c>
      <c r="P44" s="62">
        <v>1500</v>
      </c>
      <c r="Q44" s="62">
        <v>1500</v>
      </c>
      <c r="R44" s="62">
        <v>2000</v>
      </c>
      <c r="S44" s="60">
        <f t="shared" si="22"/>
        <v>5000</v>
      </c>
      <c r="T44" s="42">
        <f t="shared" si="23"/>
        <v>18000</v>
      </c>
      <c r="U44" s="65">
        <f t="shared" si="2"/>
        <v>0</v>
      </c>
      <c r="V44" s="66"/>
    </row>
    <row r="45" spans="1:24" s="44" customFormat="1" ht="24.75" customHeight="1">
      <c r="A45" s="148">
        <v>7</v>
      </c>
      <c r="B45" s="147" t="s">
        <v>71</v>
      </c>
      <c r="C45" s="61">
        <v>468000</v>
      </c>
      <c r="D45" s="62"/>
      <c r="E45" s="62"/>
      <c r="F45" s="153"/>
      <c r="G45" s="63">
        <f t="shared" si="19"/>
        <v>0</v>
      </c>
      <c r="H45" s="62"/>
      <c r="I45" s="62">
        <v>468000</v>
      </c>
      <c r="J45" s="62"/>
      <c r="K45" s="63">
        <f t="shared" si="20"/>
        <v>468000</v>
      </c>
      <c r="L45" s="62"/>
      <c r="M45" s="62"/>
      <c r="N45" s="62"/>
      <c r="O45" s="63">
        <f t="shared" si="21"/>
        <v>0</v>
      </c>
      <c r="P45" s="62"/>
      <c r="Q45" s="62"/>
      <c r="R45" s="62"/>
      <c r="S45" s="60">
        <f t="shared" si="22"/>
        <v>0</v>
      </c>
      <c r="T45" s="42">
        <f t="shared" si="23"/>
        <v>468000</v>
      </c>
      <c r="U45" s="65">
        <f t="shared" si="2"/>
        <v>0</v>
      </c>
      <c r="V45" s="66"/>
    </row>
    <row r="46" spans="1:24" s="44" customFormat="1" ht="24.75" customHeight="1">
      <c r="A46" s="148">
        <v>8</v>
      </c>
      <c r="B46" s="147" t="s">
        <v>72</v>
      </c>
      <c r="C46" s="61">
        <v>288000</v>
      </c>
      <c r="D46" s="62"/>
      <c r="E46" s="62"/>
      <c r="F46" s="153">
        <v>49740</v>
      </c>
      <c r="G46" s="63">
        <f t="shared" si="19"/>
        <v>49740</v>
      </c>
      <c r="H46" s="153">
        <v>149100</v>
      </c>
      <c r="I46" s="153"/>
      <c r="J46" s="62"/>
      <c r="K46" s="63">
        <f t="shared" si="20"/>
        <v>149100</v>
      </c>
      <c r="L46" s="62"/>
      <c r="M46" s="62"/>
      <c r="N46" s="62">
        <v>89160</v>
      </c>
      <c r="O46" s="63">
        <f t="shared" si="21"/>
        <v>89160</v>
      </c>
      <c r="P46" s="62"/>
      <c r="Q46" s="62"/>
      <c r="R46" s="62"/>
      <c r="S46" s="60">
        <f t="shared" si="22"/>
        <v>0</v>
      </c>
      <c r="T46" s="42">
        <f t="shared" si="23"/>
        <v>288000</v>
      </c>
      <c r="U46" s="65">
        <f t="shared" si="2"/>
        <v>0</v>
      </c>
      <c r="V46" s="66"/>
    </row>
    <row r="47" spans="1:24" s="44" customFormat="1" ht="24.75" customHeight="1">
      <c r="A47" s="148">
        <v>9</v>
      </c>
      <c r="B47" s="147" t="s">
        <v>73</v>
      </c>
      <c r="C47" s="61">
        <v>60320</v>
      </c>
      <c r="D47" s="62"/>
      <c r="E47" s="62"/>
      <c r="F47" s="153"/>
      <c r="G47" s="63">
        <f t="shared" si="19"/>
        <v>0</v>
      </c>
      <c r="H47" s="62"/>
      <c r="I47" s="62"/>
      <c r="J47" s="64"/>
      <c r="K47" s="63">
        <f t="shared" si="20"/>
        <v>0</v>
      </c>
      <c r="L47" s="62">
        <v>60320</v>
      </c>
      <c r="M47" s="62"/>
      <c r="N47" s="62"/>
      <c r="O47" s="63">
        <f t="shared" si="21"/>
        <v>60320</v>
      </c>
      <c r="P47" s="62"/>
      <c r="Q47" s="62"/>
      <c r="R47" s="62"/>
      <c r="S47" s="60">
        <f t="shared" si="22"/>
        <v>0</v>
      </c>
      <c r="T47" s="42">
        <f t="shared" si="23"/>
        <v>60320</v>
      </c>
      <c r="U47" s="65">
        <f t="shared" si="2"/>
        <v>0</v>
      </c>
      <c r="V47" s="66"/>
    </row>
    <row r="48" spans="1:24" s="44" customFormat="1" ht="20.25" customHeight="1">
      <c r="A48" s="148">
        <v>10</v>
      </c>
      <c r="B48" s="147" t="s">
        <v>74</v>
      </c>
      <c r="C48" s="38">
        <v>720000</v>
      </c>
      <c r="D48" s="59"/>
      <c r="E48" s="59"/>
      <c r="F48" s="59"/>
      <c r="G48" s="63">
        <f t="shared" si="19"/>
        <v>0</v>
      </c>
      <c r="H48" s="59"/>
      <c r="I48" s="59"/>
      <c r="J48" s="53"/>
      <c r="K48" s="63">
        <f t="shared" si="20"/>
        <v>0</v>
      </c>
      <c r="L48" s="59"/>
      <c r="M48" s="59"/>
      <c r="N48" s="59"/>
      <c r="O48" s="63">
        <f t="shared" si="21"/>
        <v>0</v>
      </c>
      <c r="P48" s="59"/>
      <c r="Q48" s="59"/>
      <c r="R48" s="59">
        <v>720000</v>
      </c>
      <c r="S48" s="60">
        <f t="shared" si="22"/>
        <v>720000</v>
      </c>
      <c r="T48" s="42">
        <f t="shared" si="23"/>
        <v>720000</v>
      </c>
      <c r="U48" s="65">
        <f t="shared" si="2"/>
        <v>0</v>
      </c>
      <c r="V48" s="43"/>
    </row>
    <row r="49" spans="1:24" s="50" customFormat="1" ht="21.75" customHeight="1">
      <c r="A49" s="168" t="s">
        <v>16</v>
      </c>
      <c r="B49" s="168"/>
      <c r="C49" s="47">
        <f>SUM(C50:C61)</f>
        <v>457302.74</v>
      </c>
      <c r="D49" s="47">
        <f t="shared" ref="D49:F49" si="24">SUM(D50:D61)</f>
        <v>0</v>
      </c>
      <c r="E49" s="47">
        <f t="shared" si="24"/>
        <v>0</v>
      </c>
      <c r="F49" s="47">
        <f t="shared" si="24"/>
        <v>0</v>
      </c>
      <c r="G49" s="124">
        <f>SUM(D49:F49)</f>
        <v>0</v>
      </c>
      <c r="H49" s="35">
        <f>SUM(H50:H61)</f>
        <v>0</v>
      </c>
      <c r="I49" s="35">
        <f t="shared" ref="I49:J49" si="25">SUM(I50:I61)</f>
        <v>457301.74</v>
      </c>
      <c r="J49" s="35">
        <f t="shared" si="25"/>
        <v>0</v>
      </c>
      <c r="K49" s="124">
        <f>SUM(H49:J49)</f>
        <v>457301.74</v>
      </c>
      <c r="L49" s="35">
        <f>SUM(L50:L61)</f>
        <v>0</v>
      </c>
      <c r="M49" s="35">
        <f t="shared" ref="M49:N49" si="26">SUM(M50:M61)</f>
        <v>0</v>
      </c>
      <c r="N49" s="35">
        <f t="shared" si="26"/>
        <v>0</v>
      </c>
      <c r="O49" s="124">
        <f t="shared" si="21"/>
        <v>0</v>
      </c>
      <c r="P49" s="35">
        <f>SUM(P50:P61)</f>
        <v>0</v>
      </c>
      <c r="Q49" s="35">
        <f t="shared" ref="Q49:R49" si="27">SUM(Q50:Q61)</f>
        <v>0</v>
      </c>
      <c r="R49" s="35">
        <f t="shared" si="27"/>
        <v>0</v>
      </c>
      <c r="S49" s="124">
        <f t="shared" si="22"/>
        <v>0</v>
      </c>
      <c r="T49" s="67">
        <f>G49+K49+O49+S49</f>
        <v>457301.74</v>
      </c>
      <c r="U49" s="35">
        <f>C49-T49</f>
        <v>1</v>
      </c>
      <c r="V49" s="49"/>
    </row>
    <row r="50" spans="1:24" s="50" customFormat="1" ht="21.75" customHeight="1">
      <c r="A50" s="143">
        <v>1</v>
      </c>
      <c r="B50" s="149" t="s">
        <v>75</v>
      </c>
      <c r="C50" s="121">
        <v>40000</v>
      </c>
      <c r="D50" s="54"/>
      <c r="E50" s="54"/>
      <c r="F50" s="54"/>
      <c r="G50" s="125">
        <f t="shared" si="19"/>
        <v>0</v>
      </c>
      <c r="H50" s="54"/>
      <c r="I50" s="54">
        <v>40000</v>
      </c>
      <c r="J50" s="68"/>
      <c r="K50" s="125">
        <f>SUM(H50:J50)</f>
        <v>40000</v>
      </c>
      <c r="L50" s="54"/>
      <c r="M50" s="54"/>
      <c r="N50" s="54"/>
      <c r="O50" s="125">
        <f t="shared" si="21"/>
        <v>0</v>
      </c>
      <c r="P50" s="54"/>
      <c r="Q50" s="54"/>
      <c r="R50" s="54"/>
      <c r="S50" s="60">
        <f t="shared" si="22"/>
        <v>0</v>
      </c>
      <c r="T50" s="59">
        <f t="shared" si="1"/>
        <v>40000</v>
      </c>
      <c r="U50" s="42">
        <f t="shared" si="2"/>
        <v>0</v>
      </c>
      <c r="V50" s="69"/>
      <c r="W50" s="70"/>
    </row>
    <row r="51" spans="1:24" s="50" customFormat="1" ht="21.75" customHeight="1">
      <c r="A51" s="143">
        <v>2</v>
      </c>
      <c r="B51" s="123" t="s">
        <v>76</v>
      </c>
      <c r="C51" s="121">
        <v>40000</v>
      </c>
      <c r="D51" s="54"/>
      <c r="E51" s="54"/>
      <c r="F51" s="54"/>
      <c r="G51" s="125">
        <f t="shared" si="19"/>
        <v>0</v>
      </c>
      <c r="H51" s="54"/>
      <c r="I51" s="54">
        <v>40000</v>
      </c>
      <c r="J51" s="68"/>
      <c r="K51" s="125">
        <f t="shared" ref="K51:K61" si="28">SUM(H51:J51)</f>
        <v>40000</v>
      </c>
      <c r="L51" s="54"/>
      <c r="M51" s="54"/>
      <c r="N51" s="54"/>
      <c r="O51" s="125">
        <f t="shared" si="21"/>
        <v>0</v>
      </c>
      <c r="P51" s="54"/>
      <c r="Q51" s="54"/>
      <c r="R51" s="54"/>
      <c r="S51" s="60">
        <f t="shared" si="22"/>
        <v>0</v>
      </c>
      <c r="T51" s="59">
        <f t="shared" ref="T51:T57" si="29">G51+K51+O51+S51</f>
        <v>40000</v>
      </c>
      <c r="U51" s="42">
        <f t="shared" ref="U51:U57" si="30">C51-T51</f>
        <v>0</v>
      </c>
      <c r="V51" s="69"/>
      <c r="W51" s="70"/>
    </row>
    <row r="52" spans="1:24" s="50" customFormat="1" ht="21.75" customHeight="1">
      <c r="A52" s="143">
        <v>3</v>
      </c>
      <c r="B52" s="123" t="s">
        <v>77</v>
      </c>
      <c r="C52" s="121">
        <v>17000</v>
      </c>
      <c r="D52" s="54"/>
      <c r="E52" s="54"/>
      <c r="F52" s="54"/>
      <c r="G52" s="125">
        <f t="shared" si="19"/>
        <v>0</v>
      </c>
      <c r="H52" s="54"/>
      <c r="I52" s="54">
        <v>17000</v>
      </c>
      <c r="J52" s="68"/>
      <c r="K52" s="125">
        <f t="shared" si="28"/>
        <v>17000</v>
      </c>
      <c r="L52" s="54"/>
      <c r="M52" s="54"/>
      <c r="N52" s="54"/>
      <c r="O52" s="125">
        <f t="shared" si="21"/>
        <v>0</v>
      </c>
      <c r="P52" s="54"/>
      <c r="Q52" s="54"/>
      <c r="R52" s="54"/>
      <c r="S52" s="60">
        <f t="shared" si="22"/>
        <v>0</v>
      </c>
      <c r="T52" s="59">
        <f t="shared" si="29"/>
        <v>17000</v>
      </c>
      <c r="U52" s="42">
        <f t="shared" si="30"/>
        <v>0</v>
      </c>
      <c r="V52" s="69"/>
      <c r="W52" s="70"/>
    </row>
    <row r="53" spans="1:24" s="50" customFormat="1" ht="21.75" customHeight="1">
      <c r="A53" s="143">
        <v>4</v>
      </c>
      <c r="B53" s="123" t="s">
        <v>78</v>
      </c>
      <c r="C53" s="121">
        <v>7009</v>
      </c>
      <c r="D53" s="54"/>
      <c r="E53" s="54"/>
      <c r="F53" s="54"/>
      <c r="G53" s="125">
        <f t="shared" si="19"/>
        <v>0</v>
      </c>
      <c r="H53" s="54"/>
      <c r="I53" s="54">
        <v>7009</v>
      </c>
      <c r="J53" s="68"/>
      <c r="K53" s="125">
        <f t="shared" si="28"/>
        <v>7009</v>
      </c>
      <c r="L53" s="54"/>
      <c r="M53" s="54"/>
      <c r="N53" s="54"/>
      <c r="O53" s="125">
        <f t="shared" si="21"/>
        <v>0</v>
      </c>
      <c r="P53" s="54"/>
      <c r="Q53" s="54"/>
      <c r="R53" s="54"/>
      <c r="S53" s="60">
        <f t="shared" si="22"/>
        <v>0</v>
      </c>
      <c r="T53" s="59">
        <f t="shared" si="29"/>
        <v>7009</v>
      </c>
      <c r="U53" s="42">
        <f t="shared" si="30"/>
        <v>0</v>
      </c>
      <c r="V53" s="69"/>
      <c r="W53" s="70"/>
    </row>
    <row r="54" spans="1:24" s="50" customFormat="1" ht="21.75" customHeight="1">
      <c r="A54" s="143">
        <v>5</v>
      </c>
      <c r="B54" s="144" t="s">
        <v>79</v>
      </c>
      <c r="C54" s="121">
        <v>5981</v>
      </c>
      <c r="D54" s="54"/>
      <c r="E54" s="54"/>
      <c r="F54" s="54"/>
      <c r="G54" s="125">
        <f t="shared" si="19"/>
        <v>0</v>
      </c>
      <c r="H54" s="54"/>
      <c r="I54" s="54">
        <v>5981</v>
      </c>
      <c r="J54" s="68"/>
      <c r="K54" s="125">
        <f t="shared" si="28"/>
        <v>5981</v>
      </c>
      <c r="L54" s="54"/>
      <c r="M54" s="54"/>
      <c r="N54" s="54"/>
      <c r="O54" s="125">
        <f t="shared" si="21"/>
        <v>0</v>
      </c>
      <c r="P54" s="54"/>
      <c r="Q54" s="54"/>
      <c r="R54" s="54"/>
      <c r="S54" s="60">
        <f t="shared" si="22"/>
        <v>0</v>
      </c>
      <c r="T54" s="59">
        <f t="shared" si="29"/>
        <v>5981</v>
      </c>
      <c r="U54" s="42">
        <f t="shared" si="30"/>
        <v>0</v>
      </c>
      <c r="V54" s="69"/>
      <c r="W54" s="70"/>
    </row>
    <row r="55" spans="1:24" s="50" customFormat="1" ht="21.75" customHeight="1">
      <c r="A55" s="143">
        <v>6</v>
      </c>
      <c r="B55" s="144" t="s">
        <v>80</v>
      </c>
      <c r="C55" s="121">
        <v>70000</v>
      </c>
      <c r="D55" s="54"/>
      <c r="E55" s="54"/>
      <c r="F55" s="54"/>
      <c r="G55" s="125">
        <f t="shared" si="19"/>
        <v>0</v>
      </c>
      <c r="H55" s="54"/>
      <c r="I55" s="54">
        <v>70000</v>
      </c>
      <c r="J55" s="68"/>
      <c r="K55" s="125">
        <f t="shared" si="28"/>
        <v>70000</v>
      </c>
      <c r="L55" s="54"/>
      <c r="M55" s="54"/>
      <c r="N55" s="54"/>
      <c r="O55" s="125">
        <f t="shared" si="21"/>
        <v>0</v>
      </c>
      <c r="P55" s="54"/>
      <c r="Q55" s="54"/>
      <c r="R55" s="54"/>
      <c r="S55" s="60">
        <f t="shared" si="22"/>
        <v>0</v>
      </c>
      <c r="T55" s="59">
        <f t="shared" si="29"/>
        <v>70000</v>
      </c>
      <c r="U55" s="42">
        <f t="shared" si="30"/>
        <v>0</v>
      </c>
      <c r="V55" s="69"/>
      <c r="W55" s="70"/>
    </row>
    <row r="56" spans="1:24" s="50" customFormat="1" ht="21.75" customHeight="1">
      <c r="A56" s="143">
        <v>7</v>
      </c>
      <c r="B56" s="123" t="s">
        <v>81</v>
      </c>
      <c r="C56" s="121">
        <v>29971</v>
      </c>
      <c r="D56" s="54"/>
      <c r="E56" s="54"/>
      <c r="F56" s="54"/>
      <c r="G56" s="125">
        <f t="shared" si="19"/>
        <v>0</v>
      </c>
      <c r="H56" s="54"/>
      <c r="I56" s="54">
        <v>29971</v>
      </c>
      <c r="J56" s="68"/>
      <c r="K56" s="125">
        <f t="shared" si="28"/>
        <v>29971</v>
      </c>
      <c r="L56" s="54"/>
      <c r="M56" s="54"/>
      <c r="N56" s="54"/>
      <c r="O56" s="125">
        <f t="shared" si="21"/>
        <v>0</v>
      </c>
      <c r="P56" s="54"/>
      <c r="Q56" s="54"/>
      <c r="R56" s="54"/>
      <c r="S56" s="60">
        <f t="shared" si="22"/>
        <v>0</v>
      </c>
      <c r="T56" s="59">
        <f t="shared" si="29"/>
        <v>29971</v>
      </c>
      <c r="U56" s="42">
        <f t="shared" si="30"/>
        <v>0</v>
      </c>
      <c r="V56" s="69"/>
      <c r="W56" s="70"/>
    </row>
    <row r="57" spans="1:24" s="50" customFormat="1" ht="21.75" customHeight="1">
      <c r="A57" s="143">
        <v>8</v>
      </c>
      <c r="B57" s="123" t="s">
        <v>82</v>
      </c>
      <c r="C57" s="121">
        <v>12070</v>
      </c>
      <c r="D57" s="54"/>
      <c r="E57" s="54"/>
      <c r="F57" s="54"/>
      <c r="G57" s="125">
        <f t="shared" si="19"/>
        <v>0</v>
      </c>
      <c r="H57" s="54"/>
      <c r="I57" s="54">
        <v>12070</v>
      </c>
      <c r="J57" s="68"/>
      <c r="K57" s="125">
        <f t="shared" si="28"/>
        <v>12070</v>
      </c>
      <c r="L57" s="54"/>
      <c r="M57" s="54"/>
      <c r="N57" s="54"/>
      <c r="O57" s="125">
        <f t="shared" si="21"/>
        <v>0</v>
      </c>
      <c r="P57" s="54"/>
      <c r="Q57" s="54"/>
      <c r="R57" s="54"/>
      <c r="S57" s="60">
        <f t="shared" si="22"/>
        <v>0</v>
      </c>
      <c r="T57" s="59">
        <f t="shared" si="29"/>
        <v>12070</v>
      </c>
      <c r="U57" s="42">
        <f t="shared" si="30"/>
        <v>0</v>
      </c>
      <c r="V57" s="69"/>
      <c r="W57" s="70"/>
    </row>
    <row r="58" spans="1:24" s="50" customFormat="1" ht="23.25" customHeight="1">
      <c r="A58" s="143">
        <v>9</v>
      </c>
      <c r="B58" s="123" t="s">
        <v>83</v>
      </c>
      <c r="C58" s="121">
        <v>165000</v>
      </c>
      <c r="D58" s="54"/>
      <c r="E58" s="54"/>
      <c r="F58" s="54"/>
      <c r="G58" s="125">
        <f t="shared" si="19"/>
        <v>0</v>
      </c>
      <c r="H58" s="54"/>
      <c r="I58" s="54">
        <v>165000</v>
      </c>
      <c r="J58" s="68"/>
      <c r="K58" s="125">
        <f t="shared" si="28"/>
        <v>165000</v>
      </c>
      <c r="L58" s="54"/>
      <c r="M58" s="54"/>
      <c r="N58" s="54"/>
      <c r="O58" s="125">
        <f t="shared" si="21"/>
        <v>0</v>
      </c>
      <c r="P58" s="54"/>
      <c r="Q58" s="54"/>
      <c r="R58" s="54"/>
      <c r="S58" s="60">
        <f t="shared" si="22"/>
        <v>0</v>
      </c>
      <c r="T58" s="59">
        <f t="shared" si="1"/>
        <v>165000</v>
      </c>
      <c r="U58" s="42">
        <f t="shared" si="2"/>
        <v>0</v>
      </c>
      <c r="V58" s="69"/>
      <c r="W58" s="70"/>
    </row>
    <row r="59" spans="1:24" s="50" customFormat="1" ht="23.25" customHeight="1">
      <c r="A59" s="143">
        <v>10</v>
      </c>
      <c r="B59" s="123" t="s">
        <v>114</v>
      </c>
      <c r="C59" s="121">
        <v>19771.740000000002</v>
      </c>
      <c r="D59" s="54"/>
      <c r="E59" s="54"/>
      <c r="F59" s="54"/>
      <c r="G59" s="125">
        <f t="shared" si="19"/>
        <v>0</v>
      </c>
      <c r="H59" s="54"/>
      <c r="I59" s="54">
        <v>19770.740000000002</v>
      </c>
      <c r="J59" s="68"/>
      <c r="K59" s="125">
        <f t="shared" si="28"/>
        <v>19770.740000000002</v>
      </c>
      <c r="L59" s="54"/>
      <c r="M59" s="54"/>
      <c r="N59" s="54"/>
      <c r="O59" s="125">
        <f t="shared" si="21"/>
        <v>0</v>
      </c>
      <c r="P59" s="54"/>
      <c r="Q59" s="54"/>
      <c r="R59" s="54"/>
      <c r="S59" s="60">
        <f t="shared" si="22"/>
        <v>0</v>
      </c>
      <c r="T59" s="59">
        <f t="shared" ref="T59:T61" si="31">G59+K59+O59+S59</f>
        <v>19770.740000000002</v>
      </c>
      <c r="U59" s="42">
        <f t="shared" ref="U59:U61" si="32">C59-T59</f>
        <v>1</v>
      </c>
      <c r="V59" s="69"/>
      <c r="W59" s="70"/>
    </row>
    <row r="60" spans="1:24" s="50" customFormat="1" ht="23.25" customHeight="1">
      <c r="A60" s="143">
        <v>11</v>
      </c>
      <c r="B60" s="123" t="s">
        <v>115</v>
      </c>
      <c r="C60" s="121">
        <v>10000</v>
      </c>
      <c r="D60" s="54"/>
      <c r="E60" s="54"/>
      <c r="F60" s="54"/>
      <c r="G60" s="125">
        <f t="shared" si="19"/>
        <v>0</v>
      </c>
      <c r="H60" s="54"/>
      <c r="I60" s="54">
        <v>10000</v>
      </c>
      <c r="J60" s="68"/>
      <c r="K60" s="125">
        <f t="shared" si="28"/>
        <v>10000</v>
      </c>
      <c r="L60" s="54"/>
      <c r="M60" s="54"/>
      <c r="N60" s="54"/>
      <c r="O60" s="125">
        <f t="shared" si="21"/>
        <v>0</v>
      </c>
      <c r="P60" s="54"/>
      <c r="Q60" s="54"/>
      <c r="R60" s="54"/>
      <c r="S60" s="60">
        <f t="shared" si="22"/>
        <v>0</v>
      </c>
      <c r="T60" s="59">
        <f t="shared" si="31"/>
        <v>10000</v>
      </c>
      <c r="U60" s="42">
        <f t="shared" si="32"/>
        <v>0</v>
      </c>
      <c r="V60" s="69"/>
      <c r="W60" s="70"/>
    </row>
    <row r="61" spans="1:24" s="50" customFormat="1" ht="23.25" customHeight="1">
      <c r="A61" s="143">
        <v>12</v>
      </c>
      <c r="B61" s="123" t="s">
        <v>116</v>
      </c>
      <c r="C61" s="121">
        <v>40500</v>
      </c>
      <c r="D61" s="54"/>
      <c r="E61" s="54"/>
      <c r="F61" s="54"/>
      <c r="G61" s="125">
        <f t="shared" si="19"/>
        <v>0</v>
      </c>
      <c r="H61" s="54"/>
      <c r="I61" s="54">
        <v>40500</v>
      </c>
      <c r="J61" s="68"/>
      <c r="K61" s="125">
        <f t="shared" si="28"/>
        <v>40500</v>
      </c>
      <c r="L61" s="54"/>
      <c r="M61" s="54"/>
      <c r="N61" s="54"/>
      <c r="O61" s="125">
        <f t="shared" si="21"/>
        <v>0</v>
      </c>
      <c r="P61" s="54"/>
      <c r="Q61" s="54"/>
      <c r="R61" s="54"/>
      <c r="S61" s="60">
        <f t="shared" si="22"/>
        <v>0</v>
      </c>
      <c r="T61" s="59">
        <f t="shared" si="31"/>
        <v>40500</v>
      </c>
      <c r="U61" s="42">
        <f t="shared" si="32"/>
        <v>0</v>
      </c>
      <c r="V61" s="69"/>
      <c r="W61" s="70"/>
    </row>
    <row r="62" spans="1:24" s="50" customFormat="1" ht="21.75" customHeight="1">
      <c r="A62" s="168" t="s">
        <v>17</v>
      </c>
      <c r="B62" s="168"/>
      <c r="C62" s="47">
        <f>SUM(C63:C69)</f>
        <v>2955845</v>
      </c>
      <c r="D62" s="47">
        <f>SUM(D63:D69)</f>
        <v>0</v>
      </c>
      <c r="E62" s="47">
        <f>SUM(E63:E69)</f>
        <v>0</v>
      </c>
      <c r="F62" s="47">
        <f>SUM(F63:F69)</f>
        <v>0</v>
      </c>
      <c r="G62" s="34">
        <f>D62+E62+F62</f>
        <v>0</v>
      </c>
      <c r="H62" s="35">
        <f>SUM(H63:H69)</f>
        <v>35000</v>
      </c>
      <c r="I62" s="35">
        <f>SUM(I63:I69)</f>
        <v>1160000</v>
      </c>
      <c r="J62" s="48">
        <f>SUM(J63:J69)</f>
        <v>0</v>
      </c>
      <c r="K62" s="34">
        <f t="shared" ref="K62:K70" si="33">H62+I62+J62</f>
        <v>1195000</v>
      </c>
      <c r="L62" s="35">
        <f>SUM(L63:L69)</f>
        <v>50000</v>
      </c>
      <c r="M62" s="35">
        <f>SUM(M63:M69)</f>
        <v>547000</v>
      </c>
      <c r="N62" s="35">
        <f>SUM(N63:N69)</f>
        <v>564845</v>
      </c>
      <c r="O62" s="34">
        <f>L62+M62+N62</f>
        <v>1161845</v>
      </c>
      <c r="P62" s="35">
        <f>SUM(P63:P69)</f>
        <v>50000</v>
      </c>
      <c r="Q62" s="35">
        <f>SUM(Q63:Q69)</f>
        <v>549000</v>
      </c>
      <c r="R62" s="35">
        <f>SUM(R63:R69)</f>
        <v>0</v>
      </c>
      <c r="S62" s="34">
        <f>P62+Q62+R62</f>
        <v>599000</v>
      </c>
      <c r="T62" s="35">
        <f t="shared" si="1"/>
        <v>2955845</v>
      </c>
      <c r="U62" s="35">
        <f t="shared" si="2"/>
        <v>0</v>
      </c>
      <c r="V62" s="49"/>
      <c r="X62" s="71"/>
    </row>
    <row r="63" spans="1:24" s="44" customFormat="1" ht="21.75" customHeight="1">
      <c r="A63" s="150">
        <v>1</v>
      </c>
      <c r="B63" s="151" t="s">
        <v>84</v>
      </c>
      <c r="C63" s="38">
        <v>72000</v>
      </c>
      <c r="D63" s="59"/>
      <c r="E63" s="59"/>
      <c r="F63" s="59"/>
      <c r="G63" s="60">
        <f>SUM(D63:F63)</f>
        <v>0</v>
      </c>
      <c r="H63" s="59">
        <v>35000</v>
      </c>
      <c r="I63" s="59"/>
      <c r="J63" s="53"/>
      <c r="K63" s="72">
        <f t="shared" si="33"/>
        <v>35000</v>
      </c>
      <c r="L63" s="59"/>
      <c r="M63" s="59">
        <v>37000</v>
      </c>
      <c r="N63" s="59"/>
      <c r="O63" s="60">
        <f>SUM(L63:N63)</f>
        <v>37000</v>
      </c>
      <c r="P63" s="59"/>
      <c r="Q63" s="59"/>
      <c r="R63" s="59"/>
      <c r="S63" s="60">
        <f>SUM(P63:R63)</f>
        <v>0</v>
      </c>
      <c r="T63" s="59">
        <f t="shared" si="1"/>
        <v>72000</v>
      </c>
      <c r="U63" s="42">
        <f t="shared" si="2"/>
        <v>0</v>
      </c>
      <c r="V63" s="43"/>
    </row>
    <row r="64" spans="1:24" s="44" customFormat="1" ht="21.75" customHeight="1">
      <c r="A64" s="150">
        <v>2</v>
      </c>
      <c r="B64" s="151" t="s">
        <v>85</v>
      </c>
      <c r="C64" s="38">
        <v>400000</v>
      </c>
      <c r="D64" s="59"/>
      <c r="E64" s="53"/>
      <c r="F64" s="53"/>
      <c r="G64" s="60">
        <f>SUM(D64:F64)</f>
        <v>0</v>
      </c>
      <c r="H64" s="59"/>
      <c r="I64" s="59">
        <v>100000</v>
      </c>
      <c r="J64" s="53"/>
      <c r="K64" s="72">
        <f t="shared" si="33"/>
        <v>100000</v>
      </c>
      <c r="L64" s="59"/>
      <c r="M64" s="59"/>
      <c r="N64" s="59">
        <v>100000</v>
      </c>
      <c r="O64" s="60">
        <f>SUM(L64:N64)</f>
        <v>100000</v>
      </c>
      <c r="P64" s="59"/>
      <c r="Q64" s="59">
        <v>200000</v>
      </c>
      <c r="R64" s="59"/>
      <c r="S64" s="60">
        <f>SUM(P64:R64)</f>
        <v>200000</v>
      </c>
      <c r="T64" s="59">
        <f t="shared" si="1"/>
        <v>400000</v>
      </c>
      <c r="U64" s="42">
        <f t="shared" si="2"/>
        <v>0</v>
      </c>
      <c r="V64" s="43"/>
    </row>
    <row r="65" spans="1:24" s="44" customFormat="1" ht="21.75" customHeight="1">
      <c r="A65" s="145">
        <v>3</v>
      </c>
      <c r="B65" s="126" t="s">
        <v>86</v>
      </c>
      <c r="C65" s="38">
        <v>360000</v>
      </c>
      <c r="D65" s="59"/>
      <c r="E65" s="53"/>
      <c r="F65" s="53"/>
      <c r="G65" s="60">
        <f>SUM(D65:F65)</f>
        <v>0</v>
      </c>
      <c r="H65" s="59"/>
      <c r="I65" s="59">
        <v>50000</v>
      </c>
      <c r="J65" s="53"/>
      <c r="K65" s="72">
        <f t="shared" si="33"/>
        <v>50000</v>
      </c>
      <c r="L65" s="117">
        <v>50000</v>
      </c>
      <c r="M65" s="59"/>
      <c r="N65" s="59">
        <v>90000</v>
      </c>
      <c r="O65" s="60">
        <f>SUM(L65:N65)</f>
        <v>140000</v>
      </c>
      <c r="P65" s="59">
        <v>50000</v>
      </c>
      <c r="Q65" s="59">
        <v>120000</v>
      </c>
      <c r="R65" s="59"/>
      <c r="S65" s="60">
        <f>SUM(P65:R65)</f>
        <v>170000</v>
      </c>
      <c r="T65" s="59">
        <f>G65+K65+O65+S65</f>
        <v>360000</v>
      </c>
      <c r="U65" s="42">
        <f t="shared" si="2"/>
        <v>0</v>
      </c>
      <c r="V65" s="43"/>
    </row>
    <row r="66" spans="1:24" s="44" customFormat="1" ht="21.75" customHeight="1">
      <c r="A66" s="145">
        <v>4</v>
      </c>
      <c r="B66" s="126" t="s">
        <v>41</v>
      </c>
      <c r="C66" s="38">
        <v>25000</v>
      </c>
      <c r="D66" s="59"/>
      <c r="E66" s="53"/>
      <c r="F66" s="53"/>
      <c r="G66" s="60">
        <f t="shared" ref="G66:G68" si="34">SUM(D66:F66)</f>
        <v>0</v>
      </c>
      <c r="H66" s="59"/>
      <c r="I66" s="59">
        <v>10000</v>
      </c>
      <c r="J66" s="53"/>
      <c r="K66" s="72">
        <f t="shared" si="33"/>
        <v>10000</v>
      </c>
      <c r="L66" s="117"/>
      <c r="M66" s="59">
        <v>10000</v>
      </c>
      <c r="N66" s="59"/>
      <c r="O66" s="60">
        <f t="shared" ref="O66:O68" si="35">SUM(L66:N66)</f>
        <v>10000</v>
      </c>
      <c r="P66" s="59"/>
      <c r="Q66" s="59">
        <v>5000</v>
      </c>
      <c r="R66" s="59"/>
      <c r="S66" s="60">
        <f t="shared" ref="S66:S68" si="36">SUM(P66:R66)</f>
        <v>5000</v>
      </c>
      <c r="T66" s="59">
        <f t="shared" ref="T66:T68" si="37">G66+K66+O66+S66</f>
        <v>25000</v>
      </c>
      <c r="U66" s="42">
        <f t="shared" ref="U66:U68" si="38">C66-T66</f>
        <v>0</v>
      </c>
      <c r="V66" s="43"/>
    </row>
    <row r="67" spans="1:24" s="44" customFormat="1" ht="21.75" customHeight="1">
      <c r="A67" s="145">
        <v>5</v>
      </c>
      <c r="B67" s="126" t="s">
        <v>42</v>
      </c>
      <c r="C67" s="38">
        <v>1224000</v>
      </c>
      <c r="D67" s="59"/>
      <c r="E67" s="53"/>
      <c r="F67" s="53"/>
      <c r="G67" s="60">
        <f t="shared" si="34"/>
        <v>0</v>
      </c>
      <c r="H67" s="59"/>
      <c r="I67" s="59">
        <v>500000</v>
      </c>
      <c r="J67" s="53"/>
      <c r="K67" s="72">
        <f t="shared" si="33"/>
        <v>500000</v>
      </c>
      <c r="L67" s="117"/>
      <c r="M67" s="59">
        <v>500000</v>
      </c>
      <c r="N67" s="59"/>
      <c r="O67" s="60">
        <f t="shared" si="35"/>
        <v>500000</v>
      </c>
      <c r="P67" s="59"/>
      <c r="Q67" s="59">
        <v>224000</v>
      </c>
      <c r="R67" s="59"/>
      <c r="S67" s="60">
        <f t="shared" si="36"/>
        <v>224000</v>
      </c>
      <c r="T67" s="59">
        <f t="shared" si="37"/>
        <v>1224000</v>
      </c>
      <c r="U67" s="42">
        <f t="shared" si="38"/>
        <v>0</v>
      </c>
      <c r="V67" s="43"/>
    </row>
    <row r="68" spans="1:24" s="44" customFormat="1" ht="21.75" customHeight="1">
      <c r="A68" s="145">
        <v>6</v>
      </c>
      <c r="B68" s="127" t="s">
        <v>43</v>
      </c>
      <c r="C68" s="158">
        <v>774845</v>
      </c>
      <c r="D68" s="59"/>
      <c r="E68" s="53"/>
      <c r="F68" s="53"/>
      <c r="G68" s="60">
        <f t="shared" si="34"/>
        <v>0</v>
      </c>
      <c r="H68" s="59"/>
      <c r="I68" s="59">
        <v>400000</v>
      </c>
      <c r="J68" s="53"/>
      <c r="K68" s="72">
        <f t="shared" si="33"/>
        <v>400000</v>
      </c>
      <c r="L68" s="117"/>
      <c r="M68" s="59"/>
      <c r="N68" s="59">
        <v>374845</v>
      </c>
      <c r="O68" s="60">
        <f t="shared" si="35"/>
        <v>374845</v>
      </c>
      <c r="P68" s="59"/>
      <c r="Q68" s="59"/>
      <c r="R68" s="59"/>
      <c r="S68" s="60">
        <f t="shared" si="36"/>
        <v>0</v>
      </c>
      <c r="T68" s="59">
        <f t="shared" si="37"/>
        <v>774845</v>
      </c>
      <c r="U68" s="42">
        <f t="shared" si="38"/>
        <v>0</v>
      </c>
      <c r="V68" s="43"/>
    </row>
    <row r="69" spans="1:24" s="44" customFormat="1" ht="21.75" customHeight="1">
      <c r="A69" s="145">
        <v>7</v>
      </c>
      <c r="B69" s="146" t="s">
        <v>87</v>
      </c>
      <c r="C69" s="38">
        <v>100000</v>
      </c>
      <c r="D69" s="59"/>
      <c r="E69" s="53"/>
      <c r="F69" s="53"/>
      <c r="G69" s="60">
        <f t="shared" ref="G69" si="39">SUM(D69:F69)</f>
        <v>0</v>
      </c>
      <c r="H69" s="59"/>
      <c r="I69" s="59">
        <v>100000</v>
      </c>
      <c r="J69" s="53"/>
      <c r="K69" s="72">
        <f t="shared" si="33"/>
        <v>100000</v>
      </c>
      <c r="L69" s="59"/>
      <c r="M69" s="59"/>
      <c r="N69" s="59"/>
      <c r="O69" s="60">
        <f t="shared" ref="O69" si="40">SUM(L69:N69)</f>
        <v>0</v>
      </c>
      <c r="P69" s="59"/>
      <c r="Q69" s="59"/>
      <c r="R69" s="59"/>
      <c r="S69" s="60">
        <f t="shared" ref="S69" si="41">SUM(P69:R69)</f>
        <v>0</v>
      </c>
      <c r="T69" s="59">
        <f t="shared" si="1"/>
        <v>100000</v>
      </c>
      <c r="U69" s="42">
        <f t="shared" si="2"/>
        <v>0</v>
      </c>
      <c r="V69" s="43"/>
    </row>
    <row r="70" spans="1:24" s="74" customFormat="1" ht="21.75" customHeight="1">
      <c r="A70" s="168" t="s">
        <v>18</v>
      </c>
      <c r="B70" s="168"/>
      <c r="C70" s="47">
        <f>SUM(C71:C71)</f>
        <v>0</v>
      </c>
      <c r="D70" s="47">
        <f>SUM(D71:D71)</f>
        <v>0</v>
      </c>
      <c r="E70" s="47">
        <f>SUM(E71:E71)</f>
        <v>0</v>
      </c>
      <c r="F70" s="47">
        <f>SUM(F71:F71)</f>
        <v>0</v>
      </c>
      <c r="G70" s="34">
        <f>D70+E70+F70</f>
        <v>0</v>
      </c>
      <c r="H70" s="47">
        <f>SUM(H71:H71)</f>
        <v>0</v>
      </c>
      <c r="I70" s="47">
        <f>SUM(I71:I71)</f>
        <v>0</v>
      </c>
      <c r="J70" s="73">
        <f>SUM(J71:J71)</f>
        <v>0</v>
      </c>
      <c r="K70" s="34">
        <f t="shared" si="33"/>
        <v>0</v>
      </c>
      <c r="L70" s="47">
        <f>SUM(L71:L71)</f>
        <v>0</v>
      </c>
      <c r="M70" s="47">
        <f>SUM(M71:M71)</f>
        <v>0</v>
      </c>
      <c r="N70" s="47">
        <f>SUM(N71:N71)</f>
        <v>0</v>
      </c>
      <c r="O70" s="34">
        <f>L70+M70+N70</f>
        <v>0</v>
      </c>
      <c r="P70" s="47">
        <f>SUM(P71:P71)</f>
        <v>0</v>
      </c>
      <c r="Q70" s="47">
        <f>SUM(Q71:Q71)</f>
        <v>0</v>
      </c>
      <c r="R70" s="47">
        <f>SUM(R71:R71)</f>
        <v>0</v>
      </c>
      <c r="S70" s="34">
        <f>P70+Q70+R70</f>
        <v>0</v>
      </c>
      <c r="T70" s="35">
        <f t="shared" si="1"/>
        <v>0</v>
      </c>
      <c r="U70" s="35">
        <f t="shared" si="2"/>
        <v>0</v>
      </c>
      <c r="V70" s="49"/>
      <c r="X70" s="75"/>
    </row>
    <row r="71" spans="1:24" s="80" customFormat="1" ht="21" customHeight="1">
      <c r="A71" s="76"/>
      <c r="B71" s="77"/>
      <c r="C71" s="38"/>
      <c r="D71" s="59"/>
      <c r="E71" s="59"/>
      <c r="F71" s="59"/>
      <c r="G71" s="60">
        <f>SUM(D71:F71)</f>
        <v>0</v>
      </c>
      <c r="H71" s="59"/>
      <c r="I71" s="59"/>
      <c r="J71" s="53"/>
      <c r="K71" s="60">
        <f>SUM(H71:J71)</f>
        <v>0</v>
      </c>
      <c r="L71" s="59"/>
      <c r="M71" s="59"/>
      <c r="N71" s="59"/>
      <c r="O71" s="60">
        <f>SUM(L71:N71)</f>
        <v>0</v>
      </c>
      <c r="P71" s="59"/>
      <c r="Q71" s="59"/>
      <c r="R71" s="59"/>
      <c r="S71" s="78">
        <f>P71+Q71+R71</f>
        <v>0</v>
      </c>
      <c r="T71" s="59">
        <f t="shared" si="1"/>
        <v>0</v>
      </c>
      <c r="U71" s="79">
        <f t="shared" si="2"/>
        <v>0</v>
      </c>
      <c r="V71" s="43"/>
    </row>
    <row r="72" spans="1:24" s="74" customFormat="1" ht="21.75" customHeight="1">
      <c r="A72" s="162" t="s">
        <v>19</v>
      </c>
      <c r="B72" s="163"/>
      <c r="C72" s="47">
        <f>SUM(C73:C73)</f>
        <v>0</v>
      </c>
      <c r="D72" s="35">
        <f>SUM(D73)</f>
        <v>0</v>
      </c>
      <c r="E72" s="35">
        <f>SUM(E73)</f>
        <v>0</v>
      </c>
      <c r="F72" s="35">
        <f>SUM(F73)</f>
        <v>0</v>
      </c>
      <c r="G72" s="34">
        <f>SUM(D72:F72)</f>
        <v>0</v>
      </c>
      <c r="H72" s="35">
        <f>SUM(H73)</f>
        <v>0</v>
      </c>
      <c r="I72" s="35">
        <f>SUM(I73)</f>
        <v>0</v>
      </c>
      <c r="J72" s="48">
        <f>SUM(J73)</f>
        <v>0</v>
      </c>
      <c r="K72" s="34">
        <f>SUM(H72:J72)</f>
        <v>0</v>
      </c>
      <c r="L72" s="35">
        <f>SUM(L73)</f>
        <v>0</v>
      </c>
      <c r="M72" s="35">
        <f>SUM(M73)</f>
        <v>0</v>
      </c>
      <c r="N72" s="35">
        <f>SUM(N73)</f>
        <v>0</v>
      </c>
      <c r="O72" s="34">
        <f>SUM(L72:N72)</f>
        <v>0</v>
      </c>
      <c r="P72" s="35">
        <f>SUM(P73)</f>
        <v>0</v>
      </c>
      <c r="Q72" s="35">
        <f>SUM(Q73)</f>
        <v>0</v>
      </c>
      <c r="R72" s="35">
        <f>SUM(R73)</f>
        <v>0</v>
      </c>
      <c r="S72" s="34">
        <f>SUM(P72:R72)</f>
        <v>0</v>
      </c>
      <c r="T72" s="35">
        <f t="shared" si="1"/>
        <v>0</v>
      </c>
      <c r="U72" s="35">
        <f t="shared" si="2"/>
        <v>0</v>
      </c>
      <c r="V72" s="49"/>
    </row>
    <row r="73" spans="1:24" s="82" customFormat="1" ht="15.75" customHeight="1">
      <c r="A73" s="76"/>
      <c r="B73" s="81"/>
      <c r="C73" s="38"/>
      <c r="D73" s="59"/>
      <c r="E73" s="59"/>
      <c r="F73" s="59"/>
      <c r="G73" s="72">
        <f>SUM(D73:F73)</f>
        <v>0</v>
      </c>
      <c r="H73" s="59"/>
      <c r="I73" s="59"/>
      <c r="J73" s="53"/>
      <c r="K73" s="72">
        <f>SUM(H73:J73)</f>
        <v>0</v>
      </c>
      <c r="L73" s="59"/>
      <c r="M73" s="59"/>
      <c r="N73" s="59"/>
      <c r="O73" s="72">
        <f>SUM(L73:N73)</f>
        <v>0</v>
      </c>
      <c r="P73" s="59"/>
      <c r="Q73" s="59"/>
      <c r="R73" s="59"/>
      <c r="S73" s="72">
        <f>SUM(P73:R73)</f>
        <v>0</v>
      </c>
      <c r="T73" s="59"/>
      <c r="U73" s="42">
        <f t="shared" si="2"/>
        <v>0</v>
      </c>
      <c r="V73" s="43"/>
      <c r="W73" s="80"/>
    </row>
    <row r="74" spans="1:24" s="74" customFormat="1" ht="21.75" customHeight="1">
      <c r="A74" s="162" t="s">
        <v>20</v>
      </c>
      <c r="B74" s="163"/>
      <c r="C74" s="47">
        <f>SUM(C75:C99)</f>
        <v>3750405</v>
      </c>
      <c r="D74" s="47">
        <f t="shared" ref="D74:F74" si="42">SUM(D75:D99)</f>
        <v>0</v>
      </c>
      <c r="E74" s="47">
        <f t="shared" si="42"/>
        <v>8000</v>
      </c>
      <c r="F74" s="47">
        <f t="shared" si="42"/>
        <v>116980</v>
      </c>
      <c r="G74" s="34">
        <f>D74+E74+F74</f>
        <v>124980</v>
      </c>
      <c r="H74" s="35">
        <f>SUM(H75:H99)</f>
        <v>283700</v>
      </c>
      <c r="I74" s="35">
        <f t="shared" ref="I74:J74" si="43">SUM(I75:I99)</f>
        <v>886000</v>
      </c>
      <c r="J74" s="35">
        <f t="shared" si="43"/>
        <v>188200</v>
      </c>
      <c r="K74" s="34">
        <f>H74+I74+J74</f>
        <v>1357900</v>
      </c>
      <c r="L74" s="35">
        <f>SUM(L75:L99)</f>
        <v>251200</v>
      </c>
      <c r="M74" s="35">
        <f>SUM(M75:M99)</f>
        <v>508520</v>
      </c>
      <c r="N74" s="35">
        <f>SUM(N75:N99)</f>
        <v>193200</v>
      </c>
      <c r="O74" s="34">
        <f t="shared" ref="O74" si="44">SUM(O75:O99)</f>
        <v>952920</v>
      </c>
      <c r="P74" s="35">
        <f>SUM(P75:P99)</f>
        <v>265200</v>
      </c>
      <c r="Q74" s="35">
        <f>SUM(Q75:Q99)</f>
        <v>234200</v>
      </c>
      <c r="R74" s="35">
        <f>SUM(R75:R99)</f>
        <v>350000</v>
      </c>
      <c r="S74" s="34">
        <f>SUM(S75:S99)</f>
        <v>849400</v>
      </c>
      <c r="T74" s="35">
        <f t="shared" ref="T74:T92" si="45">G74+K74+O74+S74</f>
        <v>3285200</v>
      </c>
      <c r="U74" s="35">
        <f t="shared" si="2"/>
        <v>465205</v>
      </c>
      <c r="V74" s="49"/>
      <c r="X74" s="83"/>
    </row>
    <row r="75" spans="1:24" s="80" customFormat="1" ht="36" customHeight="1">
      <c r="A75" s="148">
        <v>1</v>
      </c>
      <c r="B75" s="130" t="s">
        <v>88</v>
      </c>
      <c r="C75" s="84">
        <v>40000</v>
      </c>
      <c r="D75" s="85"/>
      <c r="E75" s="85"/>
      <c r="F75" s="85"/>
      <c r="G75" s="60">
        <f>SUM(D75:F75)</f>
        <v>0</v>
      </c>
      <c r="H75" s="86"/>
      <c r="I75" s="86"/>
      <c r="J75" s="87"/>
      <c r="K75" s="60">
        <f t="shared" ref="K75:K99" si="46">SUM(H75:J75)</f>
        <v>0</v>
      </c>
      <c r="L75" s="86"/>
      <c r="M75" s="86"/>
      <c r="N75" s="85"/>
      <c r="O75" s="60">
        <f t="shared" ref="O75:O99" si="47">SUM(L75:N75)</f>
        <v>0</v>
      </c>
      <c r="P75" s="85">
        <v>40000</v>
      </c>
      <c r="Q75" s="85"/>
      <c r="R75" s="85"/>
      <c r="S75" s="60">
        <f t="shared" ref="S75:S82" si="48">SUM(P75:R75)</f>
        <v>40000</v>
      </c>
      <c r="T75" s="59">
        <f t="shared" si="45"/>
        <v>40000</v>
      </c>
      <c r="U75" s="42">
        <f t="shared" si="2"/>
        <v>0</v>
      </c>
      <c r="V75" s="43"/>
    </row>
    <row r="76" spans="1:24" s="80" customFormat="1" ht="42.75" customHeight="1">
      <c r="A76" s="148">
        <v>2</v>
      </c>
      <c r="B76" s="129" t="s">
        <v>67</v>
      </c>
      <c r="C76" s="84">
        <v>90000</v>
      </c>
      <c r="D76" s="85"/>
      <c r="E76" s="85"/>
      <c r="F76" s="85"/>
      <c r="G76" s="60">
        <f t="shared" ref="G76:G99" si="49">SUM(D76:F76)</f>
        <v>0</v>
      </c>
      <c r="H76" s="86">
        <v>90000</v>
      </c>
      <c r="I76" s="86"/>
      <c r="J76" s="87"/>
      <c r="K76" s="60">
        <f t="shared" si="46"/>
        <v>90000</v>
      </c>
      <c r="L76" s="86"/>
      <c r="M76" s="86"/>
      <c r="N76" s="86"/>
      <c r="O76" s="60">
        <f t="shared" si="47"/>
        <v>0</v>
      </c>
      <c r="P76" s="85"/>
      <c r="Q76" s="85"/>
      <c r="R76" s="85"/>
      <c r="S76" s="60">
        <f t="shared" si="48"/>
        <v>0</v>
      </c>
      <c r="T76" s="59">
        <f t="shared" si="45"/>
        <v>90000</v>
      </c>
      <c r="U76" s="42">
        <f t="shared" si="2"/>
        <v>0</v>
      </c>
      <c r="V76" s="43"/>
    </row>
    <row r="77" spans="1:24" s="80" customFormat="1" ht="41.25" customHeight="1">
      <c r="A77" s="148">
        <v>3</v>
      </c>
      <c r="B77" s="129" t="s">
        <v>89</v>
      </c>
      <c r="C77" s="84">
        <v>65000</v>
      </c>
      <c r="D77" s="85"/>
      <c r="E77" s="85"/>
      <c r="F77" s="85"/>
      <c r="G77" s="60">
        <f t="shared" si="49"/>
        <v>0</v>
      </c>
      <c r="H77" s="86"/>
      <c r="I77" s="86"/>
      <c r="J77" s="87"/>
      <c r="K77" s="60">
        <f t="shared" si="46"/>
        <v>0</v>
      </c>
      <c r="L77" s="86">
        <v>65000</v>
      </c>
      <c r="M77" s="86"/>
      <c r="N77" s="86"/>
      <c r="O77" s="60">
        <f t="shared" si="47"/>
        <v>65000</v>
      </c>
      <c r="P77" s="85"/>
      <c r="Q77" s="85"/>
      <c r="R77" s="85"/>
      <c r="S77" s="60">
        <f t="shared" si="48"/>
        <v>0</v>
      </c>
      <c r="T77" s="59">
        <f t="shared" si="45"/>
        <v>65000</v>
      </c>
      <c r="U77" s="42">
        <f t="shared" si="2"/>
        <v>0</v>
      </c>
      <c r="V77" s="43"/>
    </row>
    <row r="78" spans="1:24" s="80" customFormat="1" ht="27.75" customHeight="1">
      <c r="A78" s="148">
        <v>4</v>
      </c>
      <c r="B78" s="129" t="s">
        <v>90</v>
      </c>
      <c r="C78" s="84">
        <v>96000</v>
      </c>
      <c r="D78" s="85"/>
      <c r="E78" s="85"/>
      <c r="F78" s="85">
        <v>86100</v>
      </c>
      <c r="G78" s="60">
        <f t="shared" si="49"/>
        <v>86100</v>
      </c>
      <c r="H78" s="86"/>
      <c r="I78" s="86"/>
      <c r="J78" s="87"/>
      <c r="K78" s="60">
        <f t="shared" si="46"/>
        <v>0</v>
      </c>
      <c r="L78" s="86"/>
      <c r="M78" s="86"/>
      <c r="N78" s="86"/>
      <c r="O78" s="60">
        <f t="shared" si="47"/>
        <v>0</v>
      </c>
      <c r="P78" s="85"/>
      <c r="Q78" s="85"/>
      <c r="R78" s="85"/>
      <c r="S78" s="60">
        <f t="shared" si="48"/>
        <v>0</v>
      </c>
      <c r="T78" s="59">
        <f t="shared" si="45"/>
        <v>86100</v>
      </c>
      <c r="U78" s="42">
        <f t="shared" si="2"/>
        <v>9900</v>
      </c>
      <c r="V78" s="43"/>
    </row>
    <row r="79" spans="1:24" s="80" customFormat="1" ht="27.75" customHeight="1">
      <c r="A79" s="148">
        <v>5</v>
      </c>
      <c r="B79" s="129" t="s">
        <v>91</v>
      </c>
      <c r="C79" s="84">
        <v>36000</v>
      </c>
      <c r="D79" s="85"/>
      <c r="E79" s="85"/>
      <c r="F79" s="85">
        <v>7200</v>
      </c>
      <c r="G79" s="60">
        <f t="shared" si="49"/>
        <v>7200</v>
      </c>
      <c r="H79" s="86">
        <v>6000</v>
      </c>
      <c r="I79" s="86"/>
      <c r="J79" s="87">
        <v>6000</v>
      </c>
      <c r="K79" s="60">
        <f t="shared" si="46"/>
        <v>12000</v>
      </c>
      <c r="L79" s="86"/>
      <c r="M79" s="86">
        <v>6000</v>
      </c>
      <c r="N79" s="86"/>
      <c r="O79" s="60">
        <f t="shared" si="47"/>
        <v>6000</v>
      </c>
      <c r="P79" s="85">
        <v>6000</v>
      </c>
      <c r="Q79" s="85"/>
      <c r="R79" s="85">
        <v>4800</v>
      </c>
      <c r="S79" s="60">
        <f t="shared" si="48"/>
        <v>10800</v>
      </c>
      <c r="T79" s="59">
        <f t="shared" si="45"/>
        <v>36000</v>
      </c>
      <c r="U79" s="42">
        <f t="shared" si="2"/>
        <v>0</v>
      </c>
      <c r="V79" s="43"/>
    </row>
    <row r="80" spans="1:24" s="80" customFormat="1" ht="27.75" customHeight="1">
      <c r="A80" s="148">
        <v>6</v>
      </c>
      <c r="B80" s="129" t="s">
        <v>92</v>
      </c>
      <c r="C80" s="84">
        <v>40000</v>
      </c>
      <c r="D80" s="58"/>
      <c r="E80" s="58"/>
      <c r="F80" s="58"/>
      <c r="G80" s="60">
        <f t="shared" si="49"/>
        <v>0</v>
      </c>
      <c r="H80" s="59">
        <v>10000</v>
      </c>
      <c r="I80" s="59">
        <v>10000</v>
      </c>
      <c r="J80" s="68"/>
      <c r="K80" s="60">
        <f t="shared" si="46"/>
        <v>20000</v>
      </c>
      <c r="L80" s="58">
        <v>1000</v>
      </c>
      <c r="M80" s="59"/>
      <c r="N80" s="59"/>
      <c r="O80" s="60">
        <f>SUM(L80:N80)</f>
        <v>1000</v>
      </c>
      <c r="P80" s="85">
        <v>19000</v>
      </c>
      <c r="Q80" s="85"/>
      <c r="R80" s="85"/>
      <c r="S80" s="60">
        <f t="shared" si="48"/>
        <v>19000</v>
      </c>
      <c r="T80" s="59">
        <f>G80+K80+O80+S80</f>
        <v>40000</v>
      </c>
      <c r="U80" s="42">
        <f t="shared" si="2"/>
        <v>0</v>
      </c>
      <c r="V80" s="43"/>
    </row>
    <row r="81" spans="1:22" s="80" customFormat="1" ht="27.75" customHeight="1">
      <c r="A81" s="148">
        <v>7</v>
      </c>
      <c r="B81" s="129" t="s">
        <v>93</v>
      </c>
      <c r="C81" s="84">
        <v>24000</v>
      </c>
      <c r="D81" s="85"/>
      <c r="E81" s="85"/>
      <c r="F81" s="85">
        <v>2000</v>
      </c>
      <c r="G81" s="60">
        <f t="shared" si="49"/>
        <v>2000</v>
      </c>
      <c r="H81" s="86">
        <v>2000</v>
      </c>
      <c r="I81" s="86">
        <v>2000</v>
      </c>
      <c r="J81" s="87">
        <v>2000</v>
      </c>
      <c r="K81" s="60">
        <f t="shared" si="46"/>
        <v>6000</v>
      </c>
      <c r="L81" s="86">
        <v>2000</v>
      </c>
      <c r="M81" s="86">
        <v>2000</v>
      </c>
      <c r="N81" s="86">
        <v>4000</v>
      </c>
      <c r="O81" s="60">
        <f t="shared" si="47"/>
        <v>8000</v>
      </c>
      <c r="P81" s="85">
        <v>4000</v>
      </c>
      <c r="Q81" s="85">
        <v>2000</v>
      </c>
      <c r="R81" s="85">
        <v>2000</v>
      </c>
      <c r="S81" s="60">
        <f t="shared" si="48"/>
        <v>8000</v>
      </c>
      <c r="T81" s="59">
        <f t="shared" si="45"/>
        <v>24000</v>
      </c>
      <c r="U81" s="42">
        <f t="shared" si="2"/>
        <v>0</v>
      </c>
      <c r="V81" s="43"/>
    </row>
    <row r="82" spans="1:22" s="80" customFormat="1" ht="27.75" customHeight="1">
      <c r="A82" s="148">
        <v>8</v>
      </c>
      <c r="B82" s="129" t="s">
        <v>94</v>
      </c>
      <c r="C82" s="84">
        <v>150000</v>
      </c>
      <c r="D82" s="85"/>
      <c r="E82" s="85"/>
      <c r="F82" s="85"/>
      <c r="G82" s="60">
        <f t="shared" si="49"/>
        <v>0</v>
      </c>
      <c r="H82" s="86"/>
      <c r="I82" s="86">
        <v>150000</v>
      </c>
      <c r="J82" s="87"/>
      <c r="K82" s="60">
        <f t="shared" si="46"/>
        <v>150000</v>
      </c>
      <c r="L82" s="86"/>
      <c r="M82" s="86"/>
      <c r="N82" s="86"/>
      <c r="O82" s="60">
        <f t="shared" si="47"/>
        <v>0</v>
      </c>
      <c r="P82" s="85"/>
      <c r="Q82" s="85"/>
      <c r="R82" s="85"/>
      <c r="S82" s="60">
        <f t="shared" si="48"/>
        <v>0</v>
      </c>
      <c r="T82" s="59">
        <f t="shared" si="45"/>
        <v>150000</v>
      </c>
      <c r="U82" s="42">
        <f t="shared" si="2"/>
        <v>0</v>
      </c>
      <c r="V82" s="43"/>
    </row>
    <row r="83" spans="1:22" s="80" customFormat="1" ht="27.75" customHeight="1">
      <c r="A83" s="148">
        <v>9</v>
      </c>
      <c r="B83" s="130" t="s">
        <v>95</v>
      </c>
      <c r="C83" s="84">
        <v>378000</v>
      </c>
      <c r="D83" s="85"/>
      <c r="E83" s="85"/>
      <c r="F83" s="85"/>
      <c r="G83" s="60">
        <f t="shared" si="49"/>
        <v>0</v>
      </c>
      <c r="H83" s="86"/>
      <c r="I83" s="86">
        <v>378000</v>
      </c>
      <c r="J83" s="87"/>
      <c r="K83" s="60">
        <f t="shared" si="46"/>
        <v>378000</v>
      </c>
      <c r="L83" s="86"/>
      <c r="M83" s="86"/>
      <c r="N83" s="86"/>
      <c r="O83" s="60">
        <f t="shared" si="47"/>
        <v>0</v>
      </c>
      <c r="P83" s="85"/>
      <c r="Q83" s="85"/>
      <c r="R83" s="85"/>
      <c r="S83" s="60">
        <f>SUM(P83:R83)</f>
        <v>0</v>
      </c>
      <c r="T83" s="59">
        <f>G83+K83+O83+S83</f>
        <v>378000</v>
      </c>
      <c r="U83" s="42">
        <f t="shared" si="2"/>
        <v>0</v>
      </c>
      <c r="V83" s="43"/>
    </row>
    <row r="84" spans="1:22" s="80" customFormat="1" ht="27.75" customHeight="1">
      <c r="A84" s="148">
        <v>10</v>
      </c>
      <c r="B84" s="129" t="s">
        <v>96</v>
      </c>
      <c r="C84" s="84">
        <v>60000</v>
      </c>
      <c r="D84" s="85"/>
      <c r="E84" s="85"/>
      <c r="F84" s="85"/>
      <c r="G84" s="60">
        <f t="shared" si="49"/>
        <v>0</v>
      </c>
      <c r="H84" s="85"/>
      <c r="I84" s="86">
        <v>8000</v>
      </c>
      <c r="J84" s="87">
        <v>8000</v>
      </c>
      <c r="K84" s="60">
        <f t="shared" si="46"/>
        <v>16000</v>
      </c>
      <c r="L84" s="86">
        <v>8000</v>
      </c>
      <c r="M84" s="86">
        <v>8000</v>
      </c>
      <c r="N84" s="86">
        <v>8000</v>
      </c>
      <c r="O84" s="60">
        <f t="shared" si="47"/>
        <v>24000</v>
      </c>
      <c r="P84" s="85">
        <v>8000</v>
      </c>
      <c r="Q84" s="85">
        <v>6000</v>
      </c>
      <c r="R84" s="85">
        <v>6000</v>
      </c>
      <c r="S84" s="60">
        <f t="shared" ref="S84:S99" si="50">SUM(P84:R84)</f>
        <v>20000</v>
      </c>
      <c r="T84" s="59">
        <f t="shared" si="45"/>
        <v>60000</v>
      </c>
      <c r="U84" s="42">
        <f t="shared" si="2"/>
        <v>0</v>
      </c>
      <c r="V84" s="43"/>
    </row>
    <row r="85" spans="1:22" s="80" customFormat="1" ht="27.75" customHeight="1">
      <c r="A85" s="148">
        <v>11</v>
      </c>
      <c r="B85" s="129" t="s">
        <v>97</v>
      </c>
      <c r="C85" s="84">
        <v>30000</v>
      </c>
      <c r="D85" s="85"/>
      <c r="E85" s="85">
        <v>8000</v>
      </c>
      <c r="F85" s="85"/>
      <c r="G85" s="60">
        <f t="shared" si="49"/>
        <v>8000</v>
      </c>
      <c r="H85" s="86">
        <v>3000</v>
      </c>
      <c r="I85" s="86">
        <v>3000</v>
      </c>
      <c r="J85" s="87"/>
      <c r="K85" s="60">
        <f t="shared" si="46"/>
        <v>6000</v>
      </c>
      <c r="L85" s="86">
        <v>3000</v>
      </c>
      <c r="M85" s="86">
        <v>3000</v>
      </c>
      <c r="N85" s="86">
        <v>3000</v>
      </c>
      <c r="O85" s="60">
        <f t="shared" si="47"/>
        <v>9000</v>
      </c>
      <c r="P85" s="86">
        <v>3000</v>
      </c>
      <c r="Q85" s="86">
        <v>4000</v>
      </c>
      <c r="R85" s="86"/>
      <c r="S85" s="60">
        <f t="shared" si="50"/>
        <v>7000</v>
      </c>
      <c r="T85" s="59">
        <f t="shared" si="45"/>
        <v>30000</v>
      </c>
      <c r="U85" s="42">
        <f t="shared" si="2"/>
        <v>0</v>
      </c>
      <c r="V85" s="43"/>
    </row>
    <row r="86" spans="1:22" s="80" customFormat="1" ht="27.75" customHeight="1">
      <c r="A86" s="148">
        <v>12</v>
      </c>
      <c r="B86" s="129" t="s">
        <v>98</v>
      </c>
      <c r="C86" s="84">
        <v>144000</v>
      </c>
      <c r="D86" s="85"/>
      <c r="E86" s="85"/>
      <c r="F86" s="85">
        <v>21680</v>
      </c>
      <c r="G86" s="60">
        <f t="shared" si="49"/>
        <v>21680</v>
      </c>
      <c r="H86" s="85">
        <v>60000</v>
      </c>
      <c r="I86" s="85"/>
      <c r="J86" s="85"/>
      <c r="K86" s="60">
        <f t="shared" si="46"/>
        <v>60000</v>
      </c>
      <c r="L86" s="85"/>
      <c r="M86" s="85">
        <v>62320</v>
      </c>
      <c r="N86" s="85"/>
      <c r="O86" s="60">
        <f t="shared" si="47"/>
        <v>62320</v>
      </c>
      <c r="P86" s="85"/>
      <c r="Q86" s="85"/>
      <c r="R86" s="85"/>
      <c r="S86" s="60">
        <f t="shared" si="50"/>
        <v>0</v>
      </c>
      <c r="T86" s="59">
        <f t="shared" si="45"/>
        <v>144000</v>
      </c>
      <c r="U86" s="42">
        <f t="shared" si="2"/>
        <v>0</v>
      </c>
      <c r="V86" s="43"/>
    </row>
    <row r="87" spans="1:22" s="80" customFormat="1" ht="27.75" customHeight="1">
      <c r="A87" s="148">
        <v>13</v>
      </c>
      <c r="B87" s="129" t="s">
        <v>99</v>
      </c>
      <c r="C87" s="84">
        <v>1056000</v>
      </c>
      <c r="D87" s="85"/>
      <c r="E87" s="85"/>
      <c r="F87" s="85"/>
      <c r="G87" s="60">
        <f t="shared" si="49"/>
        <v>0</v>
      </c>
      <c r="H87" s="85">
        <v>100000</v>
      </c>
      <c r="I87" s="85">
        <v>100000</v>
      </c>
      <c r="J87" s="85">
        <v>100000</v>
      </c>
      <c r="K87" s="60">
        <f t="shared" si="46"/>
        <v>300000</v>
      </c>
      <c r="L87" s="85">
        <v>100000</v>
      </c>
      <c r="M87" s="85">
        <v>100000</v>
      </c>
      <c r="N87" s="85">
        <v>100000</v>
      </c>
      <c r="O87" s="60">
        <f t="shared" si="47"/>
        <v>300000</v>
      </c>
      <c r="P87" s="85">
        <v>100000</v>
      </c>
      <c r="Q87" s="85">
        <v>100000</v>
      </c>
      <c r="R87" s="85">
        <v>100000</v>
      </c>
      <c r="S87" s="60">
        <f t="shared" si="50"/>
        <v>300000</v>
      </c>
      <c r="T87" s="59">
        <f t="shared" si="45"/>
        <v>900000</v>
      </c>
      <c r="U87" s="42">
        <f t="shared" ref="U87:U100" si="51">C87-T87</f>
        <v>156000</v>
      </c>
      <c r="V87" s="43"/>
    </row>
    <row r="88" spans="1:22" s="80" customFormat="1" ht="27.75" customHeight="1">
      <c r="A88" s="148">
        <v>14</v>
      </c>
      <c r="B88" s="129" t="s">
        <v>100</v>
      </c>
      <c r="C88" s="84">
        <v>60000</v>
      </c>
      <c r="D88" s="85"/>
      <c r="E88" s="85"/>
      <c r="F88" s="85"/>
      <c r="G88" s="60">
        <f t="shared" si="49"/>
        <v>0</v>
      </c>
      <c r="H88" s="85"/>
      <c r="I88" s="85">
        <v>6000</v>
      </c>
      <c r="J88" s="85">
        <v>6000</v>
      </c>
      <c r="K88" s="60">
        <f t="shared" si="46"/>
        <v>12000</v>
      </c>
      <c r="L88" s="85">
        <v>6000</v>
      </c>
      <c r="M88" s="85">
        <v>6000</v>
      </c>
      <c r="N88" s="85">
        <v>12000</v>
      </c>
      <c r="O88" s="60">
        <f t="shared" si="47"/>
        <v>24000</v>
      </c>
      <c r="P88" s="85">
        <v>12000</v>
      </c>
      <c r="Q88" s="85">
        <v>6000</v>
      </c>
      <c r="R88" s="85">
        <v>6000</v>
      </c>
      <c r="S88" s="60">
        <f t="shared" si="50"/>
        <v>24000</v>
      </c>
      <c r="T88" s="59">
        <f>G88+K88+O88+S88</f>
        <v>60000</v>
      </c>
      <c r="U88" s="42">
        <f t="shared" si="51"/>
        <v>0</v>
      </c>
      <c r="V88" s="43"/>
    </row>
    <row r="89" spans="1:22" s="80" customFormat="1" ht="33.75" customHeight="1">
      <c r="A89" s="148">
        <v>15</v>
      </c>
      <c r="B89" s="129" t="s">
        <v>101</v>
      </c>
      <c r="C89" s="84">
        <v>200000</v>
      </c>
      <c r="D89" s="85"/>
      <c r="E89" s="85"/>
      <c r="F89" s="85"/>
      <c r="G89" s="60">
        <f t="shared" si="49"/>
        <v>0</v>
      </c>
      <c r="H89" s="85"/>
      <c r="I89" s="85">
        <v>20000</v>
      </c>
      <c r="J89" s="85">
        <v>20000</v>
      </c>
      <c r="K89" s="60">
        <f t="shared" si="46"/>
        <v>40000</v>
      </c>
      <c r="L89" s="85">
        <v>20000</v>
      </c>
      <c r="M89" s="85">
        <v>20000</v>
      </c>
      <c r="N89" s="85">
        <v>20000</v>
      </c>
      <c r="O89" s="60">
        <f t="shared" si="47"/>
        <v>60000</v>
      </c>
      <c r="P89" s="85">
        <v>20000</v>
      </c>
      <c r="Q89" s="85">
        <v>20000</v>
      </c>
      <c r="R89" s="85">
        <v>20000</v>
      </c>
      <c r="S89" s="60">
        <f t="shared" si="50"/>
        <v>60000</v>
      </c>
      <c r="T89" s="59">
        <f t="shared" si="45"/>
        <v>160000</v>
      </c>
      <c r="U89" s="42">
        <f t="shared" si="51"/>
        <v>40000</v>
      </c>
      <c r="V89" s="43"/>
    </row>
    <row r="90" spans="1:22" s="80" customFormat="1" ht="23.25" customHeight="1">
      <c r="A90" s="148">
        <v>16</v>
      </c>
      <c r="B90" s="129" t="s">
        <v>102</v>
      </c>
      <c r="C90" s="84">
        <v>250000</v>
      </c>
      <c r="D90" s="85"/>
      <c r="E90" s="85"/>
      <c r="F90" s="85"/>
      <c r="G90" s="60">
        <f t="shared" si="49"/>
        <v>0</v>
      </c>
      <c r="H90" s="85"/>
      <c r="I90" s="85">
        <v>100000</v>
      </c>
      <c r="J90" s="85"/>
      <c r="K90" s="60">
        <f t="shared" si="46"/>
        <v>100000</v>
      </c>
      <c r="L90" s="85"/>
      <c r="M90" s="85">
        <v>100000</v>
      </c>
      <c r="N90" s="85"/>
      <c r="O90" s="60">
        <f t="shared" si="47"/>
        <v>100000</v>
      </c>
      <c r="P90" s="85"/>
      <c r="Q90" s="85">
        <v>50000</v>
      </c>
      <c r="R90" s="85"/>
      <c r="S90" s="60">
        <f t="shared" si="50"/>
        <v>50000</v>
      </c>
      <c r="T90" s="59">
        <f t="shared" si="45"/>
        <v>250000</v>
      </c>
      <c r="U90" s="42">
        <f t="shared" si="51"/>
        <v>0</v>
      </c>
      <c r="V90" s="43"/>
    </row>
    <row r="91" spans="1:22" s="80" customFormat="1" ht="23.25" customHeight="1">
      <c r="A91" s="148">
        <v>17</v>
      </c>
      <c r="B91" s="129" t="s">
        <v>44</v>
      </c>
      <c r="C91" s="84">
        <v>100000</v>
      </c>
      <c r="D91" s="85"/>
      <c r="E91" s="85"/>
      <c r="F91" s="85"/>
      <c r="G91" s="60">
        <f t="shared" si="49"/>
        <v>0</v>
      </c>
      <c r="H91" s="86"/>
      <c r="I91" s="86">
        <v>10000</v>
      </c>
      <c r="J91" s="87">
        <v>10000</v>
      </c>
      <c r="K91" s="60">
        <f t="shared" si="46"/>
        <v>20000</v>
      </c>
      <c r="L91" s="86">
        <v>10000</v>
      </c>
      <c r="M91" s="86">
        <v>10000</v>
      </c>
      <c r="N91" s="86">
        <v>10000</v>
      </c>
      <c r="O91" s="60">
        <f t="shared" si="47"/>
        <v>30000</v>
      </c>
      <c r="P91" s="86">
        <v>10000</v>
      </c>
      <c r="Q91" s="86">
        <v>10000</v>
      </c>
      <c r="R91" s="86">
        <v>10000</v>
      </c>
      <c r="S91" s="60">
        <f t="shared" si="50"/>
        <v>30000</v>
      </c>
      <c r="T91" s="59">
        <f t="shared" si="45"/>
        <v>80000</v>
      </c>
      <c r="U91" s="42">
        <f t="shared" si="51"/>
        <v>20000</v>
      </c>
      <c r="V91" s="43"/>
    </row>
    <row r="92" spans="1:22" s="80" customFormat="1" ht="27.75" customHeight="1">
      <c r="A92" s="148">
        <v>18</v>
      </c>
      <c r="B92" s="129" t="s">
        <v>103</v>
      </c>
      <c r="C92" s="84">
        <v>8400</v>
      </c>
      <c r="D92" s="85"/>
      <c r="E92" s="85"/>
      <c r="F92" s="85"/>
      <c r="G92" s="60">
        <f t="shared" si="49"/>
        <v>0</v>
      </c>
      <c r="H92" s="85">
        <v>700</v>
      </c>
      <c r="I92" s="85">
        <v>700</v>
      </c>
      <c r="J92" s="85">
        <v>700</v>
      </c>
      <c r="K92" s="60">
        <f t="shared" si="46"/>
        <v>2100</v>
      </c>
      <c r="L92" s="85">
        <v>700</v>
      </c>
      <c r="M92" s="85">
        <v>700</v>
      </c>
      <c r="N92" s="85">
        <v>700</v>
      </c>
      <c r="O92" s="60">
        <f t="shared" si="47"/>
        <v>2100</v>
      </c>
      <c r="P92" s="85">
        <v>700</v>
      </c>
      <c r="Q92" s="85">
        <v>700</v>
      </c>
      <c r="R92" s="85">
        <v>700</v>
      </c>
      <c r="S92" s="60">
        <f t="shared" si="50"/>
        <v>2100</v>
      </c>
      <c r="T92" s="59">
        <f t="shared" si="45"/>
        <v>6300</v>
      </c>
      <c r="U92" s="42">
        <f t="shared" si="51"/>
        <v>2100</v>
      </c>
      <c r="V92" s="43"/>
    </row>
    <row r="93" spans="1:22" s="80" customFormat="1" ht="42" customHeight="1">
      <c r="A93" s="148">
        <v>19</v>
      </c>
      <c r="B93" s="129" t="s">
        <v>104</v>
      </c>
      <c r="C93" s="84">
        <v>120000</v>
      </c>
      <c r="D93" s="85"/>
      <c r="E93" s="85"/>
      <c r="F93" s="85"/>
      <c r="G93" s="60">
        <f t="shared" si="49"/>
        <v>0</v>
      </c>
      <c r="H93" s="85">
        <v>12000</v>
      </c>
      <c r="I93" s="85">
        <v>12000</v>
      </c>
      <c r="J93" s="85">
        <v>12000</v>
      </c>
      <c r="K93" s="60">
        <f t="shared" si="46"/>
        <v>36000</v>
      </c>
      <c r="L93" s="85">
        <v>12000</v>
      </c>
      <c r="M93" s="85">
        <v>12000</v>
      </c>
      <c r="N93" s="85">
        <v>12000</v>
      </c>
      <c r="O93" s="60">
        <f t="shared" si="47"/>
        <v>36000</v>
      </c>
      <c r="P93" s="85">
        <v>12000</v>
      </c>
      <c r="Q93" s="85">
        <v>12000</v>
      </c>
      <c r="R93" s="85">
        <v>12000</v>
      </c>
      <c r="S93" s="60">
        <f t="shared" si="50"/>
        <v>36000</v>
      </c>
      <c r="T93" s="59">
        <f t="shared" ref="T93:T99" si="52">G93+K93+O93+S93</f>
        <v>108000</v>
      </c>
      <c r="U93" s="42">
        <f t="shared" ref="U93:U99" si="53">C93-T93</f>
        <v>12000</v>
      </c>
      <c r="V93" s="43"/>
    </row>
    <row r="94" spans="1:22" s="80" customFormat="1" ht="27.75" customHeight="1">
      <c r="A94" s="148">
        <v>20</v>
      </c>
      <c r="B94" s="129" t="s">
        <v>105</v>
      </c>
      <c r="C94" s="84">
        <v>52800</v>
      </c>
      <c r="D94" s="85"/>
      <c r="E94" s="85"/>
      <c r="F94" s="85"/>
      <c r="G94" s="60">
        <f t="shared" si="49"/>
        <v>0</v>
      </c>
      <c r="H94" s="85"/>
      <c r="I94" s="85">
        <v>52800</v>
      </c>
      <c r="J94" s="85"/>
      <c r="K94" s="60">
        <f t="shared" si="46"/>
        <v>52800</v>
      </c>
      <c r="L94" s="85"/>
      <c r="M94" s="85"/>
      <c r="N94" s="85"/>
      <c r="O94" s="60">
        <f t="shared" si="47"/>
        <v>0</v>
      </c>
      <c r="P94" s="85"/>
      <c r="Q94" s="85"/>
      <c r="R94" s="85"/>
      <c r="S94" s="60">
        <f t="shared" si="50"/>
        <v>0</v>
      </c>
      <c r="T94" s="59">
        <f t="shared" si="52"/>
        <v>52800</v>
      </c>
      <c r="U94" s="42">
        <f t="shared" si="53"/>
        <v>0</v>
      </c>
      <c r="V94" s="43"/>
    </row>
    <row r="95" spans="1:22" s="80" customFormat="1" ht="27.75" customHeight="1">
      <c r="A95" s="137">
        <v>21</v>
      </c>
      <c r="B95" s="129" t="s">
        <v>106</v>
      </c>
      <c r="C95" s="84">
        <v>240000</v>
      </c>
      <c r="D95" s="85"/>
      <c r="E95" s="85"/>
      <c r="F95" s="85"/>
      <c r="G95" s="60">
        <f t="shared" si="49"/>
        <v>0</v>
      </c>
      <c r="H95" s="85"/>
      <c r="I95" s="85">
        <v>20000</v>
      </c>
      <c r="J95" s="85">
        <v>20000</v>
      </c>
      <c r="K95" s="60">
        <f t="shared" si="46"/>
        <v>40000</v>
      </c>
      <c r="L95" s="85">
        <v>20000</v>
      </c>
      <c r="M95" s="85">
        <v>20000</v>
      </c>
      <c r="N95" s="85">
        <v>20000</v>
      </c>
      <c r="O95" s="60">
        <f t="shared" si="47"/>
        <v>60000</v>
      </c>
      <c r="P95" s="85">
        <v>20000</v>
      </c>
      <c r="Q95" s="85">
        <v>20000</v>
      </c>
      <c r="R95" s="85">
        <v>40000</v>
      </c>
      <c r="S95" s="60">
        <f t="shared" si="50"/>
        <v>80000</v>
      </c>
      <c r="T95" s="59">
        <f t="shared" si="52"/>
        <v>180000</v>
      </c>
      <c r="U95" s="42">
        <f t="shared" si="53"/>
        <v>60000</v>
      </c>
      <c r="V95" s="43"/>
    </row>
    <row r="96" spans="1:22" s="80" customFormat="1" ht="35.25" customHeight="1">
      <c r="A96" s="137">
        <v>22</v>
      </c>
      <c r="B96" s="130" t="s">
        <v>107</v>
      </c>
      <c r="C96" s="84">
        <v>77000</v>
      </c>
      <c r="D96" s="85"/>
      <c r="E96" s="85"/>
      <c r="F96" s="85"/>
      <c r="G96" s="60">
        <f t="shared" si="49"/>
        <v>0</v>
      </c>
      <c r="H96" s="85"/>
      <c r="I96" s="85">
        <v>10000</v>
      </c>
      <c r="J96" s="85"/>
      <c r="K96" s="60">
        <f t="shared" si="46"/>
        <v>10000</v>
      </c>
      <c r="L96" s="85"/>
      <c r="M96" s="85">
        <v>35000</v>
      </c>
      <c r="N96" s="85"/>
      <c r="O96" s="60">
        <f t="shared" si="47"/>
        <v>35000</v>
      </c>
      <c r="P96" s="85">
        <v>7000</v>
      </c>
      <c r="Q96" s="85"/>
      <c r="R96" s="85">
        <v>25000</v>
      </c>
      <c r="S96" s="60">
        <f t="shared" si="50"/>
        <v>32000</v>
      </c>
      <c r="T96" s="59">
        <f t="shared" si="52"/>
        <v>77000</v>
      </c>
      <c r="U96" s="42">
        <f t="shared" si="53"/>
        <v>0</v>
      </c>
      <c r="V96" s="43"/>
    </row>
    <row r="97" spans="1:30" s="80" customFormat="1" ht="35.25" customHeight="1">
      <c r="A97" s="137">
        <v>23</v>
      </c>
      <c r="B97" s="128" t="s">
        <v>108</v>
      </c>
      <c r="C97" s="84">
        <v>412205</v>
      </c>
      <c r="D97" s="85"/>
      <c r="E97" s="85"/>
      <c r="F97" s="85"/>
      <c r="G97" s="60">
        <f t="shared" si="49"/>
        <v>0</v>
      </c>
      <c r="H97" s="85"/>
      <c r="I97" s="85"/>
      <c r="J97" s="85"/>
      <c r="K97" s="60">
        <f t="shared" si="46"/>
        <v>0</v>
      </c>
      <c r="L97" s="85"/>
      <c r="M97" s="85"/>
      <c r="N97" s="85"/>
      <c r="O97" s="60">
        <f t="shared" si="47"/>
        <v>0</v>
      </c>
      <c r="P97" s="85"/>
      <c r="Q97" s="85"/>
      <c r="R97" s="85"/>
      <c r="S97" s="60">
        <f t="shared" si="50"/>
        <v>0</v>
      </c>
      <c r="T97" s="59">
        <f t="shared" si="52"/>
        <v>0</v>
      </c>
      <c r="U97" s="42">
        <f t="shared" si="53"/>
        <v>412205</v>
      </c>
      <c r="V97" s="43"/>
    </row>
    <row r="98" spans="1:30" s="80" customFormat="1" ht="35.25" customHeight="1">
      <c r="A98" s="137">
        <v>24</v>
      </c>
      <c r="B98" s="130" t="s">
        <v>117</v>
      </c>
      <c r="C98" s="84">
        <v>10500</v>
      </c>
      <c r="D98" s="85"/>
      <c r="E98" s="85"/>
      <c r="F98" s="85"/>
      <c r="G98" s="60">
        <f t="shared" si="49"/>
        <v>0</v>
      </c>
      <c r="H98" s="85"/>
      <c r="I98" s="85">
        <v>3500</v>
      </c>
      <c r="J98" s="85">
        <v>3500</v>
      </c>
      <c r="K98" s="60">
        <f t="shared" si="46"/>
        <v>7000</v>
      </c>
      <c r="L98" s="85">
        <v>3500</v>
      </c>
      <c r="M98" s="85">
        <v>3500</v>
      </c>
      <c r="N98" s="85">
        <v>3500</v>
      </c>
      <c r="O98" s="60">
        <f t="shared" si="47"/>
        <v>10500</v>
      </c>
      <c r="P98" s="85">
        <v>3500</v>
      </c>
      <c r="Q98" s="85">
        <v>3500</v>
      </c>
      <c r="R98" s="85">
        <v>3500</v>
      </c>
      <c r="S98" s="60">
        <f t="shared" si="50"/>
        <v>10500</v>
      </c>
      <c r="T98" s="59">
        <f t="shared" si="52"/>
        <v>28000</v>
      </c>
      <c r="U98" s="42">
        <f t="shared" si="53"/>
        <v>-17500</v>
      </c>
      <c r="V98" s="43"/>
    </row>
    <row r="99" spans="1:30" s="80" customFormat="1" ht="27.75" customHeight="1">
      <c r="A99" s="137">
        <v>25</v>
      </c>
      <c r="B99" s="128" t="s">
        <v>118</v>
      </c>
      <c r="C99" s="84">
        <v>10500</v>
      </c>
      <c r="D99" s="85"/>
      <c r="E99" s="85"/>
      <c r="F99" s="85"/>
      <c r="G99" s="60">
        <f t="shared" si="49"/>
        <v>0</v>
      </c>
      <c r="H99" s="86"/>
      <c r="I99" s="86"/>
      <c r="J99" s="87"/>
      <c r="K99" s="60">
        <f t="shared" si="46"/>
        <v>0</v>
      </c>
      <c r="L99" s="86"/>
      <c r="M99" s="86">
        <v>120000</v>
      </c>
      <c r="N99" s="86"/>
      <c r="O99" s="60">
        <f t="shared" si="47"/>
        <v>120000</v>
      </c>
      <c r="P99" s="86"/>
      <c r="Q99" s="86"/>
      <c r="R99" s="86">
        <v>120000</v>
      </c>
      <c r="S99" s="60">
        <f t="shared" si="50"/>
        <v>120000</v>
      </c>
      <c r="T99" s="59">
        <f t="shared" si="52"/>
        <v>240000</v>
      </c>
      <c r="U99" s="42">
        <f t="shared" si="53"/>
        <v>-229500</v>
      </c>
      <c r="V99" s="43"/>
    </row>
    <row r="100" spans="1:30" s="95" customFormat="1" ht="24.75" customHeight="1">
      <c r="A100" s="164" t="s">
        <v>21</v>
      </c>
      <c r="B100" s="164"/>
      <c r="C100" s="88">
        <f t="shared" ref="C100:T100" si="54">C6+C28+C38+C49+C62+C70+C72+C74</f>
        <v>13229396.74</v>
      </c>
      <c r="D100" s="89">
        <f t="shared" si="54"/>
        <v>80850</v>
      </c>
      <c r="E100" s="89">
        <f t="shared" si="54"/>
        <v>258194</v>
      </c>
      <c r="F100" s="89">
        <f t="shared" si="54"/>
        <v>496784</v>
      </c>
      <c r="G100" s="90">
        <f t="shared" si="54"/>
        <v>835828</v>
      </c>
      <c r="H100" s="91">
        <f t="shared" si="54"/>
        <v>788084</v>
      </c>
      <c r="I100" s="91">
        <f t="shared" si="54"/>
        <v>3473585.74</v>
      </c>
      <c r="J100" s="92">
        <f t="shared" si="54"/>
        <v>702454</v>
      </c>
      <c r="K100" s="91">
        <f t="shared" si="54"/>
        <v>4964123.74</v>
      </c>
      <c r="L100" s="91">
        <f t="shared" si="54"/>
        <v>713804</v>
      </c>
      <c r="M100" s="91">
        <f t="shared" si="54"/>
        <v>1407804</v>
      </c>
      <c r="N100" s="91">
        <f t="shared" si="54"/>
        <v>1215489</v>
      </c>
      <c r="O100" s="91">
        <f t="shared" si="54"/>
        <v>3337097</v>
      </c>
      <c r="P100" s="91">
        <f t="shared" si="54"/>
        <v>777844</v>
      </c>
      <c r="Q100" s="91">
        <f t="shared" si="54"/>
        <v>1135484</v>
      </c>
      <c r="R100" s="91">
        <f t="shared" si="54"/>
        <v>1424404</v>
      </c>
      <c r="S100" s="90">
        <f t="shared" si="54"/>
        <v>3337732</v>
      </c>
      <c r="T100" s="91">
        <f t="shared" si="54"/>
        <v>12474780.74</v>
      </c>
      <c r="U100" s="93">
        <f t="shared" si="51"/>
        <v>754616</v>
      </c>
      <c r="V100" s="94"/>
      <c r="W100" s="80"/>
    </row>
    <row r="101" spans="1:30" s="103" customFormat="1" ht="22.5" customHeight="1">
      <c r="A101" s="96"/>
      <c r="B101" s="131"/>
      <c r="C101" s="132"/>
      <c r="D101" s="97" t="s">
        <v>22</v>
      </c>
      <c r="E101" s="165">
        <f>G100</f>
        <v>835828</v>
      </c>
      <c r="F101" s="165"/>
      <c r="G101" s="98"/>
      <c r="H101" s="99"/>
      <c r="I101" s="99"/>
      <c r="J101" s="100"/>
      <c r="K101" s="101"/>
      <c r="L101" s="99"/>
      <c r="M101" s="99"/>
      <c r="N101" s="99"/>
      <c r="O101" s="101"/>
      <c r="P101" s="99"/>
      <c r="Q101" s="99"/>
      <c r="R101" s="99"/>
      <c r="S101" s="102"/>
      <c r="T101" s="99"/>
      <c r="U101" s="99"/>
      <c r="W101" s="104"/>
      <c r="X101" s="104"/>
      <c r="Y101" s="104"/>
      <c r="Z101" s="104"/>
      <c r="AA101" s="104"/>
      <c r="AB101" s="104"/>
      <c r="AC101" s="104"/>
      <c r="AD101" s="104"/>
    </row>
    <row r="102" spans="1:30" s="103" customFormat="1" ht="21" customHeight="1">
      <c r="A102" s="96"/>
      <c r="B102" s="131"/>
      <c r="C102" s="133">
        <v>13229396.74</v>
      </c>
      <c r="D102" s="105" t="s">
        <v>23</v>
      </c>
      <c r="E102" s="166">
        <f>K100</f>
        <v>4964123.74</v>
      </c>
      <c r="F102" s="166"/>
      <c r="G102" s="98"/>
      <c r="H102" s="99"/>
      <c r="I102" s="99"/>
      <c r="J102" s="100"/>
      <c r="K102" s="101"/>
      <c r="L102" s="99"/>
      <c r="M102" s="99"/>
      <c r="N102" s="99"/>
      <c r="O102" s="101"/>
      <c r="P102" s="99"/>
      <c r="Q102" s="99"/>
      <c r="R102" s="99"/>
      <c r="S102" s="102" t="s">
        <v>119</v>
      </c>
      <c r="T102" s="106">
        <f>S100+O100+K100+G100</f>
        <v>12474780.74</v>
      </c>
      <c r="U102" s="99"/>
      <c r="W102" s="104"/>
      <c r="X102" s="104"/>
      <c r="Y102" s="104"/>
      <c r="Z102" s="104"/>
      <c r="AA102" s="104"/>
      <c r="AB102" s="104"/>
      <c r="AC102" s="104"/>
      <c r="AD102" s="104"/>
    </row>
    <row r="103" spans="1:30" s="103" customFormat="1" ht="24.75" customHeight="1">
      <c r="A103" s="96"/>
      <c r="B103" s="134"/>
      <c r="C103" s="133"/>
      <c r="D103" s="107" t="s">
        <v>24</v>
      </c>
      <c r="E103" s="167">
        <f>O100</f>
        <v>3337097</v>
      </c>
      <c r="F103" s="167"/>
      <c r="G103" s="98"/>
      <c r="H103" s="106"/>
      <c r="I103" s="106"/>
      <c r="J103" s="108"/>
      <c r="K103" s="101"/>
      <c r="L103" s="99"/>
      <c r="M103" s="99"/>
      <c r="N103" s="99"/>
      <c r="O103" s="101"/>
      <c r="P103" s="99"/>
      <c r="Q103" s="99"/>
      <c r="R103" s="99"/>
      <c r="S103" s="102"/>
      <c r="T103" s="109"/>
      <c r="U103" s="99"/>
      <c r="W103" s="104"/>
      <c r="X103" s="104"/>
      <c r="Y103" s="104"/>
      <c r="Z103" s="104"/>
      <c r="AA103" s="104"/>
      <c r="AB103" s="104"/>
      <c r="AC103" s="104"/>
      <c r="AD103" s="104"/>
    </row>
    <row r="104" spans="1:30" s="103" customFormat="1" ht="25.5" customHeight="1">
      <c r="A104" s="96"/>
      <c r="B104" s="154"/>
      <c r="C104" s="133"/>
      <c r="D104" s="110" t="s">
        <v>25</v>
      </c>
      <c r="E104" s="159">
        <f>S100</f>
        <v>3337732</v>
      </c>
      <c r="F104" s="159"/>
      <c r="G104" s="101"/>
      <c r="H104" s="106"/>
      <c r="I104" s="106"/>
      <c r="J104" s="108"/>
      <c r="K104" s="98"/>
      <c r="L104" s="99"/>
      <c r="M104" s="99"/>
      <c r="N104" s="99"/>
      <c r="O104" s="101"/>
      <c r="P104" s="99"/>
      <c r="Q104" s="99"/>
      <c r="R104" s="99"/>
      <c r="S104" s="102"/>
      <c r="U104" s="99"/>
      <c r="W104" s="104"/>
      <c r="X104" s="104"/>
      <c r="Y104" s="104"/>
      <c r="Z104" s="104"/>
      <c r="AA104" s="104"/>
      <c r="AB104" s="104"/>
      <c r="AC104" s="104"/>
      <c r="AD104" s="104"/>
    </row>
    <row r="105" spans="1:30" s="103" customFormat="1" ht="13">
      <c r="A105" s="96"/>
      <c r="B105" s="135"/>
      <c r="C105" s="136"/>
      <c r="D105" s="111" t="s">
        <v>26</v>
      </c>
      <c r="E105" s="160">
        <f>E101+E102+E103+E104</f>
        <v>12474780.74</v>
      </c>
      <c r="F105" s="160"/>
      <c r="G105" s="101"/>
      <c r="H105" s="99"/>
      <c r="I105" s="99"/>
      <c r="J105" s="108"/>
      <c r="K105" s="101"/>
      <c r="L105" s="99"/>
      <c r="M105" s="99"/>
      <c r="N105" s="99"/>
      <c r="O105" s="101"/>
      <c r="P105" s="99"/>
      <c r="Q105" s="99"/>
      <c r="R105" s="99"/>
      <c r="S105" s="102"/>
      <c r="T105" s="109"/>
      <c r="U105" s="99"/>
      <c r="W105" s="104"/>
      <c r="X105" s="104"/>
      <c r="Y105" s="104"/>
      <c r="Z105" s="104"/>
      <c r="AA105" s="104"/>
      <c r="AB105" s="104"/>
      <c r="AC105" s="104"/>
      <c r="AD105" s="104"/>
    </row>
    <row r="106" spans="1:30" s="103" customFormat="1" ht="21.75" customHeight="1">
      <c r="A106" s="112"/>
      <c r="C106" s="113"/>
      <c r="D106" s="99"/>
      <c r="E106" s="114"/>
      <c r="F106" s="99"/>
      <c r="G106" s="101"/>
      <c r="H106" s="99"/>
      <c r="I106" s="99"/>
      <c r="J106" s="108"/>
      <c r="K106" s="101"/>
      <c r="L106" s="99"/>
      <c r="M106" s="99"/>
      <c r="N106" s="99"/>
      <c r="O106" s="101"/>
      <c r="P106" s="99"/>
      <c r="Q106" s="99"/>
      <c r="R106" s="99"/>
      <c r="S106" s="102"/>
      <c r="T106" s="99"/>
      <c r="U106" s="99"/>
      <c r="W106" s="104"/>
      <c r="X106" s="104"/>
      <c r="Y106" s="104"/>
      <c r="Z106" s="104"/>
      <c r="AA106" s="104"/>
      <c r="AB106" s="104"/>
      <c r="AC106" s="104"/>
      <c r="AD106" s="104"/>
    </row>
    <row r="107" spans="1:30" s="103" customFormat="1" ht="21.75" customHeight="1">
      <c r="A107" s="112"/>
      <c r="C107" s="112"/>
      <c r="D107" s="99"/>
      <c r="E107" s="161"/>
      <c r="F107" s="161"/>
      <c r="G107" s="101"/>
      <c r="H107" s="99"/>
      <c r="J107" s="115"/>
      <c r="L107" s="106"/>
      <c r="M107" s="99"/>
      <c r="N107" s="99"/>
      <c r="O107" s="101"/>
      <c r="P107" s="99"/>
      <c r="Q107" s="99"/>
      <c r="R107" s="99"/>
      <c r="S107" s="102"/>
      <c r="T107" s="99"/>
      <c r="U107" s="99"/>
      <c r="W107" s="104"/>
      <c r="X107" s="104"/>
      <c r="Y107" s="104"/>
      <c r="Z107" s="104"/>
      <c r="AA107" s="104"/>
      <c r="AB107" s="104"/>
      <c r="AC107" s="104"/>
      <c r="AD107" s="104"/>
    </row>
    <row r="108" spans="1:30" s="103" customFormat="1" ht="21.75" customHeight="1">
      <c r="A108" s="112"/>
      <c r="C108" s="112"/>
      <c r="D108" s="99"/>
      <c r="E108" s="99"/>
      <c r="F108" s="99"/>
      <c r="G108" s="101"/>
      <c r="H108" s="99"/>
      <c r="I108" s="99"/>
      <c r="J108" s="100"/>
      <c r="K108" s="101"/>
      <c r="L108" s="99"/>
      <c r="M108" s="99"/>
      <c r="N108" s="99"/>
      <c r="O108" s="101"/>
      <c r="P108" s="99"/>
      <c r="Q108" s="99"/>
      <c r="R108" s="99"/>
      <c r="S108" s="102"/>
      <c r="T108" s="99"/>
      <c r="U108" s="99"/>
      <c r="W108" s="104"/>
      <c r="X108" s="104"/>
      <c r="Y108" s="104"/>
      <c r="Z108" s="104"/>
      <c r="AA108" s="104"/>
      <c r="AB108" s="104"/>
      <c r="AC108" s="104"/>
      <c r="AD108" s="104"/>
    </row>
    <row r="109" spans="1:30" s="103" customFormat="1" ht="21.75" customHeight="1">
      <c r="A109" s="112"/>
      <c r="C109" s="112"/>
      <c r="D109" s="99"/>
      <c r="E109" s="99"/>
      <c r="F109" s="99"/>
      <c r="G109" s="101"/>
      <c r="H109" s="99"/>
      <c r="I109" s="99"/>
      <c r="J109" s="100"/>
      <c r="K109" s="101"/>
      <c r="L109" s="99"/>
      <c r="M109" s="99"/>
      <c r="N109" s="99"/>
      <c r="O109" s="101"/>
      <c r="P109" s="99"/>
      <c r="Q109" s="99"/>
      <c r="R109" s="99"/>
      <c r="S109" s="102"/>
      <c r="T109" s="99"/>
      <c r="U109" s="99"/>
      <c r="W109" s="104"/>
      <c r="X109" s="104"/>
      <c r="Y109" s="104"/>
      <c r="Z109" s="104"/>
      <c r="AA109" s="104"/>
      <c r="AB109" s="104"/>
      <c r="AC109" s="104"/>
      <c r="AD109" s="104"/>
    </row>
    <row r="110" spans="1:30" s="103" customFormat="1" ht="21.75" customHeight="1">
      <c r="A110" s="112"/>
      <c r="C110" s="112"/>
      <c r="D110" s="99"/>
      <c r="E110" s="99"/>
      <c r="F110" s="99"/>
      <c r="G110" s="101"/>
      <c r="H110" s="99"/>
      <c r="I110" s="106"/>
      <c r="J110" s="108"/>
      <c r="K110" s="101"/>
      <c r="L110" s="99"/>
      <c r="M110" s="99"/>
      <c r="N110" s="99"/>
      <c r="O110" s="101"/>
      <c r="P110" s="99"/>
      <c r="Q110" s="99"/>
      <c r="R110" s="99"/>
      <c r="S110" s="102"/>
      <c r="T110" s="99"/>
      <c r="U110" s="99"/>
      <c r="W110" s="104"/>
      <c r="X110" s="104"/>
      <c r="Y110" s="104"/>
      <c r="Z110" s="104"/>
      <c r="AA110" s="104"/>
      <c r="AB110" s="104"/>
      <c r="AC110" s="104"/>
      <c r="AD110" s="104"/>
    </row>
    <row r="111" spans="1:30" s="103" customFormat="1" ht="21.75" customHeight="1">
      <c r="A111" s="112"/>
      <c r="C111" s="112"/>
      <c r="D111" s="99"/>
      <c r="E111" s="99"/>
      <c r="F111" s="99"/>
      <c r="G111" s="101"/>
      <c r="H111" s="99"/>
      <c r="I111" s="99"/>
      <c r="J111" s="100"/>
      <c r="K111" s="101"/>
      <c r="L111" s="99"/>
      <c r="M111" s="99"/>
      <c r="N111" s="99"/>
      <c r="O111" s="101"/>
      <c r="P111" s="99"/>
      <c r="Q111" s="99"/>
      <c r="R111" s="99"/>
      <c r="S111" s="102"/>
      <c r="T111" s="99"/>
      <c r="U111" s="99"/>
      <c r="W111" s="104"/>
      <c r="X111" s="104"/>
      <c r="Y111" s="104"/>
      <c r="Z111" s="104"/>
      <c r="AA111" s="104"/>
      <c r="AB111" s="104"/>
      <c r="AC111" s="104"/>
      <c r="AD111" s="104"/>
    </row>
    <row r="112" spans="1:30" s="103" customFormat="1" ht="21.75" customHeight="1">
      <c r="A112" s="112"/>
      <c r="C112" s="112"/>
      <c r="D112" s="99"/>
      <c r="E112" s="99"/>
      <c r="F112" s="99"/>
      <c r="G112" s="101"/>
      <c r="H112" s="99"/>
      <c r="I112" s="99"/>
      <c r="J112" s="100"/>
      <c r="K112" s="101"/>
      <c r="L112" s="99"/>
      <c r="M112" s="99"/>
      <c r="N112" s="99"/>
      <c r="O112" s="101"/>
      <c r="P112" s="99"/>
      <c r="Q112" s="99"/>
      <c r="R112" s="99"/>
      <c r="S112" s="102"/>
      <c r="T112" s="99"/>
      <c r="U112" s="99"/>
      <c r="W112" s="104"/>
      <c r="X112" s="104"/>
      <c r="Y112" s="104"/>
      <c r="Z112" s="104"/>
      <c r="AA112" s="104"/>
      <c r="AB112" s="104"/>
      <c r="AC112" s="104"/>
      <c r="AD112" s="104"/>
    </row>
    <row r="113" spans="1:30" s="103" customFormat="1" ht="21.75" customHeight="1">
      <c r="A113" s="112"/>
      <c r="C113" s="112"/>
      <c r="D113" s="99"/>
      <c r="E113" s="99"/>
      <c r="F113" s="99"/>
      <c r="G113" s="101"/>
      <c r="H113" s="99"/>
      <c r="I113" s="99"/>
      <c r="J113" s="100"/>
      <c r="K113" s="101"/>
      <c r="L113" s="99"/>
      <c r="M113" s="99"/>
      <c r="N113" s="99"/>
      <c r="O113" s="101"/>
      <c r="P113" s="99"/>
      <c r="Q113" s="99"/>
      <c r="R113" s="99"/>
      <c r="S113" s="102"/>
      <c r="T113" s="99"/>
      <c r="U113" s="99"/>
      <c r="W113" s="104"/>
      <c r="X113" s="104"/>
      <c r="Y113" s="104"/>
      <c r="Z113" s="104"/>
      <c r="AA113" s="104"/>
      <c r="AB113" s="104"/>
      <c r="AC113" s="104"/>
      <c r="AD113" s="104"/>
    </row>
    <row r="114" spans="1:30" s="103" customFormat="1" ht="21.75" customHeight="1">
      <c r="A114" s="112"/>
      <c r="C114" s="112"/>
      <c r="D114" s="99"/>
      <c r="E114" s="99"/>
      <c r="F114" s="99"/>
      <c r="G114" s="101"/>
      <c r="H114" s="99"/>
      <c r="I114" s="99"/>
      <c r="J114" s="100"/>
      <c r="K114" s="101"/>
      <c r="L114" s="99"/>
      <c r="M114" s="99"/>
      <c r="N114" s="99"/>
      <c r="O114" s="101"/>
      <c r="P114" s="99"/>
      <c r="Q114" s="99"/>
      <c r="R114" s="99"/>
      <c r="S114" s="102"/>
      <c r="T114" s="99"/>
      <c r="U114" s="99"/>
      <c r="W114" s="104"/>
      <c r="X114" s="104"/>
      <c r="Y114" s="104"/>
      <c r="Z114" s="104"/>
      <c r="AA114" s="104"/>
      <c r="AB114" s="104"/>
      <c r="AC114" s="104"/>
      <c r="AD114" s="104"/>
    </row>
    <row r="115" spans="1:30" s="103" customFormat="1" ht="21.75" customHeight="1">
      <c r="A115" s="112"/>
      <c r="C115" s="112"/>
      <c r="D115" s="99"/>
      <c r="E115" s="99"/>
      <c r="F115" s="99"/>
      <c r="G115" s="101"/>
      <c r="H115" s="99"/>
      <c r="I115" s="99"/>
      <c r="J115" s="100"/>
      <c r="K115" s="101"/>
      <c r="L115" s="99"/>
      <c r="M115" s="99"/>
      <c r="N115" s="99"/>
      <c r="O115" s="101"/>
      <c r="P115" s="99"/>
      <c r="Q115" s="99"/>
      <c r="R115" s="99"/>
      <c r="S115" s="102"/>
      <c r="T115" s="99"/>
      <c r="U115" s="99"/>
      <c r="W115" s="104"/>
      <c r="X115" s="104"/>
      <c r="Y115" s="104"/>
      <c r="Z115" s="104"/>
      <c r="AA115" s="104"/>
      <c r="AB115" s="104"/>
      <c r="AC115" s="104"/>
      <c r="AD115" s="104"/>
    </row>
    <row r="116" spans="1:30" s="103" customFormat="1" ht="21.75" customHeight="1">
      <c r="A116" s="112"/>
      <c r="C116" s="112"/>
      <c r="D116" s="99"/>
      <c r="E116" s="99"/>
      <c r="F116" s="99"/>
      <c r="G116" s="101"/>
      <c r="H116" s="99"/>
      <c r="I116" s="99"/>
      <c r="J116" s="100"/>
      <c r="K116" s="101"/>
      <c r="L116" s="99"/>
      <c r="M116" s="99"/>
      <c r="N116" s="99"/>
      <c r="O116" s="101"/>
      <c r="P116" s="99"/>
      <c r="Q116" s="99"/>
      <c r="R116" s="99"/>
      <c r="S116" s="102"/>
      <c r="T116" s="99"/>
      <c r="U116" s="99"/>
      <c r="W116" s="104"/>
      <c r="X116" s="104"/>
      <c r="Y116" s="104"/>
      <c r="Z116" s="104"/>
      <c r="AA116" s="104"/>
      <c r="AB116" s="104"/>
      <c r="AC116" s="104"/>
      <c r="AD116" s="104"/>
    </row>
    <row r="117" spans="1:30" ht="21.75" customHeight="1">
      <c r="S117" s="102"/>
      <c r="T117" s="99"/>
      <c r="U117" s="99"/>
    </row>
    <row r="118" spans="1:30" s="103" customFormat="1" ht="21.75" customHeight="1">
      <c r="A118" s="112"/>
      <c r="C118" s="112"/>
      <c r="D118" s="99"/>
      <c r="E118" s="99"/>
      <c r="F118" s="99"/>
      <c r="G118" s="101"/>
      <c r="H118" s="99"/>
      <c r="I118" s="99"/>
      <c r="J118" s="100"/>
      <c r="K118" s="101"/>
      <c r="L118" s="99"/>
      <c r="M118" s="99"/>
      <c r="N118" s="99"/>
      <c r="O118" s="101"/>
      <c r="P118" s="99"/>
      <c r="Q118" s="99"/>
      <c r="R118" s="99"/>
      <c r="S118" s="102"/>
      <c r="T118" s="99"/>
      <c r="U118" s="99"/>
      <c r="W118" s="104"/>
      <c r="X118" s="104"/>
      <c r="Y118" s="104"/>
      <c r="Z118" s="104"/>
      <c r="AA118" s="104"/>
      <c r="AB118" s="104"/>
      <c r="AC118" s="104"/>
      <c r="AD118" s="104"/>
    </row>
    <row r="119" spans="1:30" s="103" customFormat="1" ht="21.75" customHeight="1">
      <c r="A119" s="112"/>
      <c r="C119" s="112"/>
      <c r="D119" s="99"/>
      <c r="E119" s="99"/>
      <c r="F119" s="99"/>
      <c r="G119" s="101"/>
      <c r="H119" s="99"/>
      <c r="I119" s="99"/>
      <c r="J119" s="100"/>
      <c r="K119" s="101"/>
      <c r="L119" s="99"/>
      <c r="M119" s="99"/>
      <c r="N119" s="99"/>
      <c r="O119" s="101"/>
      <c r="P119" s="99"/>
      <c r="Q119" s="99"/>
      <c r="R119" s="99"/>
      <c r="S119" s="102"/>
      <c r="T119" s="99"/>
      <c r="U119" s="99"/>
      <c r="W119" s="104"/>
      <c r="X119" s="104"/>
      <c r="Y119" s="104"/>
      <c r="Z119" s="104"/>
      <c r="AA119" s="104"/>
      <c r="AB119" s="104"/>
      <c r="AC119" s="104"/>
      <c r="AD119" s="104"/>
    </row>
    <row r="120" spans="1:30" s="103" customFormat="1" ht="21.75" customHeight="1">
      <c r="A120" s="112"/>
      <c r="C120" s="112"/>
      <c r="D120" s="99"/>
      <c r="E120" s="99"/>
      <c r="F120" s="99"/>
      <c r="G120" s="101"/>
      <c r="H120" s="99"/>
      <c r="I120" s="99"/>
      <c r="J120" s="100"/>
      <c r="K120" s="101"/>
      <c r="L120" s="99"/>
      <c r="M120" s="99"/>
      <c r="N120" s="99"/>
      <c r="O120" s="101"/>
      <c r="P120" s="99"/>
      <c r="Q120" s="99"/>
      <c r="R120" s="99"/>
      <c r="S120" s="102"/>
      <c r="T120" s="99"/>
      <c r="U120" s="99"/>
      <c r="W120" s="104"/>
      <c r="X120" s="104"/>
      <c r="Y120" s="104"/>
      <c r="Z120" s="104"/>
      <c r="AA120" s="104"/>
      <c r="AB120" s="104"/>
      <c r="AC120" s="104"/>
      <c r="AD120" s="104"/>
    </row>
    <row r="121" spans="1:30" s="103" customFormat="1" ht="21.75" customHeight="1">
      <c r="A121" s="112"/>
      <c r="C121" s="112"/>
      <c r="D121" s="99"/>
      <c r="E121" s="99"/>
      <c r="F121" s="99"/>
      <c r="G121" s="101"/>
      <c r="H121" s="99"/>
      <c r="I121" s="99"/>
      <c r="J121" s="100"/>
      <c r="K121" s="101"/>
      <c r="L121" s="99"/>
      <c r="M121" s="99"/>
      <c r="N121" s="99"/>
      <c r="O121" s="101"/>
      <c r="P121" s="99"/>
      <c r="Q121" s="99"/>
      <c r="R121" s="99"/>
      <c r="S121" s="102"/>
      <c r="T121" s="99"/>
      <c r="U121" s="99"/>
      <c r="W121" s="104"/>
      <c r="X121" s="104"/>
      <c r="Y121" s="104"/>
      <c r="Z121" s="104"/>
      <c r="AA121" s="104"/>
      <c r="AB121" s="104"/>
      <c r="AC121" s="104"/>
      <c r="AD121" s="104"/>
    </row>
    <row r="122" spans="1:30" s="103" customFormat="1" ht="21.75" customHeight="1">
      <c r="A122" s="112"/>
      <c r="C122" s="112"/>
      <c r="D122" s="99"/>
      <c r="E122" s="99"/>
      <c r="F122" s="99"/>
      <c r="G122" s="101"/>
      <c r="H122" s="99"/>
      <c r="I122" s="99"/>
      <c r="J122" s="100"/>
      <c r="K122" s="101"/>
      <c r="L122" s="99"/>
      <c r="M122" s="99"/>
      <c r="N122" s="99"/>
      <c r="O122" s="101"/>
      <c r="P122" s="99"/>
      <c r="Q122" s="99"/>
      <c r="R122" s="99"/>
      <c r="S122" s="102"/>
      <c r="T122" s="99"/>
      <c r="U122" s="99"/>
      <c r="W122" s="104"/>
      <c r="X122" s="104"/>
      <c r="Y122" s="104"/>
      <c r="Z122" s="104"/>
      <c r="AA122" s="104"/>
      <c r="AB122" s="104"/>
      <c r="AC122" s="104"/>
      <c r="AD122" s="104"/>
    </row>
    <row r="123" spans="1:30" s="103" customFormat="1" ht="21.75" customHeight="1">
      <c r="A123" s="112"/>
      <c r="C123" s="112"/>
      <c r="D123" s="99"/>
      <c r="E123" s="99"/>
      <c r="F123" s="99"/>
      <c r="G123" s="101"/>
      <c r="H123" s="99"/>
      <c r="I123" s="99"/>
      <c r="J123" s="100"/>
      <c r="K123" s="101"/>
      <c r="L123" s="99"/>
      <c r="M123" s="99"/>
      <c r="N123" s="99"/>
      <c r="O123" s="101"/>
      <c r="P123" s="99"/>
      <c r="Q123" s="99"/>
      <c r="R123" s="99"/>
      <c r="S123" s="102"/>
      <c r="T123" s="99"/>
      <c r="U123" s="99"/>
      <c r="W123" s="104"/>
      <c r="X123" s="104"/>
      <c r="Y123" s="104"/>
      <c r="Z123" s="104"/>
      <c r="AA123" s="104"/>
      <c r="AB123" s="104"/>
      <c r="AC123" s="104"/>
      <c r="AD123" s="104"/>
    </row>
    <row r="124" spans="1:30" s="103" customFormat="1" ht="21.75" customHeight="1">
      <c r="A124" s="112"/>
      <c r="C124" s="112"/>
      <c r="D124" s="99"/>
      <c r="E124" s="99"/>
      <c r="F124" s="99"/>
      <c r="G124" s="101"/>
      <c r="H124" s="99"/>
      <c r="I124" s="99"/>
      <c r="J124" s="100"/>
      <c r="K124" s="101"/>
      <c r="L124" s="99"/>
      <c r="M124" s="99"/>
      <c r="N124" s="99"/>
      <c r="O124" s="101"/>
      <c r="P124" s="99"/>
      <c r="Q124" s="99"/>
      <c r="R124" s="99"/>
      <c r="S124" s="102"/>
      <c r="T124" s="99"/>
      <c r="W124" s="104"/>
      <c r="X124" s="104"/>
      <c r="Y124" s="104"/>
      <c r="Z124" s="104"/>
      <c r="AA124" s="104"/>
      <c r="AB124" s="104"/>
      <c r="AC124" s="104"/>
      <c r="AD124" s="104"/>
    </row>
    <row r="125" spans="1:30" s="103" customFormat="1" ht="21.75" customHeight="1">
      <c r="A125" s="112"/>
      <c r="C125" s="112"/>
      <c r="D125" s="99"/>
      <c r="E125" s="99"/>
      <c r="F125" s="99"/>
      <c r="G125" s="101"/>
      <c r="H125" s="99"/>
      <c r="I125" s="99"/>
      <c r="J125" s="100"/>
      <c r="K125" s="101"/>
      <c r="L125" s="99"/>
      <c r="M125" s="99"/>
      <c r="N125" s="99"/>
      <c r="O125" s="101"/>
      <c r="P125" s="99"/>
      <c r="Q125" s="99"/>
      <c r="R125" s="99"/>
      <c r="S125" s="102"/>
      <c r="T125" s="99"/>
      <c r="W125" s="104"/>
      <c r="X125" s="104"/>
      <c r="Y125" s="104"/>
      <c r="Z125" s="104"/>
      <c r="AA125" s="104"/>
      <c r="AB125" s="104"/>
      <c r="AC125" s="104"/>
      <c r="AD125" s="104"/>
    </row>
    <row r="126" spans="1:30" s="103" customFormat="1" ht="21.75" customHeight="1">
      <c r="A126" s="112"/>
      <c r="C126" s="112"/>
      <c r="D126" s="99"/>
      <c r="E126" s="99"/>
      <c r="F126" s="99"/>
      <c r="G126" s="101"/>
      <c r="H126" s="99"/>
      <c r="I126" s="99"/>
      <c r="J126" s="100"/>
      <c r="K126" s="101"/>
      <c r="L126" s="99"/>
      <c r="M126" s="99"/>
      <c r="N126" s="99"/>
      <c r="O126" s="101"/>
      <c r="P126" s="99"/>
      <c r="Q126" s="99"/>
      <c r="R126" s="99"/>
      <c r="S126" s="102"/>
      <c r="T126" s="99"/>
      <c r="W126" s="104"/>
      <c r="X126" s="104"/>
      <c r="Y126" s="104"/>
      <c r="Z126" s="104"/>
      <c r="AA126" s="104"/>
      <c r="AB126" s="104"/>
      <c r="AC126" s="104"/>
      <c r="AD126" s="104"/>
    </row>
    <row r="127" spans="1:30" s="103" customFormat="1" ht="21.75" customHeight="1">
      <c r="A127" s="112"/>
      <c r="C127" s="112"/>
      <c r="D127" s="99"/>
      <c r="E127" s="99"/>
      <c r="F127" s="99"/>
      <c r="G127" s="101"/>
      <c r="H127" s="99"/>
      <c r="I127" s="99"/>
      <c r="J127" s="100"/>
      <c r="K127" s="101"/>
      <c r="L127" s="99"/>
      <c r="M127" s="99"/>
      <c r="N127" s="99"/>
      <c r="O127" s="101"/>
      <c r="P127" s="99"/>
      <c r="Q127" s="99"/>
      <c r="R127" s="99"/>
      <c r="S127" s="102"/>
      <c r="T127" s="99"/>
      <c r="W127" s="104"/>
      <c r="X127" s="104"/>
      <c r="Y127" s="104"/>
      <c r="Z127" s="104"/>
      <c r="AA127" s="104"/>
      <c r="AB127" s="104"/>
      <c r="AC127" s="104"/>
      <c r="AD127" s="104"/>
    </row>
    <row r="128" spans="1:30" s="103" customFormat="1" ht="21.75" customHeight="1">
      <c r="A128" s="112"/>
      <c r="C128" s="112"/>
      <c r="D128" s="99"/>
      <c r="E128" s="99"/>
      <c r="F128" s="99"/>
      <c r="G128" s="101"/>
      <c r="H128" s="99"/>
      <c r="I128" s="99"/>
      <c r="J128" s="100"/>
      <c r="K128" s="101"/>
      <c r="L128" s="99"/>
      <c r="M128" s="99"/>
      <c r="N128" s="99"/>
      <c r="O128" s="101"/>
      <c r="P128" s="99"/>
      <c r="Q128" s="99"/>
      <c r="R128" s="99"/>
      <c r="S128" s="102"/>
      <c r="T128" s="99"/>
      <c r="W128" s="104"/>
      <c r="X128" s="104"/>
      <c r="Y128" s="104"/>
      <c r="Z128" s="104"/>
      <c r="AA128" s="104"/>
      <c r="AB128" s="104"/>
      <c r="AC128" s="104"/>
      <c r="AD128" s="104"/>
    </row>
    <row r="129" spans="1:30" s="103" customFormat="1" ht="21.75" customHeight="1">
      <c r="A129" s="112"/>
      <c r="C129" s="112"/>
      <c r="D129" s="99"/>
      <c r="E129" s="99"/>
      <c r="F129" s="99"/>
      <c r="G129" s="101"/>
      <c r="H129" s="99"/>
      <c r="I129" s="99"/>
      <c r="J129" s="100"/>
      <c r="K129" s="101"/>
      <c r="L129" s="99"/>
      <c r="M129" s="99"/>
      <c r="N129" s="99"/>
      <c r="O129" s="101"/>
      <c r="P129" s="99"/>
      <c r="Q129" s="99"/>
      <c r="R129" s="99"/>
      <c r="S129" s="102"/>
      <c r="T129" s="99"/>
      <c r="W129" s="104"/>
      <c r="X129" s="104"/>
      <c r="Y129" s="104"/>
      <c r="Z129" s="104"/>
      <c r="AA129" s="104"/>
      <c r="AB129" s="104"/>
      <c r="AC129" s="104"/>
      <c r="AD129" s="104"/>
    </row>
    <row r="130" spans="1:30" s="103" customFormat="1" ht="21.75" customHeight="1">
      <c r="A130" s="112"/>
      <c r="C130" s="112"/>
      <c r="D130" s="99"/>
      <c r="E130" s="99"/>
      <c r="F130" s="99"/>
      <c r="G130" s="101"/>
      <c r="H130" s="99"/>
      <c r="I130" s="99"/>
      <c r="J130" s="100"/>
      <c r="K130" s="101"/>
      <c r="L130" s="99"/>
      <c r="M130" s="99"/>
      <c r="N130" s="99"/>
      <c r="O130" s="101"/>
      <c r="P130" s="99"/>
      <c r="Q130" s="99"/>
      <c r="R130" s="99"/>
      <c r="S130" s="102"/>
      <c r="T130" s="99"/>
      <c r="W130" s="104"/>
      <c r="X130" s="104"/>
      <c r="Y130" s="104"/>
      <c r="Z130" s="104"/>
      <c r="AA130" s="104"/>
      <c r="AB130" s="104"/>
      <c r="AC130" s="104"/>
      <c r="AD130" s="104"/>
    </row>
    <row r="131" spans="1:30" s="103" customFormat="1" ht="21.75" customHeight="1">
      <c r="A131" s="112"/>
      <c r="C131" s="112"/>
      <c r="D131" s="99"/>
      <c r="E131" s="99"/>
      <c r="F131" s="99"/>
      <c r="G131" s="101"/>
      <c r="H131" s="99"/>
      <c r="I131" s="99"/>
      <c r="J131" s="100"/>
      <c r="K131" s="101"/>
      <c r="L131" s="99"/>
      <c r="M131" s="99"/>
      <c r="N131" s="99"/>
      <c r="O131" s="101"/>
      <c r="P131" s="99"/>
      <c r="Q131" s="99"/>
      <c r="R131" s="99"/>
      <c r="S131" s="102"/>
      <c r="T131" s="99"/>
      <c r="W131" s="104"/>
      <c r="X131" s="104"/>
      <c r="Y131" s="104"/>
      <c r="Z131" s="104"/>
      <c r="AA131" s="104"/>
      <c r="AB131" s="104"/>
      <c r="AC131" s="104"/>
      <c r="AD131" s="104"/>
    </row>
    <row r="132" spans="1:30" s="103" customFormat="1" ht="21.75" customHeight="1">
      <c r="A132" s="112"/>
      <c r="C132" s="112"/>
      <c r="D132" s="99"/>
      <c r="E132" s="99"/>
      <c r="F132" s="99"/>
      <c r="G132" s="101"/>
      <c r="H132" s="99"/>
      <c r="I132" s="99"/>
      <c r="J132" s="100"/>
      <c r="K132" s="101"/>
      <c r="L132" s="99"/>
      <c r="M132" s="99"/>
      <c r="N132" s="99"/>
      <c r="O132" s="101"/>
      <c r="P132" s="99"/>
      <c r="Q132" s="99"/>
      <c r="R132" s="99"/>
      <c r="S132" s="102"/>
      <c r="T132" s="99"/>
      <c r="W132" s="104"/>
      <c r="X132" s="104"/>
      <c r="Y132" s="104"/>
      <c r="Z132" s="104"/>
      <c r="AA132" s="104"/>
      <c r="AB132" s="104"/>
      <c r="AC132" s="104"/>
      <c r="AD132" s="104"/>
    </row>
    <row r="133" spans="1:30" s="103" customFormat="1" ht="21.75" customHeight="1">
      <c r="A133" s="112"/>
      <c r="C133" s="112"/>
      <c r="D133" s="99"/>
      <c r="E133" s="99"/>
      <c r="F133" s="99"/>
      <c r="G133" s="101"/>
      <c r="H133" s="99"/>
      <c r="I133" s="99"/>
      <c r="J133" s="100"/>
      <c r="K133" s="101"/>
      <c r="L133" s="99"/>
      <c r="M133" s="99"/>
      <c r="N133" s="99"/>
      <c r="O133" s="101"/>
      <c r="P133" s="99"/>
      <c r="Q133" s="99"/>
      <c r="R133" s="99"/>
      <c r="S133" s="102"/>
      <c r="W133" s="104"/>
      <c r="X133" s="104"/>
      <c r="Y133" s="104"/>
      <c r="Z133" s="104"/>
      <c r="AA133" s="104"/>
      <c r="AB133" s="104"/>
      <c r="AC133" s="104"/>
      <c r="AD133" s="104"/>
    </row>
    <row r="134" spans="1:30" s="103" customFormat="1" ht="21.75" customHeight="1">
      <c r="A134" s="112"/>
      <c r="C134" s="112"/>
      <c r="D134" s="99"/>
      <c r="E134" s="99"/>
      <c r="F134" s="99"/>
      <c r="G134" s="101"/>
      <c r="H134" s="99"/>
      <c r="I134" s="99"/>
      <c r="J134" s="100"/>
      <c r="K134" s="101"/>
      <c r="L134" s="99"/>
      <c r="M134" s="99"/>
      <c r="N134" s="99"/>
      <c r="O134" s="101"/>
      <c r="P134" s="99"/>
      <c r="Q134" s="99"/>
      <c r="R134" s="99"/>
      <c r="S134" s="102"/>
      <c r="W134" s="104"/>
      <c r="X134" s="104"/>
      <c r="Y134" s="104"/>
      <c r="Z134" s="104"/>
      <c r="AA134" s="104"/>
      <c r="AB134" s="104"/>
      <c r="AC134" s="104"/>
      <c r="AD134" s="104"/>
    </row>
    <row r="135" spans="1:30" s="103" customFormat="1" ht="21.75" customHeight="1">
      <c r="A135" s="112"/>
      <c r="C135" s="112"/>
      <c r="D135" s="99"/>
      <c r="E135" s="99"/>
      <c r="F135" s="99"/>
      <c r="G135" s="101"/>
      <c r="H135" s="99"/>
      <c r="I135" s="99"/>
      <c r="J135" s="100"/>
      <c r="K135" s="101"/>
      <c r="L135" s="99"/>
      <c r="M135" s="99"/>
      <c r="N135" s="99"/>
      <c r="O135" s="101"/>
      <c r="P135" s="99"/>
      <c r="Q135" s="99"/>
      <c r="R135" s="99"/>
      <c r="S135" s="102"/>
      <c r="W135" s="104"/>
      <c r="X135" s="104"/>
      <c r="Y135" s="104"/>
      <c r="Z135" s="104"/>
      <c r="AA135" s="104"/>
      <c r="AB135" s="104"/>
      <c r="AC135" s="104"/>
      <c r="AD135" s="104"/>
    </row>
    <row r="136" spans="1:30" s="103" customFormat="1" ht="21.75" customHeight="1">
      <c r="A136" s="112"/>
      <c r="C136" s="112"/>
      <c r="D136" s="99"/>
      <c r="E136" s="99"/>
      <c r="F136" s="99"/>
      <c r="G136" s="101"/>
      <c r="H136" s="99"/>
      <c r="I136" s="99"/>
      <c r="J136" s="100"/>
      <c r="K136" s="101"/>
      <c r="L136" s="99"/>
      <c r="M136" s="99"/>
      <c r="N136" s="99"/>
      <c r="O136" s="101"/>
      <c r="P136" s="99"/>
      <c r="Q136" s="99"/>
      <c r="R136" s="99"/>
      <c r="S136" s="102"/>
      <c r="W136" s="104"/>
      <c r="X136" s="104"/>
      <c r="Y136" s="104"/>
      <c r="Z136" s="104"/>
      <c r="AA136" s="104"/>
      <c r="AB136" s="104"/>
      <c r="AC136" s="104"/>
      <c r="AD136" s="104"/>
    </row>
    <row r="137" spans="1:30" s="103" customFormat="1" ht="21.75" customHeight="1">
      <c r="A137" s="112"/>
      <c r="C137" s="112"/>
      <c r="D137" s="99"/>
      <c r="E137" s="99"/>
      <c r="F137" s="99"/>
      <c r="G137" s="101"/>
      <c r="H137" s="99"/>
      <c r="I137" s="99"/>
      <c r="J137" s="100"/>
      <c r="K137" s="101"/>
      <c r="L137" s="99"/>
      <c r="M137" s="99"/>
      <c r="N137" s="99"/>
      <c r="O137" s="101"/>
      <c r="P137" s="99"/>
      <c r="Q137" s="99"/>
      <c r="R137" s="99"/>
      <c r="S137" s="102"/>
      <c r="W137" s="104"/>
      <c r="X137" s="104"/>
      <c r="Y137" s="104"/>
      <c r="Z137" s="104"/>
      <c r="AA137" s="104"/>
      <c r="AB137" s="104"/>
      <c r="AC137" s="104"/>
      <c r="AD137" s="104"/>
    </row>
    <row r="138" spans="1:30" s="103" customFormat="1" ht="21.75" customHeight="1">
      <c r="A138" s="112"/>
      <c r="C138" s="112"/>
      <c r="D138" s="99"/>
      <c r="E138" s="99"/>
      <c r="F138" s="99"/>
      <c r="G138" s="101"/>
      <c r="H138" s="99"/>
      <c r="I138" s="99"/>
      <c r="J138" s="100"/>
      <c r="K138" s="101"/>
      <c r="L138" s="99"/>
      <c r="M138" s="99"/>
      <c r="N138" s="99"/>
      <c r="O138" s="101"/>
      <c r="P138" s="99"/>
      <c r="Q138" s="99"/>
      <c r="R138" s="99"/>
      <c r="S138" s="102"/>
      <c r="W138" s="104"/>
      <c r="X138" s="104"/>
      <c r="Y138" s="104"/>
      <c r="Z138" s="104"/>
      <c r="AA138" s="104"/>
      <c r="AB138" s="104"/>
      <c r="AC138" s="104"/>
      <c r="AD138" s="104"/>
    </row>
  </sheetData>
  <mergeCells count="22">
    <mergeCell ref="A70:B70"/>
    <mergeCell ref="A1:J1"/>
    <mergeCell ref="A2:V2"/>
    <mergeCell ref="A3:C3"/>
    <mergeCell ref="D4:G4"/>
    <mergeCell ref="H4:K4"/>
    <mergeCell ref="L4:O4"/>
    <mergeCell ref="P4:S4"/>
    <mergeCell ref="A6:B6"/>
    <mergeCell ref="A28:B28"/>
    <mergeCell ref="A38:B38"/>
    <mergeCell ref="A49:B49"/>
    <mergeCell ref="A62:B62"/>
    <mergeCell ref="E104:F104"/>
    <mergeCell ref="E105:F105"/>
    <mergeCell ref="E107:F107"/>
    <mergeCell ref="A72:B72"/>
    <mergeCell ref="A74:B74"/>
    <mergeCell ref="A100:B100"/>
    <mergeCell ref="E101:F101"/>
    <mergeCell ref="E102:F102"/>
    <mergeCell ref="E103:F103"/>
  </mergeCells>
  <printOptions verticalCentered="1"/>
  <pageMargins left="0" right="0" top="0.39370078740157483" bottom="0.39370078740157483" header="0.31496062992125984" footer="0.31496062992125984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Plan 2018 (FLU-DARRT (2</vt:lpstr>
      <vt:lpstr>'Budget Plan 2018 (FLU-DARRT (2'!Print_Titles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OS</cp:lastModifiedBy>
  <cp:lastPrinted>2017-10-09T11:29:31Z</cp:lastPrinted>
  <dcterms:created xsi:type="dcterms:W3CDTF">2017-05-31T03:14:05Z</dcterms:created>
  <dcterms:modified xsi:type="dcterms:W3CDTF">2017-12-10T06:46:15Z</dcterms:modified>
</cp:coreProperties>
</file>