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70" windowWidth="18970" windowHeight="10800"/>
  </bookViews>
  <sheets>
    <sheet name="Budget Plan" sheetId="6" r:id="rId1"/>
  </sheets>
  <calcPr calcId="145621"/>
</workbook>
</file>

<file path=xl/calcChain.xml><?xml version="1.0" encoding="utf-8"?>
<calcChain xmlns="http://schemas.openxmlformats.org/spreadsheetml/2006/main">
  <c r="K32" i="6" l="1"/>
  <c r="H32" i="6" l="1"/>
  <c r="H51" i="6" s="1"/>
  <c r="T32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6" i="6"/>
  <c r="S6" i="6"/>
  <c r="S45" i="6"/>
  <c r="O45" i="6"/>
  <c r="K45" i="6"/>
  <c r="G45" i="6"/>
  <c r="S25" i="6"/>
  <c r="O25" i="6"/>
  <c r="K25" i="6"/>
  <c r="G25" i="6"/>
  <c r="S24" i="6"/>
  <c r="O24" i="6"/>
  <c r="T24" i="6" s="1"/>
  <c r="U24" i="6" s="1"/>
  <c r="K24" i="6"/>
  <c r="G24" i="6"/>
  <c r="S23" i="6"/>
  <c r="O23" i="6"/>
  <c r="K23" i="6"/>
  <c r="G23" i="6"/>
  <c r="S19" i="6"/>
  <c r="O19" i="6"/>
  <c r="K19" i="6"/>
  <c r="G19" i="6"/>
  <c r="W32" i="6" l="1"/>
  <c r="T51" i="6"/>
  <c r="T19" i="6"/>
  <c r="U19" i="6" s="1"/>
  <c r="T23" i="6"/>
  <c r="U23" i="6" s="1"/>
  <c r="T25" i="6"/>
  <c r="U25" i="6" s="1"/>
  <c r="T45" i="6"/>
  <c r="U45" i="6" s="1"/>
  <c r="C32" i="6"/>
  <c r="S50" i="6"/>
  <c r="O50" i="6"/>
  <c r="K50" i="6"/>
  <c r="G50" i="6"/>
  <c r="T50" i="6" s="1"/>
  <c r="U50" i="6" s="1"/>
  <c r="D29" i="6" l="1"/>
  <c r="E29" i="6"/>
  <c r="F29" i="6"/>
  <c r="H29" i="6"/>
  <c r="I29" i="6"/>
  <c r="J29" i="6"/>
  <c r="L29" i="6"/>
  <c r="M29" i="6"/>
  <c r="N29" i="6"/>
  <c r="P29" i="6"/>
  <c r="Q29" i="6"/>
  <c r="R29" i="6"/>
  <c r="D21" i="6"/>
  <c r="E21" i="6"/>
  <c r="F21" i="6"/>
  <c r="H21" i="6"/>
  <c r="I21" i="6"/>
  <c r="J21" i="6"/>
  <c r="L21" i="6"/>
  <c r="M21" i="6"/>
  <c r="N21" i="6"/>
  <c r="P21" i="6"/>
  <c r="Q21" i="6"/>
  <c r="R21" i="6"/>
  <c r="C29" i="6"/>
  <c r="C21" i="6"/>
  <c r="S42" i="6"/>
  <c r="S43" i="6"/>
  <c r="S44" i="6"/>
  <c r="S46" i="6"/>
  <c r="S47" i="6"/>
  <c r="S48" i="6"/>
  <c r="S49" i="6"/>
  <c r="O42" i="6"/>
  <c r="O43" i="6"/>
  <c r="O44" i="6"/>
  <c r="O46" i="6"/>
  <c r="O47" i="6"/>
  <c r="O48" i="6"/>
  <c r="O49" i="6"/>
  <c r="K42" i="6"/>
  <c r="K43" i="6"/>
  <c r="K44" i="6"/>
  <c r="K46" i="6"/>
  <c r="K47" i="6"/>
  <c r="K48" i="6"/>
  <c r="K49" i="6"/>
  <c r="G42" i="6"/>
  <c r="G43" i="6"/>
  <c r="G44" i="6"/>
  <c r="G46" i="6"/>
  <c r="G47" i="6"/>
  <c r="G48" i="6"/>
  <c r="G49" i="6"/>
  <c r="S30" i="6"/>
  <c r="S29" i="6" s="1"/>
  <c r="O30" i="6"/>
  <c r="K30" i="6"/>
  <c r="K29" i="6" s="1"/>
  <c r="G30" i="6"/>
  <c r="G29" i="6" s="1"/>
  <c r="S22" i="6"/>
  <c r="O22" i="6"/>
  <c r="K22" i="6"/>
  <c r="G22" i="6"/>
  <c r="G18" i="6"/>
  <c r="S13" i="6"/>
  <c r="S14" i="6"/>
  <c r="S15" i="6"/>
  <c r="S16" i="6"/>
  <c r="S17" i="6"/>
  <c r="S18" i="6"/>
  <c r="S20" i="6"/>
  <c r="O13" i="6"/>
  <c r="O14" i="6"/>
  <c r="O15" i="6"/>
  <c r="O16" i="6"/>
  <c r="O17" i="6"/>
  <c r="O18" i="6"/>
  <c r="O20" i="6"/>
  <c r="K11" i="6"/>
  <c r="K12" i="6"/>
  <c r="K13" i="6"/>
  <c r="K14" i="6"/>
  <c r="K15" i="6"/>
  <c r="K16" i="6"/>
  <c r="K17" i="6"/>
  <c r="K18" i="6"/>
  <c r="K20" i="6"/>
  <c r="G12" i="6"/>
  <c r="G13" i="6"/>
  <c r="G14" i="6"/>
  <c r="G15" i="6"/>
  <c r="G16" i="6"/>
  <c r="G17" i="6"/>
  <c r="G20" i="6"/>
  <c r="O12" i="6"/>
  <c r="T30" i="6" l="1"/>
  <c r="U30" i="6" s="1"/>
  <c r="U29" i="6" s="1"/>
  <c r="O29" i="6"/>
  <c r="T49" i="6"/>
  <c r="U49" i="6" s="1"/>
  <c r="T48" i="6"/>
  <c r="U48" i="6" s="1"/>
  <c r="T47" i="6"/>
  <c r="U47" i="6" s="1"/>
  <c r="T46" i="6"/>
  <c r="U46" i="6" s="1"/>
  <c r="T44" i="6"/>
  <c r="U44" i="6" s="1"/>
  <c r="T43" i="6"/>
  <c r="U43" i="6" s="1"/>
  <c r="T42" i="6"/>
  <c r="U42" i="6" s="1"/>
  <c r="T22" i="6"/>
  <c r="U22" i="6" s="1"/>
  <c r="T13" i="6"/>
  <c r="U13" i="6" s="1"/>
  <c r="T20" i="6"/>
  <c r="U20" i="6" s="1"/>
  <c r="T18" i="6"/>
  <c r="U18" i="6" s="1"/>
  <c r="T17" i="6"/>
  <c r="U17" i="6" s="1"/>
  <c r="T16" i="6"/>
  <c r="U16" i="6" s="1"/>
  <c r="T15" i="6"/>
  <c r="U15" i="6" s="1"/>
  <c r="T14" i="6"/>
  <c r="U14" i="6" s="1"/>
  <c r="T29" i="6" l="1"/>
  <c r="C6" i="6"/>
  <c r="O26" i="6"/>
  <c r="O21" i="6" s="1"/>
  <c r="O41" i="6"/>
  <c r="K41" i="6"/>
  <c r="P32" i="6"/>
  <c r="C9" i="6"/>
  <c r="G26" i="6"/>
  <c r="G21" i="6" s="1"/>
  <c r="G41" i="6"/>
  <c r="G40" i="6"/>
  <c r="S12" i="6"/>
  <c r="K40" i="6"/>
  <c r="O40" i="6"/>
  <c r="S41" i="6"/>
  <c r="S40" i="6"/>
  <c r="S26" i="6"/>
  <c r="S21" i="6" s="1"/>
  <c r="K26" i="6"/>
  <c r="K21" i="6" s="1"/>
  <c r="U31" i="6"/>
  <c r="Q27" i="6"/>
  <c r="S10" i="6"/>
  <c r="O35" i="6"/>
  <c r="S11" i="6"/>
  <c r="O11" i="6"/>
  <c r="G11" i="6"/>
  <c r="L6" i="6"/>
  <c r="S7" i="6"/>
  <c r="O7" i="6"/>
  <c r="O6" i="6" s="1"/>
  <c r="K7" i="6"/>
  <c r="K6" i="6" s="1"/>
  <c r="G7" i="6"/>
  <c r="G6" i="6" s="1"/>
  <c r="S39" i="6"/>
  <c r="O39" i="6"/>
  <c r="K39" i="6"/>
  <c r="G39" i="6"/>
  <c r="S38" i="6"/>
  <c r="O38" i="6"/>
  <c r="K38" i="6"/>
  <c r="G38" i="6"/>
  <c r="S37" i="6"/>
  <c r="O37" i="6"/>
  <c r="K37" i="6"/>
  <c r="G37" i="6"/>
  <c r="S36" i="6"/>
  <c r="O36" i="6"/>
  <c r="K36" i="6"/>
  <c r="G36" i="6"/>
  <c r="S35" i="6"/>
  <c r="K35" i="6"/>
  <c r="G35" i="6"/>
  <c r="S34" i="6"/>
  <c r="O34" i="6"/>
  <c r="K34" i="6"/>
  <c r="G34" i="6"/>
  <c r="S33" i="6"/>
  <c r="O33" i="6"/>
  <c r="K33" i="6"/>
  <c r="G33" i="6"/>
  <c r="R32" i="6"/>
  <c r="Q32" i="6"/>
  <c r="N32" i="6"/>
  <c r="M32" i="6"/>
  <c r="L32" i="6"/>
  <c r="J32" i="6"/>
  <c r="I32" i="6"/>
  <c r="F32" i="6"/>
  <c r="E32" i="6"/>
  <c r="D32" i="6"/>
  <c r="O28" i="6"/>
  <c r="O27" i="6" s="1"/>
  <c r="K28" i="6"/>
  <c r="K27" i="6" s="1"/>
  <c r="G28" i="6"/>
  <c r="G27" i="6" s="1"/>
  <c r="R27" i="6"/>
  <c r="P27" i="6"/>
  <c r="N27" i="6"/>
  <c r="M27" i="6"/>
  <c r="L27" i="6"/>
  <c r="J27" i="6"/>
  <c r="I27" i="6"/>
  <c r="H27" i="6"/>
  <c r="F27" i="6"/>
  <c r="E27" i="6"/>
  <c r="D27" i="6"/>
  <c r="C27" i="6"/>
  <c r="O10" i="6"/>
  <c r="K10" i="6"/>
  <c r="G10" i="6"/>
  <c r="R9" i="6"/>
  <c r="Q9" i="6"/>
  <c r="P9" i="6"/>
  <c r="N9" i="6"/>
  <c r="M9" i="6"/>
  <c r="L9" i="6"/>
  <c r="J9" i="6"/>
  <c r="I9" i="6"/>
  <c r="H9" i="6"/>
  <c r="F9" i="6"/>
  <c r="E9" i="6"/>
  <c r="D9" i="6"/>
  <c r="R6" i="6"/>
  <c r="Q6" i="6"/>
  <c r="P6" i="6"/>
  <c r="N6" i="6"/>
  <c r="M6" i="6"/>
  <c r="J6" i="6"/>
  <c r="I6" i="6"/>
  <c r="H6" i="6"/>
  <c r="F6" i="6"/>
  <c r="E6" i="6"/>
  <c r="D6" i="6"/>
  <c r="S28" i="6"/>
  <c r="S27" i="6" s="1"/>
  <c r="T37" i="6" l="1"/>
  <c r="U37" i="6" s="1"/>
  <c r="T10" i="6"/>
  <c r="U10" i="6" s="1"/>
  <c r="T35" i="6"/>
  <c r="U35" i="6" s="1"/>
  <c r="L51" i="6"/>
  <c r="P51" i="6"/>
  <c r="T34" i="6"/>
  <c r="U34" i="6" s="1"/>
  <c r="T39" i="6"/>
  <c r="U39" i="6" s="1"/>
  <c r="T41" i="6"/>
  <c r="U41" i="6" s="1"/>
  <c r="J51" i="6"/>
  <c r="T12" i="6"/>
  <c r="U12" i="6" s="1"/>
  <c r="N51" i="6"/>
  <c r="M51" i="6"/>
  <c r="F51" i="6"/>
  <c r="E51" i="6"/>
  <c r="T33" i="6"/>
  <c r="T36" i="6"/>
  <c r="U36" i="6" s="1"/>
  <c r="T38" i="6"/>
  <c r="U38" i="6" s="1"/>
  <c r="O9" i="6"/>
  <c r="Q51" i="6"/>
  <c r="T40" i="6"/>
  <c r="U40" i="6" s="1"/>
  <c r="C51" i="6"/>
  <c r="I51" i="6"/>
  <c r="R51" i="6"/>
  <c r="G9" i="6"/>
  <c r="S32" i="6"/>
  <c r="K9" i="6"/>
  <c r="S9" i="6"/>
  <c r="D51" i="6"/>
  <c r="O32" i="6"/>
  <c r="T7" i="6"/>
  <c r="U7" i="6" s="1"/>
  <c r="T11" i="6"/>
  <c r="U11" i="6" s="1"/>
  <c r="T26" i="6"/>
  <c r="T28" i="6"/>
  <c r="G32" i="6"/>
  <c r="U33" i="6" l="1"/>
  <c r="T21" i="6"/>
  <c r="U26" i="6"/>
  <c r="U21" i="6" s="1"/>
  <c r="K51" i="6"/>
  <c r="S51" i="6"/>
  <c r="O51" i="6"/>
  <c r="U32" i="6"/>
  <c r="T9" i="6"/>
  <c r="U9" i="6" s="1"/>
  <c r="T6" i="6"/>
  <c r="T27" i="6"/>
  <c r="U27" i="6" s="1"/>
  <c r="U28" i="6"/>
  <c r="G51" i="6"/>
  <c r="T53" i="6" l="1"/>
  <c r="V51" i="6"/>
  <c r="W51" i="6" s="1"/>
  <c r="U51" i="6"/>
  <c r="U6" i="6"/>
</calcChain>
</file>

<file path=xl/sharedStrings.xml><?xml version="1.0" encoding="utf-8"?>
<sst xmlns="http://schemas.openxmlformats.org/spreadsheetml/2006/main" count="78" uniqueCount="69">
  <si>
    <t>Balance</t>
  </si>
  <si>
    <t>Detail</t>
  </si>
  <si>
    <t>Quarter #1</t>
  </si>
  <si>
    <t>Quarter #2</t>
  </si>
  <si>
    <t>Quarter #3</t>
  </si>
  <si>
    <t>Quarter #4</t>
  </si>
  <si>
    <t>Object Class/Items</t>
  </si>
  <si>
    <t>Original Approved Budget 
(THB)</t>
  </si>
  <si>
    <t>Total
Q1</t>
  </si>
  <si>
    <t>Total
Q2</t>
  </si>
  <si>
    <t>Total
Q3</t>
  </si>
  <si>
    <t>Total
Q4</t>
  </si>
  <si>
    <t>Total 
Expenses</t>
  </si>
  <si>
    <t>1. PERSONNEL</t>
  </si>
  <si>
    <t>2. FRINGE BENEFIT</t>
  </si>
  <si>
    <t>3. TRAVEL</t>
  </si>
  <si>
    <t>4. EQUIPMENT</t>
  </si>
  <si>
    <t>5. SUPPLIES</t>
  </si>
  <si>
    <t>6. CONTRACTUAL</t>
  </si>
  <si>
    <t>7. CONSTRUCTION</t>
  </si>
  <si>
    <t>8. OTHER</t>
  </si>
  <si>
    <t>Total budget on hand +recevied</t>
  </si>
  <si>
    <t>Tolat budget obligated</t>
  </si>
  <si>
    <t>Budget on hand</t>
  </si>
  <si>
    <t>Total budget spent Sep-Aug</t>
  </si>
  <si>
    <t>Total Budget/expenses 
for CoAg Y02(FY18) (THB)</t>
  </si>
  <si>
    <t>Meeting facilities</t>
  </si>
  <si>
    <t>Project Code: Project Name  Workforce Development in Cancer Work and Strengthening Quality of Cancer Registry for cancer prevention and control in Thailand (NCD1-CANCER)</t>
  </si>
  <si>
    <t>Y02  Budget Plan:  September 1, 2017 - August  31,2018</t>
  </si>
  <si>
    <t>Sep'17</t>
  </si>
  <si>
    <t>Oct'17</t>
  </si>
  <si>
    <t>Nov'17</t>
  </si>
  <si>
    <t>Dec'17</t>
  </si>
  <si>
    <t>Jan'18</t>
  </si>
  <si>
    <t>Feb'18</t>
  </si>
  <si>
    <t>Mar'18</t>
  </si>
  <si>
    <t>Apr'18</t>
  </si>
  <si>
    <t>May'18</t>
  </si>
  <si>
    <t>Jun'18</t>
  </si>
  <si>
    <t>Jul'18</t>
  </si>
  <si>
    <t>Aug'18</t>
  </si>
  <si>
    <t>Compensation (Government Staff) (Thailand MoPH-US NIH NCI collaboration)</t>
  </si>
  <si>
    <t>Stakeholders meeting at study site for transforming hospital based to population based cancer registry (two Provinces) (Thailand MoPH-US CDC collaboration)</t>
  </si>
  <si>
    <t>Intensive training  at the onset of transforming of hospital based to population based cancer registry (two Provinces) (Thailand MoPH-US CDC collaboration)</t>
  </si>
  <si>
    <t xml:space="preserve">Resource person for training  for the onset of population based cancer registry (two Provinces)(Thailand MoPH-US CDC) </t>
  </si>
  <si>
    <t>Coaching and audit data quality for cancer registry (two Provinces) (Thailand MoPH-US CDC collaboration)</t>
  </si>
  <si>
    <t>Site visit to network hospital  and conduct data quality check by main hospital (two Provinces)(Thailand MoPH-US CDC collaboration)</t>
  </si>
  <si>
    <t>Meeting with IHPP and relevant stakeholders (Thailand MoPH-US NIH NCI collaboration)</t>
  </si>
  <si>
    <t>Stakeholders meeting at study site for transitioning data from Csx 2010 to 43 files syetem (two Provinces) (Thailand MoPH-US NIH NCI collaboration)</t>
  </si>
  <si>
    <t>Field work to identify cancer related data code of each HIS to 43 files system (two Provinces) (Thailand MoPH-US NIH NCI collaboration)</t>
  </si>
  <si>
    <t>Training  to perform data entry in 43 files for cervical cancer screening (two Provinces) (Thailand MoPH-US NIH NCI collaboration)</t>
  </si>
  <si>
    <t>Resource person for Training  to perform data entry in 43 files for cervical cancer screening (two Provinces) (Thailand MoPH-US NIH NCI collaboration)</t>
  </si>
  <si>
    <t>Computer labtop (Thailand MoPH-US NIH NCI collaboration)</t>
  </si>
  <si>
    <t>Printer (Thailand MoPH-US NIH NCI collaboration)</t>
  </si>
  <si>
    <t>Office and IT supplies (Thailand MoPH-US NIH NCI collaboration)</t>
  </si>
  <si>
    <t xml:space="preserve">Evaluation of National Cancer Control Program (NCCP) and Service Plan Integration (NCI-IHPP Contract) (Thailand MoPH-US NIH NCI collaboration) </t>
  </si>
  <si>
    <t>Resource person for intensive training  at the onset of transforming of hospital based to population based cancer registry (two Provinces)(Thailand MoPH-US CDC collaboration)</t>
  </si>
  <si>
    <t>Coaching and audit data quality forcancer registry (two Provinces) (Thailand MoPH-US CDC collaboration)</t>
  </si>
  <si>
    <t>Data analysis for transforming hospital based to poulation based cancer registry (Thailand MoPH-US CDC collaboration)</t>
  </si>
  <si>
    <t>Translation and printing for transformimg hospital based to hospital based cancer registry (Thailand MoPH-US CDC collaboration)</t>
  </si>
  <si>
    <t>Data analysis for transitioning data from Csx 2010 to 43 files syetem (Thailand MoPH-US NIH NCI collaboration)</t>
  </si>
  <si>
    <t>Developing guideline for data entry program for transitioning data from Csx 2010 to 43 files syetem (Thailand MoPH-US NIH NCI collaboration)</t>
  </si>
  <si>
    <t>Printing  for  transitioning data from Csx 2010 to 43 files (Thailand MoPH-US NIH NCI collaboration)</t>
  </si>
  <si>
    <t>Exchange rate management</t>
  </si>
  <si>
    <t>Evaluation of follow-up data in 43 file for cervical cancer screening (two Provinces) (Thailand MoPH-US CDC collaboration)</t>
  </si>
  <si>
    <t>External hardisk (Thailand MoPH-US CDC collaboration)</t>
  </si>
  <si>
    <t>Thumb drive (Thailand MoPH-US CDC collaboration)</t>
  </si>
  <si>
    <t>Uninterruptible power supply (Thailand MoPH-US CDC collaboration)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</si>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</sst>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(* #,##0_);_(* \(#,##0\);_(* &quot;-&quot;??_);_(@_)"/>
    <numFmt numFmtId="189" formatCode="&quot;฿&quot;#,##0.00"/>
  </numFmts>
  <fonts count="23" x14ac:knownFonts="1">
    <font>
      <sz val="11"/>
      <color theme="1"/>
      <name val="Tahoma"/>
      <family val="2"/>
      <charset val="222"/>
      <scheme val="minor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7"/>
      <color indexed="10"/>
      <name val="Arial"/>
      <family val="2"/>
    </font>
    <font>
      <sz val="7"/>
      <color indexed="10"/>
      <name val="Arial"/>
      <family val="2"/>
    </font>
    <font>
      <b/>
      <sz val="7"/>
      <color indexed="63"/>
      <name val="Arial"/>
      <family val="2"/>
    </font>
    <font>
      <sz val="14"/>
      <name val="Cordia New"/>
      <family val="2"/>
    </font>
    <font>
      <sz val="11"/>
      <name val="Tahoma"/>
      <family val="2"/>
    </font>
    <font>
      <sz val="10"/>
      <name val="Tahoma"/>
      <family val="2"/>
    </font>
    <font>
      <b/>
      <sz val="7"/>
      <color indexed="9"/>
      <name val="Arial"/>
      <family val="2"/>
    </font>
    <font>
      <b/>
      <sz val="10"/>
      <color indexed="63"/>
      <name val="Tahoma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7"/>
      <color indexed="63"/>
      <name val="Arial"/>
      <family val="2"/>
    </font>
    <font>
      <sz val="11"/>
      <color theme="1"/>
      <name val="Tahoma"/>
      <family val="2"/>
      <charset val="222"/>
      <scheme val="minor"/>
    </font>
    <font>
      <sz val="7"/>
      <color theme="1"/>
      <name val="Arial"/>
      <family val="2"/>
    </font>
    <font>
      <b/>
      <sz val="10"/>
      <color rgb="FFC00000"/>
      <name val="Arial"/>
      <family val="2"/>
    </font>
    <font>
      <sz val="7"/>
      <color rgb="FFFF0000"/>
      <name val="Arial"/>
      <family val="2"/>
    </font>
    <font>
      <b/>
      <sz val="8"/>
      <color rgb="FFC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8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3" fillId="0" borderId="0"/>
    <xf numFmtId="0" fontId="9" fillId="0" borderId="0"/>
    <xf numFmtId="43" fontId="3" fillId="0" borderId="0" applyFont="0" applyFill="0" applyBorder="0" applyAlignment="0" applyProtection="0"/>
    <xf numFmtId="0" fontId="4" fillId="0" borderId="0"/>
  </cellStyleXfs>
  <cellXfs count="101">
    <xf numFmtId="0" fontId="0" fillId="0" borderId="0" xfId="0"/>
    <xf numFmtId="187" fontId="2" fillId="0" borderId="1" xfId="2" applyFont="1" applyFill="1" applyBorder="1" applyAlignment="1">
      <alignment vertical="center" wrapText="1"/>
    </xf>
    <xf numFmtId="187" fontId="2" fillId="4" borderId="1" xfId="2" applyFont="1" applyFill="1" applyBorder="1" applyAlignment="1">
      <alignment vertical="center" wrapText="1"/>
    </xf>
    <xf numFmtId="0" fontId="2" fillId="0" borderId="1" xfId="6" applyFont="1" applyFill="1" applyBorder="1" applyAlignment="1">
      <alignment horizontal="left" vertical="center" wrapText="1"/>
    </xf>
    <xf numFmtId="0" fontId="2" fillId="0" borderId="2" xfId="6" applyFont="1" applyFill="1" applyBorder="1" applyAlignment="1">
      <alignment horizontal="left" vertical="center" wrapText="1"/>
    </xf>
    <xf numFmtId="187" fontId="2" fillId="5" borderId="1" xfId="2" applyFont="1" applyFill="1" applyBorder="1" applyAlignment="1">
      <alignment horizontal="center" vertical="center"/>
    </xf>
    <xf numFmtId="187" fontId="2" fillId="0" borderId="1" xfId="2" applyFont="1" applyFill="1" applyBorder="1" applyAlignment="1">
      <alignment horizontal="right" vertical="center"/>
    </xf>
    <xf numFmtId="187" fontId="2" fillId="0" borderId="1" xfId="2" applyFont="1" applyFill="1" applyBorder="1" applyAlignment="1">
      <alignment vertical="center"/>
    </xf>
    <xf numFmtId="187" fontId="2" fillId="4" borderId="3" xfId="2" applyFont="1" applyFill="1" applyBorder="1" applyAlignment="1">
      <alignment vertical="center"/>
    </xf>
    <xf numFmtId="187" fontId="2" fillId="0" borderId="3" xfId="2" applyFont="1" applyFill="1" applyBorder="1" applyAlignment="1">
      <alignment vertical="center"/>
    </xf>
    <xf numFmtId="188" fontId="1" fillId="0" borderId="0" xfId="2" applyNumberFormat="1" applyFont="1" applyFill="1" applyBorder="1" applyAlignment="1">
      <alignment horizontal="center" vertical="center"/>
    </xf>
    <xf numFmtId="4" fontId="6" fillId="0" borderId="0" xfId="2" applyNumberFormat="1" applyFont="1" applyFill="1" applyBorder="1" applyAlignment="1">
      <alignment horizontal="right" vertical="center"/>
    </xf>
    <xf numFmtId="4" fontId="1" fillId="0" borderId="0" xfId="2" applyNumberFormat="1" applyFont="1" applyFill="1" applyBorder="1" applyAlignment="1">
      <alignment horizontal="center" vertical="center"/>
    </xf>
    <xf numFmtId="187" fontId="1" fillId="0" borderId="0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188" fontId="1" fillId="0" borderId="0" xfId="2" applyNumberFormat="1" applyFont="1" applyFill="1" applyBorder="1" applyAlignment="1">
      <alignment vertical="center"/>
    </xf>
    <xf numFmtId="4" fontId="1" fillId="0" borderId="0" xfId="2" applyNumberFormat="1" applyFont="1" applyFill="1" applyBorder="1" applyAlignment="1">
      <alignment vertical="center"/>
    </xf>
    <xf numFmtId="0" fontId="1" fillId="0" borderId="0" xfId="3" applyFont="1" applyBorder="1" applyAlignment="1">
      <alignment vertical="center"/>
    </xf>
    <xf numFmtId="189" fontId="1" fillId="0" borderId="0" xfId="3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6" applyFont="1" applyFill="1" applyBorder="1" applyAlignment="1">
      <alignment vertical="center"/>
    </xf>
    <xf numFmtId="188" fontId="1" fillId="0" borderId="4" xfId="2" applyNumberFormat="1" applyFont="1" applyFill="1" applyBorder="1" applyAlignment="1">
      <alignment horizontal="center" vertical="center"/>
    </xf>
    <xf numFmtId="187" fontId="1" fillId="0" borderId="5" xfId="2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6" applyFont="1" applyFill="1" applyAlignment="1">
      <alignment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187" fontId="1" fillId="5" borderId="1" xfId="2" applyFont="1" applyFill="1" applyBorder="1" applyAlignment="1">
      <alignment horizontal="center" vertical="center" wrapText="1"/>
    </xf>
    <xf numFmtId="4" fontId="6" fillId="5" borderId="1" xfId="2" applyNumberFormat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187" fontId="7" fillId="5" borderId="1" xfId="2" applyFont="1" applyFill="1" applyBorder="1" applyAlignment="1">
      <alignment horizontal="right" vertical="center"/>
    </xf>
    <xf numFmtId="187" fontId="11" fillId="0" borderId="0" xfId="2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vertical="center"/>
    </xf>
    <xf numFmtId="0" fontId="2" fillId="4" borderId="1" xfId="2" applyNumberFormat="1" applyFont="1" applyFill="1" applyBorder="1" applyAlignment="1">
      <alignment horizontal="center" vertical="center" wrapText="1"/>
    </xf>
    <xf numFmtId="187" fontId="8" fillId="6" borderId="1" xfId="2" applyFont="1" applyFill="1" applyBorder="1" applyAlignment="1">
      <alignment horizontal="right" vertical="center"/>
    </xf>
    <xf numFmtId="2" fontId="13" fillId="0" borderId="0" xfId="2" applyNumberFormat="1" applyFont="1" applyFill="1" applyAlignment="1">
      <alignment vertical="center"/>
    </xf>
    <xf numFmtId="187" fontId="11" fillId="0" borderId="0" xfId="2" applyFont="1" applyFill="1" applyAlignment="1">
      <alignment vertical="center"/>
    </xf>
    <xf numFmtId="187" fontId="11" fillId="4" borderId="0" xfId="2" applyFont="1" applyFill="1" applyAlignment="1">
      <alignment vertical="center"/>
    </xf>
    <xf numFmtId="187" fontId="1" fillId="7" borderId="1" xfId="2" applyFont="1" applyFill="1" applyBorder="1" applyAlignment="1">
      <alignment horizontal="center" vertical="center"/>
    </xf>
    <xf numFmtId="2" fontId="11" fillId="0" borderId="0" xfId="2" applyNumberFormat="1" applyFont="1" applyFill="1" applyAlignment="1">
      <alignment vertical="center"/>
    </xf>
    <xf numFmtId="3" fontId="2" fillId="0" borderId="0" xfId="6" applyNumberFormat="1" applyFont="1" applyAlignment="1">
      <alignment vertical="center"/>
    </xf>
    <xf numFmtId="4" fontId="7" fillId="0" borderId="0" xfId="6" applyNumberFormat="1" applyFont="1" applyAlignment="1">
      <alignment horizontal="right" vertical="center"/>
    </xf>
    <xf numFmtId="4" fontId="2" fillId="0" borderId="0" xfId="6" applyNumberFormat="1" applyFont="1" applyAlignment="1">
      <alignment vertical="center"/>
    </xf>
    <xf numFmtId="187" fontId="2" fillId="0" borderId="0" xfId="2" applyFont="1" applyAlignment="1">
      <alignment vertical="center"/>
    </xf>
    <xf numFmtId="0" fontId="2" fillId="0" borderId="0" xfId="6" applyNumberFormat="1" applyFont="1" applyAlignment="1">
      <alignment horizontal="center" vertical="center"/>
    </xf>
    <xf numFmtId="0" fontId="2" fillId="0" borderId="0" xfId="6" applyFont="1" applyAlignment="1">
      <alignment vertical="center"/>
    </xf>
    <xf numFmtId="187" fontId="2" fillId="0" borderId="0" xfId="2" applyFont="1" applyAlignment="1">
      <alignment horizontal="center" vertical="center"/>
    </xf>
    <xf numFmtId="187" fontId="1" fillId="0" borderId="1" xfId="2" applyFont="1" applyFill="1" applyBorder="1" applyAlignment="1">
      <alignment horizontal="right" vertical="center"/>
    </xf>
    <xf numFmtId="187" fontId="8" fillId="0" borderId="1" xfId="2" applyFont="1" applyFill="1" applyBorder="1" applyAlignment="1">
      <alignment horizontal="right" vertical="center"/>
    </xf>
    <xf numFmtId="0" fontId="14" fillId="0" borderId="0" xfId="2" applyNumberFormat="1" applyFont="1" applyFill="1" applyBorder="1" applyAlignment="1">
      <alignment horizontal="left" vertical="center"/>
    </xf>
    <xf numFmtId="0" fontId="14" fillId="0" borderId="0" xfId="2" applyNumberFormat="1" applyFont="1" applyFill="1" applyBorder="1" applyAlignment="1">
      <alignment vertical="center"/>
    </xf>
    <xf numFmtId="188" fontId="1" fillId="8" borderId="1" xfId="2" applyNumberFormat="1" applyFont="1" applyFill="1" applyBorder="1" applyAlignment="1">
      <alignment horizontal="center" vertical="center" wrapText="1"/>
    </xf>
    <xf numFmtId="4" fontId="1" fillId="8" borderId="1" xfId="2" applyNumberFormat="1" applyFont="1" applyFill="1" applyBorder="1" applyAlignment="1">
      <alignment horizontal="center" vertical="center" wrapText="1"/>
    </xf>
    <xf numFmtId="4" fontId="1" fillId="8" borderId="1" xfId="2" applyNumberFormat="1" applyFont="1" applyFill="1" applyBorder="1" applyAlignment="1">
      <alignment horizontal="center" vertical="center"/>
    </xf>
    <xf numFmtId="4" fontId="1" fillId="8" borderId="3" xfId="2" applyNumberFormat="1" applyFont="1" applyFill="1" applyBorder="1" applyAlignment="1">
      <alignment horizontal="center" vertical="center" wrapText="1"/>
    </xf>
    <xf numFmtId="4" fontId="1" fillId="8" borderId="3" xfId="2" applyNumberFormat="1" applyFont="1" applyFill="1" applyBorder="1" applyAlignment="1">
      <alignment horizontal="center" vertical="center"/>
    </xf>
    <xf numFmtId="188" fontId="1" fillId="8" borderId="4" xfId="2" applyNumberFormat="1" applyFont="1" applyFill="1" applyBorder="1" applyAlignment="1">
      <alignment horizontal="center" vertical="center" wrapText="1"/>
    </xf>
    <xf numFmtId="187" fontId="1" fillId="8" borderId="3" xfId="2" applyFont="1" applyFill="1" applyBorder="1" applyAlignment="1">
      <alignment horizontal="center" vertical="center"/>
    </xf>
    <xf numFmtId="187" fontId="2" fillId="9" borderId="6" xfId="2" applyFont="1" applyFill="1" applyBorder="1" applyAlignment="1">
      <alignment horizontal="center" vertical="center"/>
    </xf>
    <xf numFmtId="187" fontId="2" fillId="9" borderId="2" xfId="2" applyFont="1" applyFill="1" applyBorder="1" applyAlignment="1">
      <alignment horizontal="center" vertical="center"/>
    </xf>
    <xf numFmtId="4" fontId="6" fillId="9" borderId="7" xfId="2" applyNumberFormat="1" applyFont="1" applyFill="1" applyBorder="1" applyAlignment="1">
      <alignment horizontal="center" vertical="center" wrapText="1"/>
    </xf>
    <xf numFmtId="187" fontId="1" fillId="6" borderId="1" xfId="2" applyFont="1" applyFill="1" applyBorder="1" applyAlignment="1">
      <alignment horizontal="right" vertical="center"/>
    </xf>
    <xf numFmtId="188" fontId="14" fillId="0" borderId="0" xfId="2" applyNumberFormat="1" applyFont="1" applyFill="1" applyBorder="1" applyAlignment="1">
      <alignment vertical="center"/>
    </xf>
    <xf numFmtId="187" fontId="14" fillId="0" borderId="0" xfId="2" applyFont="1" applyFill="1" applyBorder="1" applyAlignment="1">
      <alignment vertical="center"/>
    </xf>
    <xf numFmtId="4" fontId="14" fillId="0" borderId="0" xfId="2" applyNumberFormat="1" applyFont="1" applyFill="1" applyBorder="1" applyAlignment="1">
      <alignment vertical="center"/>
    </xf>
    <xf numFmtId="0" fontId="14" fillId="0" borderId="0" xfId="3" applyFont="1" applyBorder="1" applyAlignment="1">
      <alignment vertical="center"/>
    </xf>
    <xf numFmtId="189" fontId="14" fillId="0" borderId="0" xfId="3" applyNumberFormat="1" applyFont="1" applyBorder="1" applyAlignment="1">
      <alignment horizontal="left" vertical="center"/>
    </xf>
    <xf numFmtId="4" fontId="3" fillId="0" borderId="0" xfId="6" applyNumberFormat="1" applyFont="1" applyAlignment="1">
      <alignment vertical="center"/>
    </xf>
    <xf numFmtId="4" fontId="14" fillId="0" borderId="0" xfId="6" applyNumberFormat="1" applyFont="1" applyAlignment="1">
      <alignment vertical="center"/>
    </xf>
    <xf numFmtId="43" fontId="14" fillId="0" borderId="0" xfId="1" applyFont="1" applyAlignment="1">
      <alignment vertical="center"/>
    </xf>
    <xf numFmtId="4" fontId="16" fillId="0" borderId="0" xfId="6" applyNumberFormat="1" applyFont="1" applyAlignment="1">
      <alignment horizontal="right" vertical="center"/>
    </xf>
    <xf numFmtId="3" fontId="14" fillId="0" borderId="0" xfId="6" applyNumberFormat="1" applyFont="1" applyAlignment="1">
      <alignment horizontal="center" vertical="center"/>
    </xf>
    <xf numFmtId="187" fontId="14" fillId="0" borderId="0" xfId="2" applyFont="1" applyAlignment="1">
      <alignment horizontal="center" vertical="center"/>
    </xf>
    <xf numFmtId="43" fontId="15" fillId="10" borderId="0" xfId="1" applyFont="1" applyFill="1" applyBorder="1" applyAlignment="1">
      <alignment horizontal="left" vertical="center"/>
    </xf>
    <xf numFmtId="3" fontId="1" fillId="9" borderId="0" xfId="6" applyNumberFormat="1" applyFont="1" applyFill="1" applyAlignment="1">
      <alignment vertical="center"/>
    </xf>
    <xf numFmtId="43" fontId="15" fillId="11" borderId="0" xfId="1" applyFont="1" applyFill="1" applyBorder="1" applyAlignment="1">
      <alignment horizontal="right" vertical="center"/>
    </xf>
    <xf numFmtId="43" fontId="15" fillId="12" borderId="0" xfId="1" applyFont="1" applyFill="1" applyBorder="1" applyAlignment="1">
      <alignment horizontal="right" vertical="center"/>
    </xf>
    <xf numFmtId="3" fontId="14" fillId="13" borderId="0" xfId="6" applyNumberFormat="1" applyFont="1" applyFill="1" applyAlignment="1">
      <alignment horizontal="right" vertical="center"/>
    </xf>
    <xf numFmtId="187" fontId="19" fillId="0" borderId="1" xfId="2" applyFont="1" applyFill="1" applyBorder="1" applyAlignment="1">
      <alignment horizontal="right" vertical="center"/>
    </xf>
    <xf numFmtId="4" fontId="20" fillId="0" borderId="0" xfId="6" applyNumberFormat="1" applyFont="1" applyAlignment="1">
      <alignment vertical="center"/>
    </xf>
    <xf numFmtId="187" fontId="21" fillId="0" borderId="1" xfId="2" applyFont="1" applyFill="1" applyBorder="1" applyAlignment="1">
      <alignment vertical="center"/>
    </xf>
    <xf numFmtId="187" fontId="8" fillId="4" borderId="1" xfId="2" applyFont="1" applyFill="1" applyBorder="1" applyAlignment="1">
      <alignment horizontal="right" vertical="center"/>
    </xf>
    <xf numFmtId="2" fontId="13" fillId="4" borderId="0" xfId="2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17" fillId="4" borderId="1" xfId="6" applyNumberFormat="1" applyFont="1" applyFill="1" applyBorder="1" applyAlignment="1">
      <alignment horizontal="left" vertical="center" wrapText="1"/>
    </xf>
    <xf numFmtId="187" fontId="17" fillId="4" borderId="1" xfId="2" applyFont="1" applyFill="1" applyBorder="1" applyAlignment="1">
      <alignment horizontal="right" vertical="center"/>
    </xf>
    <xf numFmtId="187" fontId="2" fillId="0" borderId="1" xfId="2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10" fillId="0" borderId="0" xfId="6" applyFont="1" applyFill="1" applyAlignment="1">
      <alignment vertical="center"/>
    </xf>
    <xf numFmtId="187" fontId="7" fillId="14" borderId="1" xfId="2" applyFont="1" applyFill="1" applyBorder="1" applyAlignment="1">
      <alignment horizontal="right" vertical="center"/>
    </xf>
    <xf numFmtId="4" fontId="22" fillId="0" borderId="8" xfId="6" applyNumberFormat="1" applyFont="1" applyBorder="1" applyAlignment="1">
      <alignment horizontal="center" vertical="center"/>
    </xf>
    <xf numFmtId="2" fontId="8" fillId="6" borderId="1" xfId="6" applyNumberFormat="1" applyFont="1" applyFill="1" applyBorder="1" applyAlignment="1">
      <alignment horizontal="left" vertical="center" wrapText="1"/>
    </xf>
    <xf numFmtId="2" fontId="1" fillId="7" borderId="7" xfId="2" applyNumberFormat="1" applyFont="1" applyFill="1" applyBorder="1" applyAlignment="1">
      <alignment horizontal="left" vertical="center" wrapText="1"/>
    </xf>
    <xf numFmtId="2" fontId="1" fillId="7" borderId="2" xfId="2" applyNumberFormat="1" applyFont="1" applyFill="1" applyBorder="1" applyAlignment="1">
      <alignment horizontal="left" vertical="center" wrapText="1"/>
    </xf>
    <xf numFmtId="188" fontId="1" fillId="0" borderId="7" xfId="2" applyNumberFormat="1" applyFont="1" applyFill="1" applyBorder="1" applyAlignment="1">
      <alignment horizontal="center" vertical="center"/>
    </xf>
    <xf numFmtId="188" fontId="1" fillId="0" borderId="9" xfId="2" applyNumberFormat="1" applyFont="1" applyFill="1" applyBorder="1" applyAlignment="1">
      <alignment horizontal="center" vertical="center"/>
    </xf>
    <xf numFmtId="188" fontId="12" fillId="3" borderId="7" xfId="2" applyNumberFormat="1" applyFont="1" applyFill="1" applyBorder="1" applyAlignment="1">
      <alignment horizontal="center" vertical="center"/>
    </xf>
    <xf numFmtId="188" fontId="12" fillId="3" borderId="9" xfId="2" applyNumberFormat="1" applyFont="1" applyFill="1" applyBorder="1" applyAlignment="1">
      <alignment horizontal="center" vertical="center"/>
    </xf>
    <xf numFmtId="188" fontId="12" fillId="3" borderId="2" xfId="2" applyNumberFormat="1" applyFont="1" applyFill="1" applyBorder="1" applyAlignment="1">
      <alignment horizontal="center" vertical="center"/>
    </xf>
    <xf numFmtId="188" fontId="1" fillId="0" borderId="2" xfId="2" applyNumberFormat="1" applyFont="1" applyFill="1" applyBorder="1" applyAlignment="1">
      <alignment horizontal="center" vertical="center"/>
    </xf>
  </cellXfs>
  <cellStyles count="7">
    <cellStyle name="Comma" xfId="1" builtinId="3"/>
    <cellStyle name="Comma 3" xfId="2"/>
    <cellStyle name="Normal" xfId="0" builtinId="0"/>
    <cellStyle name="Normal 2 2" xfId="3"/>
    <cellStyle name="Normal_Sheet1" xfId="4"/>
    <cellStyle name="เครื่องหมายจุลภาค 2" xfId="5"/>
    <cellStyle name="ปกติ_BMA06 Budget plan FY05_08_11_0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tabSelected="1" topLeftCell="G45" workbookViewId="0">
      <selection activeCell="K33" sqref="K33"/>
    </sheetView>
  </sheetViews>
  <sheetFormatPr defaultColWidth="9" defaultRowHeight="14" x14ac:dyDescent="0.3"/>
  <cols>
    <col min="1" max="1" width="2.4140625" style="45" customWidth="1"/>
    <col min="2" max="2" width="33" style="46" customWidth="1"/>
    <col min="3" max="3" width="10.1640625" style="47" bestFit="1" customWidth="1"/>
    <col min="4" max="4" width="5.4140625" style="41" customWidth="1"/>
    <col min="5" max="5" width="6.1640625" style="41" customWidth="1"/>
    <col min="6" max="6" width="7.4140625" style="41" customWidth="1"/>
    <col min="7" max="7" width="8" style="42" customWidth="1"/>
    <col min="8" max="8" width="9" style="43" bestFit="1" customWidth="1"/>
    <col min="9" max="9" width="9.08203125" style="43" customWidth="1"/>
    <col min="10" max="10" width="8.9140625" style="43" customWidth="1"/>
    <col min="11" max="11" width="9.08203125" style="42" customWidth="1"/>
    <col min="12" max="14" width="9.08203125" style="43" customWidth="1"/>
    <col min="15" max="15" width="9.08203125" style="42" customWidth="1"/>
    <col min="16" max="16" width="10.1640625" style="43" bestFit="1" customWidth="1"/>
    <col min="17" max="17" width="9.08203125" style="43" customWidth="1"/>
    <col min="18" max="18" width="8.83203125" style="43" customWidth="1"/>
    <col min="19" max="19" width="10.1640625" style="42" bestFit="1" customWidth="1"/>
    <col min="20" max="20" width="10.1640625" style="46" bestFit="1" customWidth="1"/>
    <col min="21" max="21" width="7.6640625" style="44" customWidth="1"/>
    <col min="22" max="22" width="8.9140625" style="89" customWidth="1"/>
    <col min="23" max="23" width="12.08203125" style="25" customWidth="1"/>
    <col min="24" max="16384" width="9" style="25"/>
  </cols>
  <sheetData>
    <row r="1" spans="1:29" s="14" customFormat="1" ht="21" customHeight="1" x14ac:dyDescent="0.3">
      <c r="A1" s="50" t="s">
        <v>28</v>
      </c>
      <c r="B1" s="63"/>
      <c r="C1" s="64"/>
      <c r="D1" s="63"/>
      <c r="E1" s="63"/>
      <c r="F1" s="63"/>
      <c r="G1" s="65"/>
      <c r="H1" s="63"/>
      <c r="I1" s="63"/>
      <c r="J1" s="63"/>
      <c r="K1" s="17"/>
      <c r="L1" s="16"/>
      <c r="M1" s="12"/>
      <c r="N1" s="12"/>
      <c r="O1" s="11"/>
      <c r="P1" s="12"/>
      <c r="Q1" s="12"/>
      <c r="R1" s="12"/>
      <c r="S1" s="11"/>
      <c r="T1" s="10"/>
      <c r="U1" s="13"/>
      <c r="AC1" s="15"/>
    </row>
    <row r="2" spans="1:29" s="20" customFormat="1" ht="21" customHeight="1" x14ac:dyDescent="0.3">
      <c r="A2" s="51" t="s">
        <v>27</v>
      </c>
      <c r="B2" s="66"/>
      <c r="C2" s="67"/>
      <c r="D2" s="63"/>
      <c r="E2" s="63"/>
      <c r="F2" s="63"/>
      <c r="G2" s="65"/>
      <c r="H2" s="63"/>
      <c r="I2" s="63"/>
      <c r="J2" s="63"/>
      <c r="K2" s="17"/>
      <c r="L2" s="16"/>
      <c r="M2" s="12"/>
      <c r="N2" s="12"/>
      <c r="O2" s="11"/>
      <c r="P2" s="12"/>
      <c r="Q2" s="12"/>
      <c r="R2" s="12"/>
      <c r="S2" s="11"/>
      <c r="T2" s="10"/>
      <c r="U2" s="13"/>
      <c r="V2" s="14"/>
      <c r="AC2" s="21"/>
    </row>
    <row r="3" spans="1:29" s="20" customFormat="1" ht="8.4" customHeight="1" x14ac:dyDescent="0.3">
      <c r="A3" s="51"/>
      <c r="B3" s="18"/>
      <c r="C3" s="19"/>
      <c r="D3" s="16"/>
      <c r="E3" s="16"/>
      <c r="F3" s="16"/>
      <c r="G3" s="17"/>
      <c r="H3" s="16"/>
      <c r="I3" s="16"/>
      <c r="J3" s="16"/>
      <c r="K3" s="17"/>
      <c r="L3" s="16"/>
      <c r="M3" s="12"/>
      <c r="N3" s="12"/>
      <c r="O3" s="11"/>
      <c r="P3" s="12"/>
      <c r="Q3" s="12"/>
      <c r="R3" s="12"/>
      <c r="S3" s="11"/>
      <c r="T3" s="10"/>
      <c r="U3" s="13"/>
      <c r="V3" s="14"/>
      <c r="AC3" s="21"/>
    </row>
    <row r="4" spans="1:29" s="24" customFormat="1" ht="19.5" customHeight="1" x14ac:dyDescent="0.3">
      <c r="A4" s="95" t="s">
        <v>1</v>
      </c>
      <c r="B4" s="96"/>
      <c r="C4" s="96"/>
      <c r="D4" s="97" t="s">
        <v>2</v>
      </c>
      <c r="E4" s="98"/>
      <c r="F4" s="98"/>
      <c r="G4" s="99"/>
      <c r="H4" s="95" t="s">
        <v>3</v>
      </c>
      <c r="I4" s="96"/>
      <c r="J4" s="96"/>
      <c r="K4" s="100"/>
      <c r="L4" s="97" t="s">
        <v>4</v>
      </c>
      <c r="M4" s="98"/>
      <c r="N4" s="98"/>
      <c r="O4" s="99"/>
      <c r="P4" s="95" t="s">
        <v>5</v>
      </c>
      <c r="Q4" s="96"/>
      <c r="R4" s="96"/>
      <c r="S4" s="100"/>
      <c r="T4" s="22"/>
      <c r="U4" s="23"/>
      <c r="V4" s="88"/>
      <c r="AC4" s="25"/>
    </row>
    <row r="5" spans="1:29" s="24" customFormat="1" ht="46.5" customHeight="1" x14ac:dyDescent="0.3">
      <c r="A5" s="26"/>
      <c r="B5" s="27" t="s">
        <v>6</v>
      </c>
      <c r="C5" s="28" t="s">
        <v>7</v>
      </c>
      <c r="D5" s="52" t="s">
        <v>29</v>
      </c>
      <c r="E5" s="52" t="s">
        <v>30</v>
      </c>
      <c r="F5" s="52" t="s">
        <v>31</v>
      </c>
      <c r="G5" s="29" t="s">
        <v>8</v>
      </c>
      <c r="H5" s="53" t="s">
        <v>32</v>
      </c>
      <c r="I5" s="53" t="s">
        <v>33</v>
      </c>
      <c r="J5" s="54" t="s">
        <v>34</v>
      </c>
      <c r="K5" s="29" t="s">
        <v>9</v>
      </c>
      <c r="L5" s="54" t="s">
        <v>35</v>
      </c>
      <c r="M5" s="54" t="s">
        <v>36</v>
      </c>
      <c r="N5" s="54" t="s">
        <v>37</v>
      </c>
      <c r="O5" s="29" t="s">
        <v>10</v>
      </c>
      <c r="P5" s="55" t="s">
        <v>38</v>
      </c>
      <c r="Q5" s="56" t="s">
        <v>39</v>
      </c>
      <c r="R5" s="56" t="s">
        <v>40</v>
      </c>
      <c r="S5" s="61" t="s">
        <v>11</v>
      </c>
      <c r="T5" s="57" t="s">
        <v>12</v>
      </c>
      <c r="U5" s="58" t="s">
        <v>0</v>
      </c>
      <c r="V5" s="88"/>
      <c r="AC5" s="25"/>
    </row>
    <row r="6" spans="1:29" s="33" customFormat="1" ht="23.25" customHeight="1" x14ac:dyDescent="0.3">
      <c r="A6" s="92" t="s">
        <v>13</v>
      </c>
      <c r="B6" s="92"/>
      <c r="C6" s="35">
        <f t="shared" ref="C6:T6" si="0">SUM(C7:C7)</f>
        <v>50400</v>
      </c>
      <c r="D6" s="35">
        <f t="shared" si="0"/>
        <v>0</v>
      </c>
      <c r="E6" s="35">
        <f t="shared" si="0"/>
        <v>0</v>
      </c>
      <c r="F6" s="35">
        <f t="shared" si="0"/>
        <v>4200</v>
      </c>
      <c r="G6" s="35">
        <f t="shared" si="0"/>
        <v>4200</v>
      </c>
      <c r="H6" s="35">
        <f t="shared" si="0"/>
        <v>5040</v>
      </c>
      <c r="I6" s="35">
        <f t="shared" si="0"/>
        <v>5040</v>
      </c>
      <c r="J6" s="35">
        <f t="shared" si="0"/>
        <v>5040</v>
      </c>
      <c r="K6" s="35">
        <f t="shared" si="0"/>
        <v>15120</v>
      </c>
      <c r="L6" s="35">
        <f t="shared" si="0"/>
        <v>5040</v>
      </c>
      <c r="M6" s="35">
        <f t="shared" si="0"/>
        <v>5040</v>
      </c>
      <c r="N6" s="35">
        <f t="shared" si="0"/>
        <v>5040</v>
      </c>
      <c r="O6" s="35">
        <f t="shared" si="0"/>
        <v>15120</v>
      </c>
      <c r="P6" s="35">
        <f t="shared" si="0"/>
        <v>5040</v>
      </c>
      <c r="Q6" s="35">
        <f t="shared" si="0"/>
        <v>5040</v>
      </c>
      <c r="R6" s="35">
        <f t="shared" si="0"/>
        <v>5040</v>
      </c>
      <c r="S6" s="35">
        <f>SUM(S7:S7)</f>
        <v>15120</v>
      </c>
      <c r="T6" s="35">
        <f t="shared" si="0"/>
        <v>49560</v>
      </c>
      <c r="U6" s="62">
        <f t="shared" ref="U6:U26" si="1">SUM(C6-T6)</f>
        <v>840</v>
      </c>
      <c r="V6" s="7">
        <f>G6+K6+O6+S6</f>
        <v>49560</v>
      </c>
      <c r="W6" s="33">
        <f>T6-V6</f>
        <v>0</v>
      </c>
    </row>
    <row r="7" spans="1:29" s="32" customFormat="1" ht="28.75" customHeight="1" x14ac:dyDescent="0.3">
      <c r="A7" s="30">
        <v>1</v>
      </c>
      <c r="B7" s="1" t="s">
        <v>41</v>
      </c>
      <c r="C7" s="5">
        <v>50400</v>
      </c>
      <c r="D7" s="7">
        <v>0</v>
      </c>
      <c r="E7" s="7">
        <v>0</v>
      </c>
      <c r="F7" s="7">
        <v>4200</v>
      </c>
      <c r="G7" s="31">
        <f>SUM(D7:F7)</f>
        <v>4200</v>
      </c>
      <c r="H7" s="7">
        <v>5040</v>
      </c>
      <c r="I7" s="7">
        <v>5040</v>
      </c>
      <c r="J7" s="7">
        <v>5040</v>
      </c>
      <c r="K7" s="31">
        <f>SUM(H7:J7)</f>
        <v>15120</v>
      </c>
      <c r="L7" s="7">
        <v>5040</v>
      </c>
      <c r="M7" s="7">
        <v>5040</v>
      </c>
      <c r="N7" s="7">
        <v>5040</v>
      </c>
      <c r="O7" s="31">
        <f>SUM(L7:N7)</f>
        <v>15120</v>
      </c>
      <c r="P7" s="7">
        <v>5040</v>
      </c>
      <c r="Q7" s="7">
        <v>5040</v>
      </c>
      <c r="R7" s="7">
        <v>5040</v>
      </c>
      <c r="S7" s="31">
        <f>SUM(P7:R7)</f>
        <v>15120</v>
      </c>
      <c r="T7" s="49">
        <f>+G7+K7+O7+S7</f>
        <v>49560</v>
      </c>
      <c r="U7" s="48">
        <f t="shared" si="1"/>
        <v>840</v>
      </c>
      <c r="V7" s="7">
        <f t="shared" ref="V7:V51" si="2">G7+K7+O7+S7</f>
        <v>49560</v>
      </c>
      <c r="W7" s="33">
        <f t="shared" ref="W7:W51" si="3">T7-V7</f>
        <v>0</v>
      </c>
    </row>
    <row r="8" spans="1:29" s="33" customFormat="1" ht="24" customHeight="1" x14ac:dyDescent="0.3">
      <c r="A8" s="92" t="s">
        <v>14</v>
      </c>
      <c r="B8" s="92"/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62">
        <v>0</v>
      </c>
      <c r="V8" s="7">
        <f t="shared" si="2"/>
        <v>0</v>
      </c>
      <c r="W8" s="33">
        <f t="shared" si="3"/>
        <v>0</v>
      </c>
    </row>
    <row r="9" spans="1:29" s="33" customFormat="1" ht="21.75" customHeight="1" x14ac:dyDescent="0.3">
      <c r="A9" s="92" t="s">
        <v>15</v>
      </c>
      <c r="B9" s="92"/>
      <c r="C9" s="35">
        <f>SUM(C10:C20)</f>
        <v>1071000</v>
      </c>
      <c r="D9" s="35">
        <f t="shared" ref="D9:S9" si="4">SUM(D10:D20)</f>
        <v>0</v>
      </c>
      <c r="E9" s="35">
        <f t="shared" si="4"/>
        <v>0</v>
      </c>
      <c r="F9" s="35">
        <f t="shared" si="4"/>
        <v>0</v>
      </c>
      <c r="G9" s="35">
        <f t="shared" si="4"/>
        <v>0</v>
      </c>
      <c r="H9" s="35">
        <f t="shared" si="4"/>
        <v>0</v>
      </c>
      <c r="I9" s="35">
        <f t="shared" si="4"/>
        <v>174000</v>
      </c>
      <c r="J9" s="35">
        <f t="shared" si="4"/>
        <v>322000</v>
      </c>
      <c r="K9" s="35">
        <f t="shared" si="4"/>
        <v>496000</v>
      </c>
      <c r="L9" s="35">
        <f t="shared" si="4"/>
        <v>358500</v>
      </c>
      <c r="M9" s="35">
        <f t="shared" si="4"/>
        <v>139500</v>
      </c>
      <c r="N9" s="35">
        <f t="shared" si="4"/>
        <v>77000</v>
      </c>
      <c r="O9" s="35">
        <f t="shared" si="4"/>
        <v>575000</v>
      </c>
      <c r="P9" s="35">
        <f t="shared" si="4"/>
        <v>0</v>
      </c>
      <c r="Q9" s="35">
        <f t="shared" si="4"/>
        <v>0</v>
      </c>
      <c r="R9" s="35">
        <f t="shared" si="4"/>
        <v>0</v>
      </c>
      <c r="S9" s="35">
        <f t="shared" si="4"/>
        <v>0</v>
      </c>
      <c r="T9" s="35">
        <f>SUM(T10:T20)</f>
        <v>1071000</v>
      </c>
      <c r="U9" s="62">
        <f t="shared" si="1"/>
        <v>0</v>
      </c>
      <c r="V9" s="7">
        <f t="shared" si="2"/>
        <v>1071000</v>
      </c>
      <c r="W9" s="33">
        <f t="shared" si="3"/>
        <v>0</v>
      </c>
    </row>
    <row r="10" spans="1:29" s="32" customFormat="1" ht="31.25" customHeight="1" x14ac:dyDescent="0.3">
      <c r="A10" s="30">
        <v>1</v>
      </c>
      <c r="B10" s="87" t="s">
        <v>42</v>
      </c>
      <c r="C10" s="5">
        <v>128000</v>
      </c>
      <c r="D10" s="7">
        <v>0</v>
      </c>
      <c r="E10" s="7">
        <v>0</v>
      </c>
      <c r="F10" s="7">
        <v>0</v>
      </c>
      <c r="G10" s="31">
        <f>SUM(D10:F10)</f>
        <v>0</v>
      </c>
      <c r="H10" s="7">
        <v>0</v>
      </c>
      <c r="I10" s="7">
        <v>64000</v>
      </c>
      <c r="J10" s="7">
        <v>64000</v>
      </c>
      <c r="K10" s="31">
        <f>SUM(H10:J10)</f>
        <v>128000</v>
      </c>
      <c r="L10" s="7">
        <v>0</v>
      </c>
      <c r="M10" s="7">
        <v>0</v>
      </c>
      <c r="N10" s="7">
        <v>0</v>
      </c>
      <c r="O10" s="31">
        <f>SUM(L10:N10)</f>
        <v>0</v>
      </c>
      <c r="P10" s="7">
        <v>0</v>
      </c>
      <c r="Q10" s="7">
        <v>0</v>
      </c>
      <c r="R10" s="81">
        <v>0</v>
      </c>
      <c r="S10" s="31">
        <f>SUM(P10:R10)</f>
        <v>0</v>
      </c>
      <c r="T10" s="49">
        <f>+G10+K10+O10+S10</f>
        <v>128000</v>
      </c>
      <c r="U10" s="48">
        <f t="shared" si="1"/>
        <v>0</v>
      </c>
      <c r="V10" s="7">
        <f t="shared" si="2"/>
        <v>128000</v>
      </c>
      <c r="W10" s="33">
        <f t="shared" si="3"/>
        <v>0</v>
      </c>
    </row>
    <row r="11" spans="1:29" s="32" customFormat="1" ht="33.75" customHeight="1" x14ac:dyDescent="0.3">
      <c r="A11" s="30">
        <v>2</v>
      </c>
      <c r="B11" s="1" t="s">
        <v>43</v>
      </c>
      <c r="C11" s="5">
        <v>110000</v>
      </c>
      <c r="D11" s="7">
        <v>0</v>
      </c>
      <c r="E11" s="7">
        <v>0</v>
      </c>
      <c r="F11" s="7">
        <v>0</v>
      </c>
      <c r="G11" s="31">
        <f>SUM(D11:F11)</f>
        <v>0</v>
      </c>
      <c r="H11" s="7">
        <v>0</v>
      </c>
      <c r="I11" s="7">
        <v>0</v>
      </c>
      <c r="J11" s="7">
        <v>55000</v>
      </c>
      <c r="K11" s="31">
        <f t="shared" ref="K11:K20" si="5">SUM(H11:J11)</f>
        <v>55000</v>
      </c>
      <c r="L11" s="7">
        <v>55000</v>
      </c>
      <c r="M11" s="7">
        <v>0</v>
      </c>
      <c r="N11" s="7">
        <v>0</v>
      </c>
      <c r="O11" s="31">
        <f>SUM(L11:N11)</f>
        <v>55000</v>
      </c>
      <c r="P11" s="7">
        <v>0</v>
      </c>
      <c r="Q11" s="7">
        <v>0</v>
      </c>
      <c r="R11" s="7">
        <v>0</v>
      </c>
      <c r="S11" s="31">
        <f>SUM(P11:R11)</f>
        <v>0</v>
      </c>
      <c r="T11" s="49">
        <f>+G11+K11+O11+S11</f>
        <v>110000</v>
      </c>
      <c r="U11" s="48">
        <f t="shared" si="1"/>
        <v>0</v>
      </c>
      <c r="V11" s="7">
        <f t="shared" si="2"/>
        <v>110000</v>
      </c>
      <c r="W11" s="33">
        <f t="shared" si="3"/>
        <v>0</v>
      </c>
    </row>
    <row r="12" spans="1:29" s="32" customFormat="1" ht="30.65" customHeight="1" x14ac:dyDescent="0.3">
      <c r="A12" s="30">
        <v>3</v>
      </c>
      <c r="B12" s="1" t="s">
        <v>44</v>
      </c>
      <c r="C12" s="5">
        <v>74000</v>
      </c>
      <c r="D12" s="7">
        <v>0</v>
      </c>
      <c r="E12" s="7">
        <v>0</v>
      </c>
      <c r="F12" s="7">
        <v>0</v>
      </c>
      <c r="G12" s="31">
        <f t="shared" ref="G12:G20" si="6">SUM(D12:F12)</f>
        <v>0</v>
      </c>
      <c r="H12" s="7">
        <v>0</v>
      </c>
      <c r="I12" s="7">
        <v>0</v>
      </c>
      <c r="J12" s="7">
        <v>37000</v>
      </c>
      <c r="K12" s="31">
        <f t="shared" si="5"/>
        <v>37000</v>
      </c>
      <c r="L12" s="7">
        <v>37000</v>
      </c>
      <c r="M12" s="8">
        <v>0</v>
      </c>
      <c r="N12" s="8">
        <v>0</v>
      </c>
      <c r="O12" s="31">
        <f t="shared" ref="O12:O20" si="7">SUM(L12:N12)</f>
        <v>37000</v>
      </c>
      <c r="P12" s="8">
        <v>0</v>
      </c>
      <c r="Q12" s="8">
        <v>0</v>
      </c>
      <c r="R12" s="7">
        <v>0</v>
      </c>
      <c r="S12" s="31">
        <f>SUM(P12:R12)</f>
        <v>0</v>
      </c>
      <c r="T12" s="49">
        <f>+G12+K12+O12+S12</f>
        <v>74000</v>
      </c>
      <c r="U12" s="48">
        <f t="shared" si="1"/>
        <v>0</v>
      </c>
      <c r="V12" s="7">
        <f t="shared" si="2"/>
        <v>74000</v>
      </c>
      <c r="W12" s="33">
        <f t="shared" si="3"/>
        <v>0</v>
      </c>
    </row>
    <row r="13" spans="1:29" s="32" customFormat="1" ht="30.65" customHeight="1" x14ac:dyDescent="0.3">
      <c r="A13" s="30">
        <v>4</v>
      </c>
      <c r="B13" s="1" t="s">
        <v>45</v>
      </c>
      <c r="C13" s="5">
        <v>108000</v>
      </c>
      <c r="D13" s="7">
        <v>0</v>
      </c>
      <c r="E13" s="7">
        <v>0</v>
      </c>
      <c r="F13" s="7">
        <v>0</v>
      </c>
      <c r="G13" s="31">
        <f t="shared" si="6"/>
        <v>0</v>
      </c>
      <c r="H13" s="7">
        <v>0</v>
      </c>
      <c r="I13" s="7">
        <v>0</v>
      </c>
      <c r="J13" s="7">
        <v>0</v>
      </c>
      <c r="K13" s="31">
        <f t="shared" si="5"/>
        <v>0</v>
      </c>
      <c r="L13" s="7">
        <v>54000</v>
      </c>
      <c r="M13" s="8">
        <v>54000</v>
      </c>
      <c r="N13" s="8">
        <v>0</v>
      </c>
      <c r="O13" s="31">
        <f t="shared" si="7"/>
        <v>108000</v>
      </c>
      <c r="P13" s="8">
        <v>0</v>
      </c>
      <c r="Q13" s="8">
        <v>0</v>
      </c>
      <c r="R13" s="7">
        <v>0</v>
      </c>
      <c r="S13" s="31">
        <f t="shared" ref="S13:S20" si="8">SUM(P13:R13)</f>
        <v>0</v>
      </c>
      <c r="T13" s="49">
        <f t="shared" ref="T13:T20" si="9">+G13+K13+O13+S13</f>
        <v>108000</v>
      </c>
      <c r="U13" s="48">
        <f t="shared" si="1"/>
        <v>0</v>
      </c>
      <c r="V13" s="7">
        <f t="shared" si="2"/>
        <v>108000</v>
      </c>
      <c r="W13" s="33">
        <f t="shared" si="3"/>
        <v>0</v>
      </c>
    </row>
    <row r="14" spans="1:29" s="32" customFormat="1" ht="30.65" customHeight="1" x14ac:dyDescent="0.3">
      <c r="A14" s="30">
        <v>5</v>
      </c>
      <c r="B14" s="1" t="s">
        <v>46</v>
      </c>
      <c r="C14" s="5">
        <v>59000</v>
      </c>
      <c r="D14" s="7">
        <v>0</v>
      </c>
      <c r="E14" s="7">
        <v>0</v>
      </c>
      <c r="F14" s="7">
        <v>0</v>
      </c>
      <c r="G14" s="31">
        <f t="shared" si="6"/>
        <v>0</v>
      </c>
      <c r="H14" s="7">
        <v>0</v>
      </c>
      <c r="I14" s="7">
        <v>0</v>
      </c>
      <c r="J14" s="7">
        <v>0</v>
      </c>
      <c r="K14" s="31">
        <f t="shared" si="5"/>
        <v>0</v>
      </c>
      <c r="L14" s="7">
        <v>0</v>
      </c>
      <c r="M14" s="8">
        <v>29500</v>
      </c>
      <c r="N14" s="8">
        <v>29500</v>
      </c>
      <c r="O14" s="31">
        <f t="shared" si="7"/>
        <v>59000</v>
      </c>
      <c r="P14" s="8">
        <v>0</v>
      </c>
      <c r="Q14" s="8">
        <v>0</v>
      </c>
      <c r="R14" s="7">
        <v>0</v>
      </c>
      <c r="S14" s="31">
        <f t="shared" si="8"/>
        <v>0</v>
      </c>
      <c r="T14" s="49">
        <f t="shared" si="9"/>
        <v>59000</v>
      </c>
      <c r="U14" s="48">
        <f t="shared" si="1"/>
        <v>0</v>
      </c>
      <c r="V14" s="7">
        <f t="shared" si="2"/>
        <v>59000</v>
      </c>
      <c r="W14" s="33">
        <f t="shared" si="3"/>
        <v>0</v>
      </c>
    </row>
    <row r="15" spans="1:29" s="32" customFormat="1" ht="30.65" customHeight="1" x14ac:dyDescent="0.3">
      <c r="A15" s="30">
        <v>6</v>
      </c>
      <c r="B15" s="1" t="s">
        <v>47</v>
      </c>
      <c r="C15" s="5">
        <v>165000</v>
      </c>
      <c r="D15" s="7">
        <v>0</v>
      </c>
      <c r="E15" s="7">
        <v>0</v>
      </c>
      <c r="F15" s="7">
        <v>0</v>
      </c>
      <c r="G15" s="31">
        <f t="shared" si="6"/>
        <v>0</v>
      </c>
      <c r="H15" s="7">
        <v>0</v>
      </c>
      <c r="I15" s="7">
        <v>55000</v>
      </c>
      <c r="J15" s="7">
        <v>55000</v>
      </c>
      <c r="K15" s="31">
        <f t="shared" si="5"/>
        <v>110000</v>
      </c>
      <c r="L15" s="7">
        <v>55000</v>
      </c>
      <c r="M15" s="8">
        <v>0</v>
      </c>
      <c r="N15" s="8">
        <v>0</v>
      </c>
      <c r="O15" s="31">
        <f t="shared" si="7"/>
        <v>55000</v>
      </c>
      <c r="P15" s="8">
        <v>0</v>
      </c>
      <c r="Q15" s="8">
        <v>0</v>
      </c>
      <c r="R15" s="7">
        <v>0</v>
      </c>
      <c r="S15" s="31">
        <f t="shared" si="8"/>
        <v>0</v>
      </c>
      <c r="T15" s="49">
        <f t="shared" si="9"/>
        <v>165000</v>
      </c>
      <c r="U15" s="48">
        <f t="shared" si="1"/>
        <v>0</v>
      </c>
      <c r="V15" s="7">
        <f t="shared" si="2"/>
        <v>165000</v>
      </c>
      <c r="W15" s="33">
        <f t="shared" si="3"/>
        <v>0</v>
      </c>
    </row>
    <row r="16" spans="1:29" s="32" customFormat="1" ht="30.65" customHeight="1" x14ac:dyDescent="0.3">
      <c r="A16" s="30">
        <v>7</v>
      </c>
      <c r="B16" s="1" t="s">
        <v>48</v>
      </c>
      <c r="C16" s="5">
        <v>110000</v>
      </c>
      <c r="D16" s="7">
        <v>0</v>
      </c>
      <c r="E16" s="7">
        <v>0</v>
      </c>
      <c r="F16" s="7">
        <v>0</v>
      </c>
      <c r="G16" s="31">
        <f t="shared" si="6"/>
        <v>0</v>
      </c>
      <c r="H16" s="7">
        <v>0</v>
      </c>
      <c r="I16" s="7"/>
      <c r="J16" s="7">
        <v>55000</v>
      </c>
      <c r="K16" s="31">
        <f t="shared" si="5"/>
        <v>55000</v>
      </c>
      <c r="L16" s="7">
        <v>55000</v>
      </c>
      <c r="M16" s="8">
        <v>0</v>
      </c>
      <c r="N16" s="8">
        <v>0</v>
      </c>
      <c r="O16" s="31">
        <f t="shared" si="7"/>
        <v>55000</v>
      </c>
      <c r="P16" s="8">
        <v>0</v>
      </c>
      <c r="Q16" s="8">
        <v>0</v>
      </c>
      <c r="R16" s="7">
        <v>0</v>
      </c>
      <c r="S16" s="31">
        <f t="shared" si="8"/>
        <v>0</v>
      </c>
      <c r="T16" s="49">
        <f t="shared" si="9"/>
        <v>110000</v>
      </c>
      <c r="U16" s="48">
        <f t="shared" si="1"/>
        <v>0</v>
      </c>
      <c r="V16" s="7">
        <f t="shared" si="2"/>
        <v>110000</v>
      </c>
      <c r="W16" s="33">
        <f t="shared" si="3"/>
        <v>0</v>
      </c>
    </row>
    <row r="17" spans="1:23" s="32" customFormat="1" ht="30.65" customHeight="1" x14ac:dyDescent="0.3">
      <c r="A17" s="30">
        <v>8</v>
      </c>
      <c r="B17" s="1" t="s">
        <v>49</v>
      </c>
      <c r="C17" s="5">
        <v>110000</v>
      </c>
      <c r="D17" s="7">
        <v>0</v>
      </c>
      <c r="E17" s="7">
        <v>0</v>
      </c>
      <c r="F17" s="7">
        <v>0</v>
      </c>
      <c r="G17" s="31">
        <f t="shared" si="6"/>
        <v>0</v>
      </c>
      <c r="H17" s="7">
        <v>0</v>
      </c>
      <c r="I17" s="7">
        <v>55000</v>
      </c>
      <c r="J17" s="7">
        <v>0</v>
      </c>
      <c r="K17" s="31">
        <f t="shared" si="5"/>
        <v>55000</v>
      </c>
      <c r="L17" s="7">
        <v>55000</v>
      </c>
      <c r="M17" s="8">
        <v>0</v>
      </c>
      <c r="N17" s="8">
        <v>0</v>
      </c>
      <c r="O17" s="31">
        <f t="shared" si="7"/>
        <v>55000</v>
      </c>
      <c r="P17" s="8">
        <v>0</v>
      </c>
      <c r="Q17" s="8">
        <v>0</v>
      </c>
      <c r="R17" s="7">
        <v>0</v>
      </c>
      <c r="S17" s="31">
        <f t="shared" si="8"/>
        <v>0</v>
      </c>
      <c r="T17" s="49">
        <f t="shared" si="9"/>
        <v>110000</v>
      </c>
      <c r="U17" s="48">
        <f t="shared" si="1"/>
        <v>0</v>
      </c>
      <c r="V17" s="7">
        <f t="shared" si="2"/>
        <v>110000</v>
      </c>
      <c r="W17" s="33">
        <f t="shared" si="3"/>
        <v>0</v>
      </c>
    </row>
    <row r="18" spans="1:23" s="32" customFormat="1" ht="30.65" customHeight="1" x14ac:dyDescent="0.3">
      <c r="A18" s="30">
        <v>9</v>
      </c>
      <c r="B18" s="1" t="s">
        <v>50</v>
      </c>
      <c r="C18" s="5">
        <v>56000</v>
      </c>
      <c r="D18" s="7">
        <v>0</v>
      </c>
      <c r="E18" s="7">
        <v>0</v>
      </c>
      <c r="F18" s="7">
        <v>0</v>
      </c>
      <c r="G18" s="31">
        <f t="shared" si="6"/>
        <v>0</v>
      </c>
      <c r="H18" s="7">
        <v>0</v>
      </c>
      <c r="I18" s="7">
        <v>0</v>
      </c>
      <c r="J18" s="7">
        <v>28000</v>
      </c>
      <c r="K18" s="31">
        <f t="shared" si="5"/>
        <v>28000</v>
      </c>
      <c r="L18" s="7">
        <v>0</v>
      </c>
      <c r="M18" s="8">
        <v>28000</v>
      </c>
      <c r="N18" s="8">
        <v>0</v>
      </c>
      <c r="O18" s="31">
        <f t="shared" si="7"/>
        <v>28000</v>
      </c>
      <c r="P18" s="8">
        <v>0</v>
      </c>
      <c r="Q18" s="8">
        <v>0</v>
      </c>
      <c r="R18" s="7">
        <v>0</v>
      </c>
      <c r="S18" s="31">
        <f t="shared" si="8"/>
        <v>0</v>
      </c>
      <c r="T18" s="49">
        <f t="shared" si="9"/>
        <v>56000</v>
      </c>
      <c r="U18" s="48">
        <f t="shared" si="1"/>
        <v>0</v>
      </c>
      <c r="V18" s="7">
        <f t="shared" si="2"/>
        <v>56000</v>
      </c>
      <c r="W18" s="33">
        <f t="shared" si="3"/>
        <v>0</v>
      </c>
    </row>
    <row r="19" spans="1:23" s="32" customFormat="1" ht="30.65" customHeight="1" x14ac:dyDescent="0.3">
      <c r="A19" s="30">
        <v>10</v>
      </c>
      <c r="B19" s="1" t="s">
        <v>51</v>
      </c>
      <c r="C19" s="5">
        <v>56000</v>
      </c>
      <c r="D19" s="7">
        <v>0</v>
      </c>
      <c r="E19" s="7">
        <v>0</v>
      </c>
      <c r="F19" s="7">
        <v>0</v>
      </c>
      <c r="G19" s="31">
        <f t="shared" ref="G19" si="10">SUM(D19:F19)</f>
        <v>0</v>
      </c>
      <c r="H19" s="7">
        <v>0</v>
      </c>
      <c r="I19" s="7">
        <v>0</v>
      </c>
      <c r="J19" s="7">
        <v>28000</v>
      </c>
      <c r="K19" s="31">
        <f t="shared" ref="K19" si="11">SUM(H19:J19)</f>
        <v>28000</v>
      </c>
      <c r="L19" s="7">
        <v>0</v>
      </c>
      <c r="M19" s="8">
        <v>28000</v>
      </c>
      <c r="N19" s="8">
        <v>0</v>
      </c>
      <c r="O19" s="31">
        <f t="shared" ref="O19" si="12">SUM(L19:N19)</f>
        <v>28000</v>
      </c>
      <c r="P19" s="7">
        <v>0</v>
      </c>
      <c r="Q19" s="8">
        <v>0</v>
      </c>
      <c r="R19" s="7">
        <v>0</v>
      </c>
      <c r="S19" s="31">
        <f t="shared" ref="S19" si="13">SUM(P19:R19)</f>
        <v>0</v>
      </c>
      <c r="T19" s="49">
        <f t="shared" ref="T19" si="14">+G19+K19+O19+S19</f>
        <v>56000</v>
      </c>
      <c r="U19" s="48">
        <f t="shared" ref="U19" si="15">SUM(C19-T19)</f>
        <v>0</v>
      </c>
      <c r="V19" s="7">
        <f t="shared" si="2"/>
        <v>56000</v>
      </c>
      <c r="W19" s="33">
        <f t="shared" si="3"/>
        <v>0</v>
      </c>
    </row>
    <row r="20" spans="1:23" s="32" customFormat="1" ht="28.75" customHeight="1" x14ac:dyDescent="0.3">
      <c r="A20" s="30">
        <v>11</v>
      </c>
      <c r="B20" s="1" t="s">
        <v>64</v>
      </c>
      <c r="C20" s="5">
        <v>95000</v>
      </c>
      <c r="D20" s="7">
        <v>0</v>
      </c>
      <c r="E20" s="7">
        <v>0</v>
      </c>
      <c r="F20" s="7">
        <v>0</v>
      </c>
      <c r="G20" s="31">
        <f t="shared" si="6"/>
        <v>0</v>
      </c>
      <c r="H20" s="7">
        <v>0</v>
      </c>
      <c r="I20" s="7">
        <v>0</v>
      </c>
      <c r="J20" s="7">
        <v>0</v>
      </c>
      <c r="K20" s="31">
        <f t="shared" si="5"/>
        <v>0</v>
      </c>
      <c r="L20" s="7">
        <v>47500</v>
      </c>
      <c r="M20" s="8">
        <v>0</v>
      </c>
      <c r="N20" s="8">
        <v>47500</v>
      </c>
      <c r="O20" s="31">
        <f t="shared" si="7"/>
        <v>95000</v>
      </c>
      <c r="P20" s="7">
        <v>0</v>
      </c>
      <c r="Q20" s="8">
        <v>0</v>
      </c>
      <c r="R20" s="7">
        <v>0</v>
      </c>
      <c r="S20" s="31">
        <f t="shared" si="8"/>
        <v>0</v>
      </c>
      <c r="T20" s="49">
        <f t="shared" si="9"/>
        <v>95000</v>
      </c>
      <c r="U20" s="48">
        <f t="shared" si="1"/>
        <v>0</v>
      </c>
      <c r="V20" s="7">
        <f t="shared" si="2"/>
        <v>95000</v>
      </c>
      <c r="W20" s="33">
        <f t="shared" si="3"/>
        <v>0</v>
      </c>
    </row>
    <row r="21" spans="1:23" s="33" customFormat="1" ht="20.25" customHeight="1" x14ac:dyDescent="0.3">
      <c r="A21" s="92" t="s">
        <v>16</v>
      </c>
      <c r="B21" s="92"/>
      <c r="C21" s="35">
        <f>SUM(C22:C26)</f>
        <v>99927.26</v>
      </c>
      <c r="D21" s="35">
        <f t="shared" ref="D21:U21" si="16">SUM(D22:D26)</f>
        <v>0</v>
      </c>
      <c r="E21" s="35">
        <f t="shared" si="16"/>
        <v>0</v>
      </c>
      <c r="F21" s="35">
        <f t="shared" si="16"/>
        <v>0</v>
      </c>
      <c r="G21" s="35">
        <f t="shared" si="16"/>
        <v>0</v>
      </c>
      <c r="H21" s="35">
        <f t="shared" si="16"/>
        <v>0</v>
      </c>
      <c r="I21" s="35">
        <f t="shared" si="16"/>
        <v>0</v>
      </c>
      <c r="J21" s="35">
        <f t="shared" si="16"/>
        <v>0</v>
      </c>
      <c r="K21" s="35">
        <f t="shared" si="16"/>
        <v>0</v>
      </c>
      <c r="L21" s="35">
        <f t="shared" si="16"/>
        <v>99927.26</v>
      </c>
      <c r="M21" s="35">
        <f t="shared" si="16"/>
        <v>0</v>
      </c>
      <c r="N21" s="35">
        <f t="shared" si="16"/>
        <v>0</v>
      </c>
      <c r="O21" s="35">
        <f t="shared" si="16"/>
        <v>99927.26</v>
      </c>
      <c r="P21" s="35">
        <f t="shared" si="16"/>
        <v>0</v>
      </c>
      <c r="Q21" s="35">
        <f t="shared" si="16"/>
        <v>0</v>
      </c>
      <c r="R21" s="35">
        <f t="shared" si="16"/>
        <v>0</v>
      </c>
      <c r="S21" s="35">
        <f t="shared" si="16"/>
        <v>0</v>
      </c>
      <c r="T21" s="35">
        <f t="shared" si="16"/>
        <v>99927.26</v>
      </c>
      <c r="U21" s="35">
        <f t="shared" si="16"/>
        <v>0</v>
      </c>
      <c r="V21" s="7">
        <f t="shared" si="2"/>
        <v>99927.26</v>
      </c>
      <c r="W21" s="33">
        <f t="shared" si="3"/>
        <v>0</v>
      </c>
    </row>
    <row r="22" spans="1:23" s="83" customFormat="1" ht="20.25" customHeight="1" x14ac:dyDescent="0.3">
      <c r="A22" s="30">
        <v>1</v>
      </c>
      <c r="B22" s="85" t="s">
        <v>52</v>
      </c>
      <c r="C22" s="86">
        <v>60000</v>
      </c>
      <c r="D22" s="86">
        <v>0</v>
      </c>
      <c r="E22" s="86">
        <v>0</v>
      </c>
      <c r="F22" s="86">
        <v>0</v>
      </c>
      <c r="G22" s="31">
        <f>SUM(D22:F22)</f>
        <v>0</v>
      </c>
      <c r="H22" s="82">
        <v>0</v>
      </c>
      <c r="I22" s="82">
        <v>0</v>
      </c>
      <c r="J22" s="82">
        <v>0</v>
      </c>
      <c r="K22" s="31">
        <f>SUM(H22:J22)</f>
        <v>0</v>
      </c>
      <c r="L22" s="82">
        <v>60000</v>
      </c>
      <c r="M22" s="82">
        <v>0</v>
      </c>
      <c r="N22" s="82">
        <v>0</v>
      </c>
      <c r="O22" s="31">
        <f>SUM(L22:N22)</f>
        <v>60000</v>
      </c>
      <c r="P22" s="82">
        <v>0</v>
      </c>
      <c r="Q22" s="82">
        <v>0</v>
      </c>
      <c r="R22" s="82">
        <v>0</v>
      </c>
      <c r="S22" s="31">
        <f>SUM(P22:R22)</f>
        <v>0</v>
      </c>
      <c r="T22" s="49">
        <f>+G22+K22+O22+S22</f>
        <v>60000</v>
      </c>
      <c r="U22" s="48">
        <f t="shared" si="1"/>
        <v>0</v>
      </c>
      <c r="V22" s="7">
        <f t="shared" si="2"/>
        <v>60000</v>
      </c>
      <c r="W22" s="33">
        <f t="shared" si="3"/>
        <v>0</v>
      </c>
    </row>
    <row r="23" spans="1:23" s="83" customFormat="1" ht="20.25" customHeight="1" x14ac:dyDescent="0.3">
      <c r="A23" s="30">
        <v>2</v>
      </c>
      <c r="B23" s="85" t="s">
        <v>53</v>
      </c>
      <c r="C23" s="86">
        <v>20000</v>
      </c>
      <c r="D23" s="86">
        <v>0</v>
      </c>
      <c r="E23" s="86">
        <v>0</v>
      </c>
      <c r="F23" s="86">
        <v>0</v>
      </c>
      <c r="G23" s="31">
        <f>SUM(D23:F23)</f>
        <v>0</v>
      </c>
      <c r="H23" s="82">
        <v>0</v>
      </c>
      <c r="I23" s="82">
        <v>0</v>
      </c>
      <c r="J23" s="82">
        <v>0</v>
      </c>
      <c r="K23" s="31">
        <f>SUM(H23:J23)</f>
        <v>0</v>
      </c>
      <c r="L23" s="82">
        <v>20000</v>
      </c>
      <c r="M23" s="82">
        <v>0</v>
      </c>
      <c r="N23" s="82">
        <v>0</v>
      </c>
      <c r="O23" s="31">
        <f>SUM(L23:N23)</f>
        <v>20000</v>
      </c>
      <c r="P23" s="82">
        <v>0</v>
      </c>
      <c r="Q23" s="82">
        <v>0</v>
      </c>
      <c r="R23" s="82">
        <v>0</v>
      </c>
      <c r="S23" s="31">
        <f>SUM(P23:R23)</f>
        <v>0</v>
      </c>
      <c r="T23" s="49">
        <f>+G23+K23+O23+S23</f>
        <v>20000</v>
      </c>
      <c r="U23" s="48">
        <f t="shared" si="1"/>
        <v>0</v>
      </c>
      <c r="V23" s="7">
        <f t="shared" si="2"/>
        <v>20000</v>
      </c>
      <c r="W23" s="33">
        <f t="shared" si="3"/>
        <v>0</v>
      </c>
    </row>
    <row r="24" spans="1:23" s="83" customFormat="1" ht="20.25" customHeight="1" x14ac:dyDescent="0.3">
      <c r="A24" s="30">
        <v>3</v>
      </c>
      <c r="B24" s="85" t="s">
        <v>65</v>
      </c>
      <c r="C24" s="86">
        <v>15000</v>
      </c>
      <c r="D24" s="86">
        <v>0</v>
      </c>
      <c r="E24" s="86">
        <v>0</v>
      </c>
      <c r="F24" s="86">
        <v>0</v>
      </c>
      <c r="G24" s="31">
        <f>SUM(D24:F24)</f>
        <v>0</v>
      </c>
      <c r="H24" s="82">
        <v>0</v>
      </c>
      <c r="I24" s="82">
        <v>0</v>
      </c>
      <c r="J24" s="82">
        <v>0</v>
      </c>
      <c r="K24" s="31">
        <f>SUM(H24:J24)</f>
        <v>0</v>
      </c>
      <c r="L24" s="82">
        <v>15000</v>
      </c>
      <c r="M24" s="82">
        <v>0</v>
      </c>
      <c r="N24" s="82">
        <v>0</v>
      </c>
      <c r="O24" s="31">
        <f>SUM(L24:N24)</f>
        <v>15000</v>
      </c>
      <c r="P24" s="82">
        <v>0</v>
      </c>
      <c r="Q24" s="82">
        <v>0</v>
      </c>
      <c r="R24" s="82">
        <v>0</v>
      </c>
      <c r="S24" s="31">
        <f>SUM(P24:R24)</f>
        <v>0</v>
      </c>
      <c r="T24" s="49">
        <f>+G24+K24+O24+S24</f>
        <v>15000</v>
      </c>
      <c r="U24" s="48">
        <f t="shared" si="1"/>
        <v>0</v>
      </c>
      <c r="V24" s="7">
        <f t="shared" si="2"/>
        <v>15000</v>
      </c>
      <c r="W24" s="33">
        <f t="shared" si="3"/>
        <v>0</v>
      </c>
    </row>
    <row r="25" spans="1:23" s="83" customFormat="1" ht="20.25" customHeight="1" x14ac:dyDescent="0.3">
      <c r="A25" s="30">
        <v>4</v>
      </c>
      <c r="B25" s="85" t="s">
        <v>66</v>
      </c>
      <c r="C25" s="86">
        <v>3200</v>
      </c>
      <c r="D25" s="86">
        <v>0</v>
      </c>
      <c r="E25" s="86">
        <v>0</v>
      </c>
      <c r="F25" s="86">
        <v>0</v>
      </c>
      <c r="G25" s="31">
        <f>SUM(D25:F25)</f>
        <v>0</v>
      </c>
      <c r="H25" s="82">
        <v>0</v>
      </c>
      <c r="I25" s="82">
        <v>0</v>
      </c>
      <c r="J25" s="82">
        <v>0</v>
      </c>
      <c r="K25" s="31">
        <f>SUM(H25:J25)</f>
        <v>0</v>
      </c>
      <c r="L25" s="82">
        <v>3200</v>
      </c>
      <c r="M25" s="82">
        <v>0</v>
      </c>
      <c r="N25" s="82">
        <v>0</v>
      </c>
      <c r="O25" s="31">
        <f>SUM(L25:N25)</f>
        <v>3200</v>
      </c>
      <c r="P25" s="82">
        <v>0</v>
      </c>
      <c r="Q25" s="82">
        <v>0</v>
      </c>
      <c r="R25" s="82">
        <v>0</v>
      </c>
      <c r="S25" s="31">
        <f>SUM(P25:R25)</f>
        <v>0</v>
      </c>
      <c r="T25" s="49">
        <f>+G25+K25+O25+S25</f>
        <v>3200</v>
      </c>
      <c r="U25" s="48">
        <f t="shared" si="1"/>
        <v>0</v>
      </c>
      <c r="V25" s="7">
        <f t="shared" si="2"/>
        <v>3200</v>
      </c>
      <c r="W25" s="33">
        <f t="shared" si="3"/>
        <v>0</v>
      </c>
    </row>
    <row r="26" spans="1:23" s="83" customFormat="1" ht="20.25" customHeight="1" x14ac:dyDescent="0.3">
      <c r="A26" s="30">
        <v>5</v>
      </c>
      <c r="B26" s="85" t="s">
        <v>67</v>
      </c>
      <c r="C26" s="86">
        <v>1727.26</v>
      </c>
      <c r="D26" s="86">
        <v>0</v>
      </c>
      <c r="E26" s="86">
        <v>0</v>
      </c>
      <c r="F26" s="86">
        <v>0</v>
      </c>
      <c r="G26" s="31">
        <f>SUM(D26:F26)</f>
        <v>0</v>
      </c>
      <c r="H26" s="82">
        <v>0</v>
      </c>
      <c r="I26" s="82">
        <v>0</v>
      </c>
      <c r="J26" s="82">
        <v>0</v>
      </c>
      <c r="K26" s="31">
        <f>SUM(H26:J26)</f>
        <v>0</v>
      </c>
      <c r="L26" s="82">
        <v>1727.26</v>
      </c>
      <c r="M26" s="82">
        <v>0</v>
      </c>
      <c r="N26" s="82">
        <v>0</v>
      </c>
      <c r="O26" s="31">
        <f>SUM(L26:N26)</f>
        <v>1727.26</v>
      </c>
      <c r="P26" s="82">
        <v>0</v>
      </c>
      <c r="Q26" s="82">
        <v>0</v>
      </c>
      <c r="R26" s="82">
        <v>0</v>
      </c>
      <c r="S26" s="31">
        <f>SUM(P26:R26)</f>
        <v>0</v>
      </c>
      <c r="T26" s="49">
        <f>+G26+K26+O26+S26</f>
        <v>1727.26</v>
      </c>
      <c r="U26" s="48">
        <f t="shared" si="1"/>
        <v>0</v>
      </c>
      <c r="V26" s="7">
        <f t="shared" si="2"/>
        <v>1727.26</v>
      </c>
      <c r="W26" s="33">
        <f t="shared" si="3"/>
        <v>0</v>
      </c>
    </row>
    <row r="27" spans="1:23" s="33" customFormat="1" ht="21" customHeight="1" x14ac:dyDescent="0.3">
      <c r="A27" s="92" t="s">
        <v>17</v>
      </c>
      <c r="B27" s="92"/>
      <c r="C27" s="35">
        <f t="shared" ref="C27:S29" si="17">SUM(C28:C28)</f>
        <v>20100</v>
      </c>
      <c r="D27" s="35">
        <f t="shared" si="17"/>
        <v>0</v>
      </c>
      <c r="E27" s="35">
        <f t="shared" si="17"/>
        <v>0</v>
      </c>
      <c r="F27" s="35">
        <f t="shared" si="17"/>
        <v>0</v>
      </c>
      <c r="G27" s="35">
        <f t="shared" si="17"/>
        <v>0</v>
      </c>
      <c r="H27" s="35">
        <f t="shared" si="17"/>
        <v>0</v>
      </c>
      <c r="I27" s="35">
        <f t="shared" si="17"/>
        <v>0</v>
      </c>
      <c r="J27" s="35">
        <f t="shared" si="17"/>
        <v>0</v>
      </c>
      <c r="K27" s="35">
        <f t="shared" si="17"/>
        <v>0</v>
      </c>
      <c r="L27" s="35">
        <f t="shared" si="17"/>
        <v>20100</v>
      </c>
      <c r="M27" s="35">
        <f t="shared" si="17"/>
        <v>0</v>
      </c>
      <c r="N27" s="35">
        <f t="shared" si="17"/>
        <v>0</v>
      </c>
      <c r="O27" s="35">
        <f t="shared" si="17"/>
        <v>20100</v>
      </c>
      <c r="P27" s="35">
        <f t="shared" si="17"/>
        <v>0</v>
      </c>
      <c r="Q27" s="35">
        <f t="shared" si="17"/>
        <v>0</v>
      </c>
      <c r="R27" s="35">
        <f t="shared" si="17"/>
        <v>0</v>
      </c>
      <c r="S27" s="35">
        <f t="shared" si="17"/>
        <v>0</v>
      </c>
      <c r="T27" s="35">
        <f>SUM(T28:T28)</f>
        <v>20100</v>
      </c>
      <c r="U27" s="62">
        <f t="shared" ref="U27:U50" si="18">SUM(C27-T27)</f>
        <v>0</v>
      </c>
      <c r="V27" s="7">
        <f t="shared" si="2"/>
        <v>20100</v>
      </c>
      <c r="W27" s="33">
        <f t="shared" si="3"/>
        <v>0</v>
      </c>
    </row>
    <row r="28" spans="1:23" s="32" customFormat="1" ht="24" customHeight="1" x14ac:dyDescent="0.3">
      <c r="A28" s="30">
        <v>1</v>
      </c>
      <c r="B28" s="1" t="s">
        <v>54</v>
      </c>
      <c r="C28" s="5">
        <v>20100</v>
      </c>
      <c r="D28" s="6">
        <v>0</v>
      </c>
      <c r="E28" s="6">
        <v>0</v>
      </c>
      <c r="F28" s="6">
        <v>0</v>
      </c>
      <c r="G28" s="31">
        <f>SUM(D28:F28)</f>
        <v>0</v>
      </c>
      <c r="H28" s="7">
        <v>0</v>
      </c>
      <c r="I28" s="7">
        <v>0</v>
      </c>
      <c r="J28" s="7">
        <v>0</v>
      </c>
      <c r="K28" s="31">
        <f>SUM(H28:J28)</f>
        <v>0</v>
      </c>
      <c r="L28" s="7">
        <v>20100</v>
      </c>
      <c r="M28" s="6">
        <v>0</v>
      </c>
      <c r="N28" s="6">
        <v>0</v>
      </c>
      <c r="O28" s="31">
        <f>SUM(L28:N28)</f>
        <v>20100</v>
      </c>
      <c r="P28" s="6">
        <v>0</v>
      </c>
      <c r="Q28" s="79">
        <v>0</v>
      </c>
      <c r="R28" s="7">
        <v>0</v>
      </c>
      <c r="S28" s="31">
        <f>SUM(P28:R28)</f>
        <v>0</v>
      </c>
      <c r="T28" s="49">
        <f>+G28+K28+O28+S28</f>
        <v>20100</v>
      </c>
      <c r="U28" s="48">
        <f t="shared" si="18"/>
        <v>0</v>
      </c>
      <c r="V28" s="7">
        <f t="shared" si="2"/>
        <v>20100</v>
      </c>
      <c r="W28" s="33">
        <f t="shared" si="3"/>
        <v>0</v>
      </c>
    </row>
    <row r="29" spans="1:23" s="36" customFormat="1" ht="16.5" customHeight="1" x14ac:dyDescent="0.3">
      <c r="A29" s="92" t="s">
        <v>18</v>
      </c>
      <c r="B29" s="92"/>
      <c r="C29" s="35">
        <f t="shared" si="17"/>
        <v>1044900</v>
      </c>
      <c r="D29" s="35">
        <f t="shared" si="17"/>
        <v>0</v>
      </c>
      <c r="E29" s="35">
        <f t="shared" si="17"/>
        <v>0</v>
      </c>
      <c r="F29" s="35">
        <f t="shared" si="17"/>
        <v>0</v>
      </c>
      <c r="G29" s="35">
        <f t="shared" si="17"/>
        <v>0</v>
      </c>
      <c r="H29" s="35">
        <f t="shared" si="17"/>
        <v>0</v>
      </c>
      <c r="I29" s="35">
        <f t="shared" si="17"/>
        <v>0</v>
      </c>
      <c r="J29" s="35">
        <f t="shared" si="17"/>
        <v>0</v>
      </c>
      <c r="K29" s="35">
        <f t="shared" si="17"/>
        <v>0</v>
      </c>
      <c r="L29" s="35">
        <f t="shared" si="17"/>
        <v>0</v>
      </c>
      <c r="M29" s="35">
        <f t="shared" si="17"/>
        <v>0</v>
      </c>
      <c r="N29" s="35">
        <f t="shared" si="17"/>
        <v>0</v>
      </c>
      <c r="O29" s="35">
        <f t="shared" si="17"/>
        <v>0</v>
      </c>
      <c r="P29" s="35">
        <f t="shared" si="17"/>
        <v>1044900</v>
      </c>
      <c r="Q29" s="35">
        <f t="shared" si="17"/>
        <v>0</v>
      </c>
      <c r="R29" s="35">
        <f t="shared" si="17"/>
        <v>0</v>
      </c>
      <c r="S29" s="35">
        <f t="shared" si="17"/>
        <v>1044900</v>
      </c>
      <c r="T29" s="35">
        <f t="shared" ref="T29:U29" si="19">SUM(T30:T30)</f>
        <v>1044900</v>
      </c>
      <c r="U29" s="35">
        <f t="shared" si="19"/>
        <v>0</v>
      </c>
      <c r="V29" s="7">
        <f t="shared" si="2"/>
        <v>1044900</v>
      </c>
      <c r="W29" s="33">
        <f t="shared" si="3"/>
        <v>0</v>
      </c>
    </row>
    <row r="30" spans="1:23" s="32" customFormat="1" ht="30" customHeight="1" x14ac:dyDescent="0.3">
      <c r="A30" s="30">
        <v>1</v>
      </c>
      <c r="B30" s="1" t="s">
        <v>55</v>
      </c>
      <c r="C30" s="5">
        <v>1044900</v>
      </c>
      <c r="D30" s="6">
        <v>0</v>
      </c>
      <c r="E30" s="6">
        <v>0</v>
      </c>
      <c r="F30" s="6">
        <v>0</v>
      </c>
      <c r="G30" s="31">
        <f>SUM(D30:F30)</f>
        <v>0</v>
      </c>
      <c r="H30" s="7">
        <v>0</v>
      </c>
      <c r="I30" s="7">
        <v>0</v>
      </c>
      <c r="J30" s="7">
        <v>0</v>
      </c>
      <c r="K30" s="31">
        <f>SUM(H30:J30)</f>
        <v>0</v>
      </c>
      <c r="L30" s="7">
        <v>0</v>
      </c>
      <c r="M30" s="6">
        <v>0</v>
      </c>
      <c r="N30" s="6">
        <v>0</v>
      </c>
      <c r="O30" s="31">
        <f>SUM(L30:N30)</f>
        <v>0</v>
      </c>
      <c r="P30" s="6">
        <v>1044900</v>
      </c>
      <c r="Q30" s="79">
        <v>0</v>
      </c>
      <c r="R30" s="7">
        <v>0</v>
      </c>
      <c r="S30" s="31">
        <f>SUM(P30:R30)</f>
        <v>1044900</v>
      </c>
      <c r="T30" s="49">
        <f>+G30+K30+O30+S30</f>
        <v>1044900</v>
      </c>
      <c r="U30" s="48">
        <f t="shared" ref="U30" si="20">SUM(C30-T30)</f>
        <v>0</v>
      </c>
      <c r="V30" s="7">
        <f t="shared" si="2"/>
        <v>1044900</v>
      </c>
      <c r="W30" s="33">
        <f t="shared" si="3"/>
        <v>0</v>
      </c>
    </row>
    <row r="31" spans="1:23" s="36" customFormat="1" ht="16.5" customHeight="1" x14ac:dyDescent="0.3">
      <c r="A31" s="92" t="s">
        <v>19</v>
      </c>
      <c r="B31" s="92"/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62">
        <f t="shared" si="18"/>
        <v>0</v>
      </c>
      <c r="V31" s="7">
        <f t="shared" si="2"/>
        <v>0</v>
      </c>
      <c r="W31" s="33">
        <f t="shared" si="3"/>
        <v>0</v>
      </c>
    </row>
    <row r="32" spans="1:23" s="36" customFormat="1" ht="24" customHeight="1" x14ac:dyDescent="0.3">
      <c r="A32" s="92" t="s">
        <v>20</v>
      </c>
      <c r="B32" s="92"/>
      <c r="C32" s="35">
        <f>SUM(C33:C50)</f>
        <v>733336</v>
      </c>
      <c r="D32" s="35">
        <f t="shared" ref="D32:S32" si="21">SUM(D33:D49)</f>
        <v>0</v>
      </c>
      <c r="E32" s="35">
        <f t="shared" si="21"/>
        <v>0</v>
      </c>
      <c r="F32" s="35">
        <f t="shared" si="21"/>
        <v>0</v>
      </c>
      <c r="G32" s="35">
        <f t="shared" si="21"/>
        <v>0</v>
      </c>
      <c r="H32" s="35">
        <f>SUM(H33:H50)</f>
        <v>85286</v>
      </c>
      <c r="I32" s="35">
        <f t="shared" si="21"/>
        <v>30000</v>
      </c>
      <c r="J32" s="35">
        <f t="shared" si="21"/>
        <v>101810</v>
      </c>
      <c r="K32" s="35">
        <f>SUM(K33:K50)</f>
        <v>217096</v>
      </c>
      <c r="L32" s="35">
        <f t="shared" si="21"/>
        <v>91810</v>
      </c>
      <c r="M32" s="35">
        <f t="shared" si="21"/>
        <v>61810</v>
      </c>
      <c r="N32" s="35">
        <f t="shared" si="21"/>
        <v>33810</v>
      </c>
      <c r="O32" s="35">
        <f t="shared" si="21"/>
        <v>187430</v>
      </c>
      <c r="P32" s="35">
        <f t="shared" si="21"/>
        <v>28810</v>
      </c>
      <c r="Q32" s="35">
        <f t="shared" si="21"/>
        <v>300000</v>
      </c>
      <c r="R32" s="35">
        <f t="shared" si="21"/>
        <v>0</v>
      </c>
      <c r="S32" s="35">
        <f t="shared" si="21"/>
        <v>328810</v>
      </c>
      <c r="T32" s="35">
        <f>SUM(T33:T50)</f>
        <v>733336</v>
      </c>
      <c r="U32" s="62">
        <f t="shared" si="18"/>
        <v>0</v>
      </c>
      <c r="V32" s="7">
        <f t="shared" si="2"/>
        <v>733336</v>
      </c>
      <c r="W32" s="33">
        <f t="shared" si="3"/>
        <v>0</v>
      </c>
    </row>
    <row r="33" spans="1:23" s="37" customFormat="1" ht="28.25" customHeight="1" x14ac:dyDescent="0.3">
      <c r="A33" s="30">
        <v>1</v>
      </c>
      <c r="B33" s="3" t="s">
        <v>42</v>
      </c>
      <c r="C33" s="59">
        <v>20000</v>
      </c>
      <c r="D33" s="8">
        <v>0</v>
      </c>
      <c r="E33" s="8">
        <v>0</v>
      </c>
      <c r="F33" s="8">
        <v>0</v>
      </c>
      <c r="G33" s="31">
        <f t="shared" ref="G33:G37" si="22">SUM(D33:F33)</f>
        <v>0</v>
      </c>
      <c r="H33" s="8">
        <v>0</v>
      </c>
      <c r="I33" s="8">
        <v>10000</v>
      </c>
      <c r="J33" s="8">
        <v>10000</v>
      </c>
      <c r="K33" s="31">
        <f t="shared" ref="K33:K37" si="23">SUM(H33:J33)</f>
        <v>20000</v>
      </c>
      <c r="L33" s="8">
        <v>0</v>
      </c>
      <c r="M33" s="8">
        <v>0</v>
      </c>
      <c r="N33" s="8">
        <v>0</v>
      </c>
      <c r="O33" s="31">
        <f t="shared" ref="O33:O37" si="24">SUM(L33:N33)</f>
        <v>0</v>
      </c>
      <c r="P33" s="8">
        <v>0</v>
      </c>
      <c r="Q33" s="8">
        <v>0</v>
      </c>
      <c r="R33" s="8">
        <v>0</v>
      </c>
      <c r="S33" s="31">
        <f t="shared" ref="S33:S50" si="25">SUM(P33:R33)</f>
        <v>0</v>
      </c>
      <c r="T33" s="49">
        <f t="shared" ref="T33:T50" si="26">+G33+K33+O33+S33</f>
        <v>20000</v>
      </c>
      <c r="U33" s="48">
        <f t="shared" si="18"/>
        <v>0</v>
      </c>
      <c r="V33" s="7">
        <f t="shared" si="2"/>
        <v>20000</v>
      </c>
      <c r="W33" s="33">
        <f t="shared" si="3"/>
        <v>0</v>
      </c>
    </row>
    <row r="34" spans="1:23" s="37" customFormat="1" ht="32.4" customHeight="1" x14ac:dyDescent="0.3">
      <c r="A34" s="30">
        <v>2</v>
      </c>
      <c r="B34" s="1" t="s">
        <v>43</v>
      </c>
      <c r="C34" s="60">
        <v>20000</v>
      </c>
      <c r="D34" s="8">
        <v>0</v>
      </c>
      <c r="E34" s="8">
        <v>0</v>
      </c>
      <c r="F34" s="8">
        <v>0</v>
      </c>
      <c r="G34" s="31">
        <f t="shared" si="22"/>
        <v>0</v>
      </c>
      <c r="H34" s="8">
        <v>0</v>
      </c>
      <c r="I34" s="8">
        <v>0</v>
      </c>
      <c r="J34" s="8">
        <v>10000</v>
      </c>
      <c r="K34" s="31">
        <f t="shared" si="23"/>
        <v>10000</v>
      </c>
      <c r="L34" s="8">
        <v>10000</v>
      </c>
      <c r="M34" s="8">
        <v>0</v>
      </c>
      <c r="N34" s="8">
        <v>0</v>
      </c>
      <c r="O34" s="31">
        <f t="shared" si="24"/>
        <v>10000</v>
      </c>
      <c r="P34" s="8">
        <v>0</v>
      </c>
      <c r="Q34" s="8">
        <v>0</v>
      </c>
      <c r="R34" s="8">
        <v>0</v>
      </c>
      <c r="S34" s="31">
        <f t="shared" si="25"/>
        <v>0</v>
      </c>
      <c r="T34" s="49">
        <f t="shared" si="26"/>
        <v>20000</v>
      </c>
      <c r="U34" s="48">
        <f t="shared" si="18"/>
        <v>0</v>
      </c>
      <c r="V34" s="7">
        <f t="shared" si="2"/>
        <v>20000</v>
      </c>
      <c r="W34" s="33">
        <f t="shared" si="3"/>
        <v>0</v>
      </c>
    </row>
    <row r="35" spans="1:23" s="37" customFormat="1" ht="42.65" customHeight="1" x14ac:dyDescent="0.3">
      <c r="A35" s="30">
        <v>3</v>
      </c>
      <c r="B35" s="1" t="s">
        <v>56</v>
      </c>
      <c r="C35" s="60">
        <v>23000</v>
      </c>
      <c r="D35" s="8">
        <v>0</v>
      </c>
      <c r="E35" s="8">
        <v>0</v>
      </c>
      <c r="F35" s="8">
        <v>0</v>
      </c>
      <c r="G35" s="31">
        <f t="shared" si="22"/>
        <v>0</v>
      </c>
      <c r="H35" s="8">
        <v>0</v>
      </c>
      <c r="I35" s="8">
        <v>0</v>
      </c>
      <c r="J35" s="8">
        <v>11500</v>
      </c>
      <c r="K35" s="31">
        <f t="shared" si="23"/>
        <v>11500</v>
      </c>
      <c r="L35" s="8">
        <v>11500</v>
      </c>
      <c r="M35" s="8">
        <v>0</v>
      </c>
      <c r="N35" s="8">
        <v>0</v>
      </c>
      <c r="O35" s="31">
        <f t="shared" si="24"/>
        <v>11500</v>
      </c>
      <c r="P35" s="8">
        <v>0</v>
      </c>
      <c r="Q35" s="8">
        <v>0</v>
      </c>
      <c r="R35" s="8">
        <v>0</v>
      </c>
      <c r="S35" s="31">
        <f t="shared" si="25"/>
        <v>0</v>
      </c>
      <c r="T35" s="49">
        <f t="shared" si="26"/>
        <v>23000</v>
      </c>
      <c r="U35" s="48">
        <f t="shared" si="18"/>
        <v>0</v>
      </c>
      <c r="V35" s="7">
        <f t="shared" si="2"/>
        <v>23000</v>
      </c>
      <c r="W35" s="33">
        <f t="shared" si="3"/>
        <v>0</v>
      </c>
    </row>
    <row r="36" spans="1:23" s="38" customFormat="1" ht="25.25" customHeight="1" x14ac:dyDescent="0.3">
      <c r="A36" s="34">
        <v>4</v>
      </c>
      <c r="B36" s="2" t="s">
        <v>57</v>
      </c>
      <c r="C36" s="59">
        <v>18000</v>
      </c>
      <c r="D36" s="8">
        <v>0</v>
      </c>
      <c r="E36" s="8">
        <v>0</v>
      </c>
      <c r="F36" s="8">
        <v>0</v>
      </c>
      <c r="G36" s="31">
        <f t="shared" si="22"/>
        <v>0</v>
      </c>
      <c r="H36" s="8">
        <v>0</v>
      </c>
      <c r="I36" s="8">
        <v>0</v>
      </c>
      <c r="J36" s="8">
        <v>0</v>
      </c>
      <c r="K36" s="31">
        <f t="shared" si="23"/>
        <v>0</v>
      </c>
      <c r="L36" s="8">
        <v>9000</v>
      </c>
      <c r="M36" s="8">
        <v>9000</v>
      </c>
      <c r="N36" s="8">
        <v>0</v>
      </c>
      <c r="O36" s="31">
        <f t="shared" si="24"/>
        <v>18000</v>
      </c>
      <c r="P36" s="8">
        <v>0</v>
      </c>
      <c r="Q36" s="8">
        <v>0</v>
      </c>
      <c r="R36" s="8">
        <v>0</v>
      </c>
      <c r="S36" s="31">
        <f t="shared" si="25"/>
        <v>0</v>
      </c>
      <c r="T36" s="49">
        <f t="shared" si="26"/>
        <v>18000</v>
      </c>
      <c r="U36" s="48">
        <f t="shared" si="18"/>
        <v>0</v>
      </c>
      <c r="V36" s="7">
        <f t="shared" si="2"/>
        <v>18000</v>
      </c>
      <c r="W36" s="33">
        <f t="shared" si="3"/>
        <v>0</v>
      </c>
    </row>
    <row r="37" spans="1:23" s="37" customFormat="1" ht="31.25" customHeight="1" x14ac:dyDescent="0.3">
      <c r="A37" s="30">
        <v>5</v>
      </c>
      <c r="B37" s="3" t="s">
        <v>46</v>
      </c>
      <c r="C37" s="59">
        <v>5000</v>
      </c>
      <c r="D37" s="8">
        <v>0</v>
      </c>
      <c r="E37" s="8">
        <v>0</v>
      </c>
      <c r="F37" s="8">
        <v>0</v>
      </c>
      <c r="G37" s="31">
        <f t="shared" si="22"/>
        <v>0</v>
      </c>
      <c r="H37" s="8">
        <v>0</v>
      </c>
      <c r="I37" s="8">
        <v>0</v>
      </c>
      <c r="J37" s="8">
        <v>0</v>
      </c>
      <c r="K37" s="31">
        <f t="shared" si="23"/>
        <v>0</v>
      </c>
      <c r="L37" s="8">
        <v>0</v>
      </c>
      <c r="M37" s="8">
        <v>2500</v>
      </c>
      <c r="N37" s="8">
        <v>2500</v>
      </c>
      <c r="O37" s="31">
        <f t="shared" si="24"/>
        <v>5000</v>
      </c>
      <c r="P37" s="8">
        <v>0</v>
      </c>
      <c r="Q37" s="8">
        <v>0</v>
      </c>
      <c r="R37" s="8">
        <v>0</v>
      </c>
      <c r="S37" s="31">
        <f t="shared" si="25"/>
        <v>0</v>
      </c>
      <c r="T37" s="49">
        <f t="shared" si="26"/>
        <v>5000</v>
      </c>
      <c r="U37" s="48">
        <f t="shared" si="18"/>
        <v>0</v>
      </c>
      <c r="V37" s="7">
        <f t="shared" si="2"/>
        <v>5000</v>
      </c>
      <c r="W37" s="33">
        <f t="shared" si="3"/>
        <v>0</v>
      </c>
    </row>
    <row r="38" spans="1:23" s="37" customFormat="1" ht="22.5" customHeight="1" x14ac:dyDescent="0.3">
      <c r="A38" s="30">
        <v>6</v>
      </c>
      <c r="B38" s="4" t="s">
        <v>47</v>
      </c>
      <c r="C38" s="59">
        <v>30000</v>
      </c>
      <c r="D38" s="8">
        <v>0</v>
      </c>
      <c r="E38" s="8">
        <v>0</v>
      </c>
      <c r="F38" s="8">
        <v>0</v>
      </c>
      <c r="G38" s="31">
        <f>SUM(D38:F38)</f>
        <v>0</v>
      </c>
      <c r="H38" s="8">
        <v>0</v>
      </c>
      <c r="I38" s="8">
        <v>10000</v>
      </c>
      <c r="J38" s="8">
        <v>10000</v>
      </c>
      <c r="K38" s="31">
        <f>SUM(H38:J38)</f>
        <v>20000</v>
      </c>
      <c r="L38" s="8">
        <v>10000</v>
      </c>
      <c r="M38" s="8">
        <v>0</v>
      </c>
      <c r="N38" s="8">
        <v>0</v>
      </c>
      <c r="O38" s="31">
        <f>SUM(L38:N38)</f>
        <v>10000</v>
      </c>
      <c r="P38" s="8">
        <v>0</v>
      </c>
      <c r="Q38" s="8">
        <v>0</v>
      </c>
      <c r="R38" s="8">
        <v>0</v>
      </c>
      <c r="S38" s="31">
        <f t="shared" si="25"/>
        <v>0</v>
      </c>
      <c r="T38" s="49">
        <f t="shared" si="26"/>
        <v>30000</v>
      </c>
      <c r="U38" s="48">
        <f t="shared" si="18"/>
        <v>0</v>
      </c>
      <c r="V38" s="7">
        <f t="shared" si="2"/>
        <v>30000</v>
      </c>
      <c r="W38" s="33">
        <f t="shared" si="3"/>
        <v>0</v>
      </c>
    </row>
    <row r="39" spans="1:23" s="37" customFormat="1" ht="27.75" customHeight="1" x14ac:dyDescent="0.3">
      <c r="A39" s="30">
        <v>7</v>
      </c>
      <c r="B39" s="1" t="s">
        <v>58</v>
      </c>
      <c r="C39" s="59">
        <v>30000</v>
      </c>
      <c r="D39" s="8">
        <v>0</v>
      </c>
      <c r="E39" s="8">
        <v>0</v>
      </c>
      <c r="F39" s="8">
        <v>0</v>
      </c>
      <c r="G39" s="31">
        <f>SUM(D39:F39)</f>
        <v>0</v>
      </c>
      <c r="H39" s="8">
        <v>0</v>
      </c>
      <c r="I39" s="8">
        <v>0</v>
      </c>
      <c r="J39" s="8">
        <v>0</v>
      </c>
      <c r="K39" s="31">
        <f>SUM(H39:J39)</f>
        <v>0</v>
      </c>
      <c r="L39" s="9">
        <v>0</v>
      </c>
      <c r="M39" s="9">
        <v>0</v>
      </c>
      <c r="N39" s="9">
        <v>0</v>
      </c>
      <c r="O39" s="31">
        <f>SUM(L39:N39)</f>
        <v>0</v>
      </c>
      <c r="P39" s="8">
        <v>0</v>
      </c>
      <c r="Q39" s="8">
        <v>30000</v>
      </c>
      <c r="R39" s="8">
        <v>0</v>
      </c>
      <c r="S39" s="31">
        <f t="shared" si="25"/>
        <v>30000</v>
      </c>
      <c r="T39" s="49">
        <f t="shared" si="26"/>
        <v>30000</v>
      </c>
      <c r="U39" s="48">
        <f t="shared" si="18"/>
        <v>0</v>
      </c>
      <c r="V39" s="7">
        <f t="shared" si="2"/>
        <v>30000</v>
      </c>
      <c r="W39" s="33">
        <f t="shared" si="3"/>
        <v>0</v>
      </c>
    </row>
    <row r="40" spans="1:23" s="37" customFormat="1" ht="31.25" customHeight="1" x14ac:dyDescent="0.3">
      <c r="A40" s="30">
        <v>8</v>
      </c>
      <c r="B40" s="84" t="s">
        <v>59</v>
      </c>
      <c r="C40" s="59">
        <v>50000</v>
      </c>
      <c r="D40" s="8">
        <v>0</v>
      </c>
      <c r="E40" s="8">
        <v>0</v>
      </c>
      <c r="F40" s="8">
        <v>0</v>
      </c>
      <c r="G40" s="31">
        <f>SUM(D40:F40)</f>
        <v>0</v>
      </c>
      <c r="H40" s="8">
        <v>0</v>
      </c>
      <c r="I40" s="8">
        <v>0</v>
      </c>
      <c r="J40" s="8">
        <v>0</v>
      </c>
      <c r="K40" s="31">
        <f>SUM(H40:J40)</f>
        <v>0</v>
      </c>
      <c r="L40" s="9">
        <v>0</v>
      </c>
      <c r="M40" s="8">
        <v>0</v>
      </c>
      <c r="N40" s="8">
        <v>0</v>
      </c>
      <c r="O40" s="31">
        <f>SUM(L40:N40)</f>
        <v>0</v>
      </c>
      <c r="P40" s="8">
        <v>0</v>
      </c>
      <c r="Q40" s="8">
        <v>50000</v>
      </c>
      <c r="R40" s="8">
        <v>0</v>
      </c>
      <c r="S40" s="31">
        <f t="shared" si="25"/>
        <v>50000</v>
      </c>
      <c r="T40" s="49">
        <f t="shared" si="26"/>
        <v>50000</v>
      </c>
      <c r="U40" s="48">
        <f t="shared" si="18"/>
        <v>0</v>
      </c>
      <c r="V40" s="7">
        <f t="shared" si="2"/>
        <v>50000</v>
      </c>
      <c r="W40" s="33">
        <f t="shared" si="3"/>
        <v>0</v>
      </c>
    </row>
    <row r="41" spans="1:23" s="37" customFormat="1" ht="33" customHeight="1" x14ac:dyDescent="0.3">
      <c r="A41" s="30">
        <v>9</v>
      </c>
      <c r="B41" s="84" t="s">
        <v>48</v>
      </c>
      <c r="C41" s="59">
        <v>20000</v>
      </c>
      <c r="D41" s="8">
        <v>0</v>
      </c>
      <c r="E41" s="8">
        <v>0</v>
      </c>
      <c r="F41" s="8">
        <v>0</v>
      </c>
      <c r="G41" s="31">
        <f>SUM(D41:F41)</f>
        <v>0</v>
      </c>
      <c r="H41" s="8">
        <v>0</v>
      </c>
      <c r="I41" s="8">
        <v>0</v>
      </c>
      <c r="J41" s="8">
        <v>10000</v>
      </c>
      <c r="K41" s="31">
        <f>SUM(H41:J41)</f>
        <v>10000</v>
      </c>
      <c r="L41" s="8">
        <v>10000</v>
      </c>
      <c r="M41" s="8">
        <v>0</v>
      </c>
      <c r="N41" s="8">
        <v>0</v>
      </c>
      <c r="O41" s="31">
        <f>SUM(L41:N41)</f>
        <v>10000</v>
      </c>
      <c r="P41" s="8">
        <v>0</v>
      </c>
      <c r="Q41" s="8">
        <v>0</v>
      </c>
      <c r="R41" s="8">
        <v>0</v>
      </c>
      <c r="S41" s="31">
        <f t="shared" si="25"/>
        <v>0</v>
      </c>
      <c r="T41" s="49">
        <f t="shared" si="26"/>
        <v>20000</v>
      </c>
      <c r="U41" s="48">
        <f t="shared" si="18"/>
        <v>0</v>
      </c>
      <c r="V41" s="7">
        <f t="shared" si="2"/>
        <v>20000</v>
      </c>
      <c r="W41" s="33">
        <f t="shared" si="3"/>
        <v>0</v>
      </c>
    </row>
    <row r="42" spans="1:23" s="37" customFormat="1" ht="33" customHeight="1" x14ac:dyDescent="0.3">
      <c r="A42" s="30">
        <v>10</v>
      </c>
      <c r="B42" s="84" t="s">
        <v>49</v>
      </c>
      <c r="C42" s="59">
        <v>20000</v>
      </c>
      <c r="D42" s="8">
        <v>0</v>
      </c>
      <c r="E42" s="8">
        <v>0</v>
      </c>
      <c r="F42" s="8">
        <v>0</v>
      </c>
      <c r="G42" s="31">
        <f t="shared" ref="G42:G50" si="27">SUM(D42:F42)</f>
        <v>0</v>
      </c>
      <c r="H42" s="8">
        <v>0</v>
      </c>
      <c r="I42" s="8">
        <v>10000</v>
      </c>
      <c r="J42" s="8">
        <v>0</v>
      </c>
      <c r="K42" s="31">
        <f t="shared" ref="K42:K50" si="28">SUM(H42:J42)</f>
        <v>10000</v>
      </c>
      <c r="L42" s="8">
        <v>10000</v>
      </c>
      <c r="M42" s="8">
        <v>0</v>
      </c>
      <c r="N42" s="8">
        <v>0</v>
      </c>
      <c r="O42" s="31">
        <f t="shared" ref="O42:O50" si="29">SUM(L42:N42)</f>
        <v>10000</v>
      </c>
      <c r="P42" s="8">
        <v>0</v>
      </c>
      <c r="Q42" s="8">
        <v>0</v>
      </c>
      <c r="R42" s="8">
        <v>0</v>
      </c>
      <c r="S42" s="31">
        <f t="shared" si="25"/>
        <v>0</v>
      </c>
      <c r="T42" s="49">
        <f t="shared" si="26"/>
        <v>20000</v>
      </c>
      <c r="U42" s="48">
        <f t="shared" si="18"/>
        <v>0</v>
      </c>
      <c r="V42" s="7">
        <f t="shared" si="2"/>
        <v>20000</v>
      </c>
      <c r="W42" s="33">
        <f t="shared" si="3"/>
        <v>0</v>
      </c>
    </row>
    <row r="43" spans="1:23" s="37" customFormat="1" ht="33" customHeight="1" x14ac:dyDescent="0.3">
      <c r="A43" s="30">
        <v>11</v>
      </c>
      <c r="B43" s="84" t="s">
        <v>50</v>
      </c>
      <c r="C43" s="59">
        <v>20000</v>
      </c>
      <c r="D43" s="8">
        <v>0</v>
      </c>
      <c r="E43" s="8">
        <v>0</v>
      </c>
      <c r="F43" s="8">
        <v>0</v>
      </c>
      <c r="G43" s="31">
        <f t="shared" si="27"/>
        <v>0</v>
      </c>
      <c r="H43" s="8">
        <v>0</v>
      </c>
      <c r="I43" s="8">
        <v>0</v>
      </c>
      <c r="J43" s="8">
        <v>10000</v>
      </c>
      <c r="K43" s="31">
        <f t="shared" si="28"/>
        <v>10000</v>
      </c>
      <c r="L43" s="8">
        <v>0</v>
      </c>
      <c r="M43" s="8">
        <v>10000</v>
      </c>
      <c r="N43" s="8">
        <v>0</v>
      </c>
      <c r="O43" s="31">
        <f t="shared" si="29"/>
        <v>10000</v>
      </c>
      <c r="P43" s="8">
        <v>0</v>
      </c>
      <c r="Q43" s="8">
        <v>0</v>
      </c>
      <c r="R43" s="8">
        <v>0</v>
      </c>
      <c r="S43" s="31">
        <f t="shared" si="25"/>
        <v>0</v>
      </c>
      <c r="T43" s="49">
        <f t="shared" si="26"/>
        <v>20000</v>
      </c>
      <c r="U43" s="48">
        <f t="shared" si="18"/>
        <v>0</v>
      </c>
      <c r="V43" s="7">
        <f t="shared" si="2"/>
        <v>20000</v>
      </c>
      <c r="W43" s="33">
        <f t="shared" si="3"/>
        <v>0</v>
      </c>
    </row>
    <row r="44" spans="1:23" s="37" customFormat="1" ht="33" customHeight="1" x14ac:dyDescent="0.3">
      <c r="A44" s="30">
        <v>12</v>
      </c>
      <c r="B44" s="84" t="s">
        <v>51</v>
      </c>
      <c r="C44" s="59">
        <v>23000</v>
      </c>
      <c r="D44" s="8">
        <v>0</v>
      </c>
      <c r="E44" s="8">
        <v>0</v>
      </c>
      <c r="F44" s="8">
        <v>0</v>
      </c>
      <c r="G44" s="31">
        <f t="shared" si="27"/>
        <v>0</v>
      </c>
      <c r="H44" s="8">
        <v>0</v>
      </c>
      <c r="I44" s="8">
        <v>0</v>
      </c>
      <c r="J44" s="8">
        <v>11500</v>
      </c>
      <c r="K44" s="31">
        <f t="shared" si="28"/>
        <v>11500</v>
      </c>
      <c r="L44" s="8">
        <v>0</v>
      </c>
      <c r="M44" s="8">
        <v>11500</v>
      </c>
      <c r="N44" s="8">
        <v>0</v>
      </c>
      <c r="O44" s="31">
        <f t="shared" si="29"/>
        <v>11500</v>
      </c>
      <c r="P44" s="8">
        <v>0</v>
      </c>
      <c r="Q44" s="8">
        <v>0</v>
      </c>
      <c r="R44" s="8">
        <v>0</v>
      </c>
      <c r="S44" s="31">
        <f t="shared" si="25"/>
        <v>0</v>
      </c>
      <c r="T44" s="49">
        <f t="shared" si="26"/>
        <v>23000</v>
      </c>
      <c r="U44" s="48">
        <f t="shared" si="18"/>
        <v>0</v>
      </c>
      <c r="V44" s="7">
        <f t="shared" si="2"/>
        <v>23000</v>
      </c>
      <c r="W44" s="33">
        <f t="shared" si="3"/>
        <v>0</v>
      </c>
    </row>
    <row r="45" spans="1:23" s="37" customFormat="1" ht="33" customHeight="1" x14ac:dyDescent="0.3">
      <c r="A45" s="30">
        <v>13</v>
      </c>
      <c r="B45" s="84" t="s">
        <v>64</v>
      </c>
      <c r="C45" s="59">
        <v>5000</v>
      </c>
      <c r="D45" s="8">
        <v>0</v>
      </c>
      <c r="E45" s="8">
        <v>0</v>
      </c>
      <c r="F45" s="8">
        <v>0</v>
      </c>
      <c r="G45" s="31">
        <f t="shared" ref="G45" si="30">SUM(D45:F45)</f>
        <v>0</v>
      </c>
      <c r="H45" s="8">
        <v>0</v>
      </c>
      <c r="I45" s="8">
        <v>0</v>
      </c>
      <c r="J45" s="8">
        <v>0</v>
      </c>
      <c r="K45" s="31">
        <f t="shared" ref="K45" si="31">SUM(H45:J45)</f>
        <v>0</v>
      </c>
      <c r="L45" s="8">
        <v>2500</v>
      </c>
      <c r="M45" s="8">
        <v>0</v>
      </c>
      <c r="N45" s="8">
        <v>2500</v>
      </c>
      <c r="O45" s="31">
        <f t="shared" ref="O45" si="32">SUM(L45:N45)</f>
        <v>5000</v>
      </c>
      <c r="P45" s="8">
        <v>0</v>
      </c>
      <c r="Q45" s="8">
        <v>0</v>
      </c>
      <c r="R45" s="8">
        <v>0</v>
      </c>
      <c r="S45" s="31">
        <f t="shared" ref="S45" si="33">SUM(P45:R45)</f>
        <v>0</v>
      </c>
      <c r="T45" s="49">
        <f t="shared" ref="T45" si="34">+G45+K45+O45+S45</f>
        <v>5000</v>
      </c>
      <c r="U45" s="48">
        <f t="shared" ref="U45" si="35">SUM(C45-T45)</f>
        <v>0</v>
      </c>
      <c r="V45" s="7">
        <f t="shared" si="2"/>
        <v>5000</v>
      </c>
      <c r="W45" s="33">
        <f t="shared" si="3"/>
        <v>0</v>
      </c>
    </row>
    <row r="46" spans="1:23" s="37" customFormat="1" ht="27.65" customHeight="1" x14ac:dyDescent="0.3">
      <c r="A46" s="30">
        <v>13</v>
      </c>
      <c r="B46" s="84" t="s">
        <v>60</v>
      </c>
      <c r="C46" s="59">
        <v>100000</v>
      </c>
      <c r="D46" s="8">
        <v>0</v>
      </c>
      <c r="E46" s="8">
        <v>0</v>
      </c>
      <c r="F46" s="8">
        <v>0</v>
      </c>
      <c r="G46" s="31">
        <f t="shared" si="27"/>
        <v>0</v>
      </c>
      <c r="H46" s="8">
        <v>0</v>
      </c>
      <c r="I46" s="8">
        <v>0</v>
      </c>
      <c r="J46" s="8">
        <v>0</v>
      </c>
      <c r="K46" s="31">
        <f t="shared" si="28"/>
        <v>0</v>
      </c>
      <c r="L46" s="8">
        <v>0</v>
      </c>
      <c r="M46" s="8">
        <v>0</v>
      </c>
      <c r="N46" s="8">
        <v>0</v>
      </c>
      <c r="O46" s="31">
        <f t="shared" si="29"/>
        <v>0</v>
      </c>
      <c r="P46" s="8">
        <v>0</v>
      </c>
      <c r="Q46" s="8">
        <v>100000</v>
      </c>
      <c r="R46" s="8">
        <v>0</v>
      </c>
      <c r="S46" s="31">
        <f t="shared" si="25"/>
        <v>100000</v>
      </c>
      <c r="T46" s="49">
        <f t="shared" si="26"/>
        <v>100000</v>
      </c>
      <c r="U46" s="48">
        <f t="shared" si="18"/>
        <v>0</v>
      </c>
      <c r="V46" s="7">
        <f t="shared" si="2"/>
        <v>100000</v>
      </c>
      <c r="W46" s="33">
        <f t="shared" si="3"/>
        <v>0</v>
      </c>
    </row>
    <row r="47" spans="1:23" s="37" customFormat="1" ht="33" customHeight="1" x14ac:dyDescent="0.3">
      <c r="A47" s="30">
        <v>14</v>
      </c>
      <c r="B47" s="84" t="s">
        <v>61</v>
      </c>
      <c r="C47" s="59">
        <v>100000</v>
      </c>
      <c r="D47" s="8">
        <v>0</v>
      </c>
      <c r="E47" s="8">
        <v>0</v>
      </c>
      <c r="F47" s="8">
        <v>0</v>
      </c>
      <c r="G47" s="31">
        <f t="shared" si="27"/>
        <v>0</v>
      </c>
      <c r="H47" s="8">
        <v>0</v>
      </c>
      <c r="I47" s="8">
        <v>0</v>
      </c>
      <c r="J47" s="8">
        <v>0</v>
      </c>
      <c r="K47" s="31">
        <f t="shared" si="28"/>
        <v>0</v>
      </c>
      <c r="L47" s="8">
        <v>0</v>
      </c>
      <c r="M47" s="8">
        <v>0</v>
      </c>
      <c r="N47" s="8">
        <v>0</v>
      </c>
      <c r="O47" s="31">
        <f t="shared" si="29"/>
        <v>0</v>
      </c>
      <c r="P47" s="8">
        <v>0</v>
      </c>
      <c r="Q47" s="8">
        <v>100000</v>
      </c>
      <c r="R47" s="8">
        <v>0</v>
      </c>
      <c r="S47" s="31">
        <f t="shared" si="25"/>
        <v>100000</v>
      </c>
      <c r="T47" s="49">
        <f t="shared" si="26"/>
        <v>100000</v>
      </c>
      <c r="U47" s="48">
        <f t="shared" si="18"/>
        <v>0</v>
      </c>
      <c r="V47" s="7">
        <f t="shared" si="2"/>
        <v>100000</v>
      </c>
      <c r="W47" s="33">
        <f t="shared" si="3"/>
        <v>0</v>
      </c>
    </row>
    <row r="48" spans="1:23" s="37" customFormat="1" ht="19.25" customHeight="1" x14ac:dyDescent="0.3">
      <c r="A48" s="30">
        <v>15</v>
      </c>
      <c r="B48" s="84" t="s">
        <v>62</v>
      </c>
      <c r="C48" s="59">
        <v>20000</v>
      </c>
      <c r="D48" s="8">
        <v>0</v>
      </c>
      <c r="E48" s="8">
        <v>0</v>
      </c>
      <c r="F48" s="8">
        <v>0</v>
      </c>
      <c r="G48" s="31">
        <f t="shared" si="27"/>
        <v>0</v>
      </c>
      <c r="H48" s="8">
        <v>0</v>
      </c>
      <c r="I48" s="8">
        <v>0</v>
      </c>
      <c r="J48" s="8">
        <v>0</v>
      </c>
      <c r="K48" s="31">
        <f t="shared" si="28"/>
        <v>0</v>
      </c>
      <c r="L48" s="8">
        <v>0</v>
      </c>
      <c r="M48" s="8">
        <v>0</v>
      </c>
      <c r="N48" s="8">
        <v>0</v>
      </c>
      <c r="O48" s="31">
        <f t="shared" si="29"/>
        <v>0</v>
      </c>
      <c r="P48" s="8">
        <v>0</v>
      </c>
      <c r="Q48" s="8">
        <v>20000</v>
      </c>
      <c r="R48" s="8">
        <v>0</v>
      </c>
      <c r="S48" s="31">
        <f t="shared" si="25"/>
        <v>20000</v>
      </c>
      <c r="T48" s="49">
        <f t="shared" si="26"/>
        <v>20000</v>
      </c>
      <c r="U48" s="48">
        <f t="shared" si="18"/>
        <v>0</v>
      </c>
      <c r="V48" s="7">
        <f t="shared" si="2"/>
        <v>20000</v>
      </c>
      <c r="W48" s="33">
        <f t="shared" si="3"/>
        <v>0</v>
      </c>
    </row>
    <row r="49" spans="1:23" s="37" customFormat="1" ht="18.649999999999999" customHeight="1" x14ac:dyDescent="0.3">
      <c r="A49" s="30">
        <v>16</v>
      </c>
      <c r="B49" s="84" t="s">
        <v>26</v>
      </c>
      <c r="C49" s="59">
        <v>144050</v>
      </c>
      <c r="D49" s="8">
        <v>0</v>
      </c>
      <c r="E49" s="8">
        <v>0</v>
      </c>
      <c r="F49" s="8">
        <v>0</v>
      </c>
      <c r="G49" s="31">
        <f t="shared" si="27"/>
        <v>0</v>
      </c>
      <c r="H49" s="8">
        <v>0</v>
      </c>
      <c r="I49" s="8">
        <v>0</v>
      </c>
      <c r="J49" s="8">
        <v>28810</v>
      </c>
      <c r="K49" s="31">
        <f t="shared" si="28"/>
        <v>28810</v>
      </c>
      <c r="L49" s="8">
        <v>28810</v>
      </c>
      <c r="M49" s="8">
        <v>28810</v>
      </c>
      <c r="N49" s="8">
        <v>28810</v>
      </c>
      <c r="O49" s="31">
        <f t="shared" si="29"/>
        <v>86430</v>
      </c>
      <c r="P49" s="8">
        <v>28810</v>
      </c>
      <c r="Q49" s="8">
        <v>0</v>
      </c>
      <c r="R49" s="8">
        <v>0</v>
      </c>
      <c r="S49" s="31">
        <f t="shared" si="25"/>
        <v>28810</v>
      </c>
      <c r="T49" s="49">
        <f t="shared" si="26"/>
        <v>144050</v>
      </c>
      <c r="U49" s="48">
        <f t="shared" si="18"/>
        <v>0</v>
      </c>
      <c r="V49" s="7">
        <f t="shared" si="2"/>
        <v>144050</v>
      </c>
      <c r="W49" s="33">
        <f t="shared" si="3"/>
        <v>0</v>
      </c>
    </row>
    <row r="50" spans="1:23" s="37" customFormat="1" ht="18.649999999999999" customHeight="1" x14ac:dyDescent="0.3">
      <c r="A50" s="30">
        <v>17</v>
      </c>
      <c r="B50" s="84" t="s">
        <v>63</v>
      </c>
      <c r="C50" s="59">
        <v>85286</v>
      </c>
      <c r="D50" s="8">
        <v>0</v>
      </c>
      <c r="E50" s="8">
        <v>0</v>
      </c>
      <c r="F50" s="8">
        <v>0</v>
      </c>
      <c r="G50" s="31">
        <f t="shared" si="27"/>
        <v>0</v>
      </c>
      <c r="H50" s="8">
        <v>85286</v>
      </c>
      <c r="I50" s="8">
        <v>0</v>
      </c>
      <c r="J50" s="8">
        <v>0</v>
      </c>
      <c r="K50" s="90">
        <f t="shared" si="28"/>
        <v>85286</v>
      </c>
      <c r="L50" s="8">
        <v>0</v>
      </c>
      <c r="M50" s="8">
        <v>0</v>
      </c>
      <c r="N50" s="8">
        <v>0</v>
      </c>
      <c r="O50" s="31">
        <f t="shared" si="29"/>
        <v>0</v>
      </c>
      <c r="P50" s="8">
        <v>0</v>
      </c>
      <c r="Q50" s="8">
        <v>0</v>
      </c>
      <c r="R50" s="8">
        <v>0</v>
      </c>
      <c r="S50" s="31">
        <f t="shared" si="25"/>
        <v>0</v>
      </c>
      <c r="T50" s="49">
        <f t="shared" si="26"/>
        <v>85286</v>
      </c>
      <c r="U50" s="48">
        <f t="shared" si="18"/>
        <v>0</v>
      </c>
      <c r="V50" s="7">
        <f t="shared" si="2"/>
        <v>85286</v>
      </c>
      <c r="W50" s="33">
        <f t="shared" si="3"/>
        <v>0</v>
      </c>
    </row>
    <row r="51" spans="1:23" s="40" customFormat="1" ht="21" customHeight="1" x14ac:dyDescent="0.3">
      <c r="A51" s="93" t="s">
        <v>25</v>
      </c>
      <c r="B51" s="94"/>
      <c r="C51" s="39">
        <f t="shared" ref="C51:S51" si="36">+C6+C8+C9+C21+C27+C29+C31+C32</f>
        <v>3019663.26</v>
      </c>
      <c r="D51" s="39">
        <f t="shared" si="36"/>
        <v>0</v>
      </c>
      <c r="E51" s="39">
        <f t="shared" si="36"/>
        <v>0</v>
      </c>
      <c r="F51" s="39">
        <f t="shared" si="36"/>
        <v>4200</v>
      </c>
      <c r="G51" s="39">
        <f t="shared" si="36"/>
        <v>4200</v>
      </c>
      <c r="H51" s="39">
        <f>+H6+H8+H9+H21+H27+H29+H31+H32</f>
        <v>90326</v>
      </c>
      <c r="I51" s="39">
        <f t="shared" si="36"/>
        <v>209040</v>
      </c>
      <c r="J51" s="39">
        <f t="shared" si="36"/>
        <v>428850</v>
      </c>
      <c r="K51" s="39">
        <f t="shared" si="36"/>
        <v>728216</v>
      </c>
      <c r="L51" s="39">
        <f t="shared" si="36"/>
        <v>575377.26</v>
      </c>
      <c r="M51" s="39">
        <f t="shared" si="36"/>
        <v>206350</v>
      </c>
      <c r="N51" s="39">
        <f t="shared" si="36"/>
        <v>115850</v>
      </c>
      <c r="O51" s="39">
        <f t="shared" si="36"/>
        <v>897577.26</v>
      </c>
      <c r="P51" s="39">
        <f t="shared" si="36"/>
        <v>1078750</v>
      </c>
      <c r="Q51" s="39">
        <f t="shared" si="36"/>
        <v>305040</v>
      </c>
      <c r="R51" s="39">
        <f t="shared" si="36"/>
        <v>5040</v>
      </c>
      <c r="S51" s="39">
        <f t="shared" si="36"/>
        <v>1388830</v>
      </c>
      <c r="T51" s="39">
        <f>+T6+T8+T9+T21+T27+T29+T31+T32</f>
        <v>3018823.26</v>
      </c>
      <c r="U51" s="62">
        <f>SUM(C51-T51)</f>
        <v>840</v>
      </c>
      <c r="V51" s="7">
        <f t="shared" si="2"/>
        <v>3018823.26</v>
      </c>
      <c r="W51" s="33">
        <f t="shared" si="3"/>
        <v>0</v>
      </c>
    </row>
    <row r="52" spans="1:23" ht="18.75" customHeight="1" x14ac:dyDescent="0.3">
      <c r="A52" s="41"/>
      <c r="B52" s="74" t="s">
        <v>21</v>
      </c>
      <c r="C52" s="75"/>
      <c r="L52" s="68"/>
      <c r="M52" s="70"/>
      <c r="P52" s="91"/>
      <c r="Q52" s="91"/>
      <c r="R52" s="91"/>
      <c r="S52" s="80"/>
      <c r="T52" s="69"/>
      <c r="U52" s="70"/>
    </row>
    <row r="53" spans="1:23" ht="16.5" customHeight="1" x14ac:dyDescent="0.3">
      <c r="A53" s="41"/>
      <c r="B53" s="76" t="s">
        <v>24</v>
      </c>
      <c r="C53" s="75"/>
      <c r="M53" s="68"/>
      <c r="S53" s="71" t="s">
        <v>68</v>
      </c>
      <c r="T53" s="72">
        <f>G51+K51+O51+S51</f>
        <v>3018823.26</v>
      </c>
      <c r="U53" s="73"/>
    </row>
    <row r="54" spans="1:23" ht="17.25" customHeight="1" x14ac:dyDescent="0.3">
      <c r="A54" s="41"/>
      <c r="B54" s="77" t="s">
        <v>22</v>
      </c>
      <c r="C54" s="75"/>
      <c r="T54" s="41"/>
    </row>
    <row r="55" spans="1:23" ht="15.75" customHeight="1" x14ac:dyDescent="0.3">
      <c r="A55" s="41"/>
      <c r="B55" s="78" t="s">
        <v>23</v>
      </c>
      <c r="C55" s="75"/>
      <c r="T55" s="41"/>
    </row>
    <row r="56" spans="1:23" x14ac:dyDescent="0.3">
      <c r="A56" s="41"/>
      <c r="B56" s="41"/>
      <c r="C56" s="41"/>
      <c r="T56" s="41"/>
    </row>
    <row r="57" spans="1:23" x14ac:dyDescent="0.3">
      <c r="A57" s="41"/>
      <c r="B57" s="41"/>
      <c r="C57" s="41"/>
      <c r="T57" s="41"/>
    </row>
    <row r="58" spans="1:23" x14ac:dyDescent="0.3">
      <c r="A58" s="41"/>
      <c r="B58" s="41"/>
      <c r="C58" s="41"/>
      <c r="T58" s="41"/>
    </row>
    <row r="59" spans="1:23" ht="29.25" customHeight="1" x14ac:dyDescent="0.3">
      <c r="A59" s="41"/>
      <c r="B59" s="41"/>
      <c r="C59" s="41"/>
      <c r="T59" s="41"/>
    </row>
    <row r="60" spans="1:23" ht="20.25" customHeight="1" x14ac:dyDescent="0.3">
      <c r="A60" s="41"/>
      <c r="B60" s="41"/>
      <c r="C60" s="41"/>
      <c r="T60" s="41"/>
    </row>
    <row r="61" spans="1:23" x14ac:dyDescent="0.3">
      <c r="T61" s="41"/>
    </row>
    <row r="62" spans="1:23" x14ac:dyDescent="0.3">
      <c r="T62" s="41"/>
    </row>
    <row r="63" spans="1:23" x14ac:dyDescent="0.3">
      <c r="T63" s="41"/>
    </row>
    <row r="64" spans="1:23" x14ac:dyDescent="0.3">
      <c r="T64" s="41"/>
    </row>
    <row r="65" spans="20:20" x14ac:dyDescent="0.3">
      <c r="T65" s="41"/>
    </row>
    <row r="66" spans="20:20" x14ac:dyDescent="0.3">
      <c r="T66" s="41"/>
    </row>
    <row r="67" spans="20:20" x14ac:dyDescent="0.3">
      <c r="T67" s="41"/>
    </row>
    <row r="68" spans="20:20" x14ac:dyDescent="0.3">
      <c r="T68" s="41"/>
    </row>
    <row r="69" spans="20:20" x14ac:dyDescent="0.3">
      <c r="T69" s="41"/>
    </row>
    <row r="70" spans="20:20" x14ac:dyDescent="0.3">
      <c r="T70" s="41"/>
    </row>
    <row r="71" spans="20:20" x14ac:dyDescent="0.3">
      <c r="T71" s="41"/>
    </row>
    <row r="72" spans="20:20" x14ac:dyDescent="0.3">
      <c r="T72" s="41"/>
    </row>
    <row r="73" spans="20:20" x14ac:dyDescent="0.3">
      <c r="T73" s="41"/>
    </row>
    <row r="74" spans="20:20" x14ac:dyDescent="0.3">
      <c r="T74" s="41"/>
    </row>
    <row r="75" spans="20:20" x14ac:dyDescent="0.3">
      <c r="T75" s="41"/>
    </row>
    <row r="76" spans="20:20" x14ac:dyDescent="0.3">
      <c r="T76" s="41"/>
    </row>
    <row r="77" spans="20:20" x14ac:dyDescent="0.3">
      <c r="T77" s="41"/>
    </row>
    <row r="78" spans="20:20" x14ac:dyDescent="0.3">
      <c r="T78" s="41"/>
    </row>
    <row r="79" spans="20:20" x14ac:dyDescent="0.3">
      <c r="T79" s="41"/>
    </row>
    <row r="80" spans="20:20" x14ac:dyDescent="0.3">
      <c r="T80" s="41"/>
    </row>
  </sheetData>
  <mergeCells count="15">
    <mergeCell ref="P52:R52"/>
    <mergeCell ref="A32:B32"/>
    <mergeCell ref="A51:B51"/>
    <mergeCell ref="A8:B8"/>
    <mergeCell ref="A4:C4"/>
    <mergeCell ref="D4:G4"/>
    <mergeCell ref="H4:K4"/>
    <mergeCell ref="L4:O4"/>
    <mergeCell ref="P4:S4"/>
    <mergeCell ref="A6:B6"/>
    <mergeCell ref="A9:B9"/>
    <mergeCell ref="A21:B21"/>
    <mergeCell ref="A27:B27"/>
    <mergeCell ref="A29:B29"/>
    <mergeCell ref="A31:B31"/>
  </mergeCells>
  <pageMargins left="0.39" right="0.15748031496062992" top="0.19685039370078741" bottom="0.16" header="0.11811023622047245" footer="0.1574803149606299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Plan</vt:lpstr>
    </vt:vector>
  </TitlesOfParts>
  <Company>HIVQUAL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KANJANA</dc:creator>
  <cp:lastModifiedBy>OS</cp:lastModifiedBy>
  <cp:lastPrinted>2017-08-30T04:12:46Z</cp:lastPrinted>
  <dcterms:created xsi:type="dcterms:W3CDTF">2012-11-12T03:47:39Z</dcterms:created>
  <dcterms:modified xsi:type="dcterms:W3CDTF">2017-12-16T07:19:10Z</dcterms:modified>
</cp:coreProperties>
</file>