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895" windowHeight="9975"/>
  </bookViews>
  <sheets>
    <sheet name="CU1-MOPH" sheetId="4" r:id="rId1"/>
    <sheet name="Sheet1" sheetId="1" r:id="rId2"/>
    <sheet name="Sheet2" sheetId="2" r:id="rId3"/>
    <sheet name="Sheet3" sheetId="3" r:id="rId4"/>
  </sheets>
  <definedNames>
    <definedName name="_xlnm.Print_Titles" localSheetId="0">'CU1-MOPH'!$5:$6</definedName>
  </definedNames>
  <calcPr calcId="125725"/>
</workbook>
</file>

<file path=xl/calcChain.xml><?xml version="1.0" encoding="utf-8"?>
<calcChain xmlns="http://schemas.openxmlformats.org/spreadsheetml/2006/main">
  <c r="M35" i="4"/>
  <c r="N35"/>
  <c r="L35"/>
  <c r="T49"/>
  <c r="S62" l="1"/>
  <c r="O62"/>
  <c r="K62"/>
  <c r="G62"/>
  <c r="T62" s="1"/>
  <c r="U62" s="1"/>
  <c r="S61"/>
  <c r="O61"/>
  <c r="K61"/>
  <c r="G61"/>
  <c r="T61" s="1"/>
  <c r="U61" s="1"/>
  <c r="S60"/>
  <c r="O60"/>
  <c r="K60"/>
  <c r="G60"/>
  <c r="S59"/>
  <c r="O59"/>
  <c r="K59"/>
  <c r="G59"/>
  <c r="T59" s="1"/>
  <c r="U59" s="1"/>
  <c r="S58"/>
  <c r="O58"/>
  <c r="K58"/>
  <c r="G58"/>
  <c r="T58" s="1"/>
  <c r="U58" s="1"/>
  <c r="S57"/>
  <c r="O57"/>
  <c r="K57"/>
  <c r="G57"/>
  <c r="S56"/>
  <c r="O56"/>
  <c r="K56"/>
  <c r="G56"/>
  <c r="S55"/>
  <c r="O55"/>
  <c r="K55"/>
  <c r="G55"/>
  <c r="T55" s="1"/>
  <c r="U55" s="1"/>
  <c r="S54"/>
  <c r="O54"/>
  <c r="K54"/>
  <c r="G54"/>
  <c r="T54" s="1"/>
  <c r="U54" s="1"/>
  <c r="S53"/>
  <c r="O53"/>
  <c r="K53"/>
  <c r="G53"/>
  <c r="S52"/>
  <c r="O52"/>
  <c r="K52"/>
  <c r="G52"/>
  <c r="T52" s="1"/>
  <c r="U52" s="1"/>
  <c r="S51"/>
  <c r="O51"/>
  <c r="K51"/>
  <c r="G51"/>
  <c r="S50"/>
  <c r="O50"/>
  <c r="K50"/>
  <c r="G50"/>
  <c r="U49"/>
  <c r="S49"/>
  <c r="O49"/>
  <c r="K49"/>
  <c r="G49"/>
  <c r="S48"/>
  <c r="O48"/>
  <c r="K48"/>
  <c r="G48"/>
  <c r="S47"/>
  <c r="O47"/>
  <c r="K47"/>
  <c r="G47"/>
  <c r="S46"/>
  <c r="O46"/>
  <c r="K46"/>
  <c r="G46"/>
  <c r="R45"/>
  <c r="Q45"/>
  <c r="P45"/>
  <c r="N45"/>
  <c r="M45"/>
  <c r="L45"/>
  <c r="J45"/>
  <c r="I45"/>
  <c r="H45"/>
  <c r="F45"/>
  <c r="E45"/>
  <c r="D45"/>
  <c r="C45"/>
  <c r="O44"/>
  <c r="K44"/>
  <c r="G44"/>
  <c r="T44" s="1"/>
  <c r="U44" s="1"/>
  <c r="S43"/>
  <c r="O43"/>
  <c r="K43"/>
  <c r="G43"/>
  <c r="S42"/>
  <c r="O42"/>
  <c r="K42"/>
  <c r="G42"/>
  <c r="R41"/>
  <c r="Q41"/>
  <c r="P41"/>
  <c r="S41" s="1"/>
  <c r="N41"/>
  <c r="M41"/>
  <c r="L41"/>
  <c r="O41" s="1"/>
  <c r="J41"/>
  <c r="I41"/>
  <c r="H41"/>
  <c r="F41"/>
  <c r="E41"/>
  <c r="D41"/>
  <c r="G41" s="1"/>
  <c r="C41"/>
  <c r="S40"/>
  <c r="O40"/>
  <c r="K40"/>
  <c r="G40"/>
  <c r="S39"/>
  <c r="O39"/>
  <c r="K39"/>
  <c r="G39"/>
  <c r="T39" s="1"/>
  <c r="U39" s="1"/>
  <c r="S38"/>
  <c r="R38"/>
  <c r="Q38"/>
  <c r="P38"/>
  <c r="O38"/>
  <c r="N38"/>
  <c r="L38"/>
  <c r="J38"/>
  <c r="I38"/>
  <c r="H38"/>
  <c r="F38"/>
  <c r="E38"/>
  <c r="D38"/>
  <c r="G38" s="1"/>
  <c r="C38"/>
  <c r="S37"/>
  <c r="O37"/>
  <c r="K37"/>
  <c r="G37"/>
  <c r="T37" s="1"/>
  <c r="U37" s="1"/>
  <c r="S36"/>
  <c r="O36"/>
  <c r="K36"/>
  <c r="G36"/>
  <c r="S35"/>
  <c r="O35"/>
  <c r="K35"/>
  <c r="J35"/>
  <c r="I35"/>
  <c r="H35"/>
  <c r="G35"/>
  <c r="F35"/>
  <c r="E35"/>
  <c r="D35"/>
  <c r="C35"/>
  <c r="S34"/>
  <c r="O34"/>
  <c r="K34"/>
  <c r="G34"/>
  <c r="T34" s="1"/>
  <c r="U34" s="1"/>
  <c r="S33"/>
  <c r="O33"/>
  <c r="K33"/>
  <c r="G33"/>
  <c r="T33" s="1"/>
  <c r="U33" s="1"/>
  <c r="S32"/>
  <c r="O32"/>
  <c r="K32"/>
  <c r="G32"/>
  <c r="T32" s="1"/>
  <c r="U32" s="1"/>
  <c r="S31"/>
  <c r="O31"/>
  <c r="K31"/>
  <c r="G31"/>
  <c r="T31" s="1"/>
  <c r="U31" s="1"/>
  <c r="S30"/>
  <c r="O30"/>
  <c r="K30"/>
  <c r="G30"/>
  <c r="S29"/>
  <c r="O29"/>
  <c r="K29"/>
  <c r="G29"/>
  <c r="T29" s="1"/>
  <c r="U29" s="1"/>
  <c r="S28"/>
  <c r="O28"/>
  <c r="K28"/>
  <c r="G28"/>
  <c r="T28" s="1"/>
  <c r="U28" s="1"/>
  <c r="S27"/>
  <c r="O27"/>
  <c r="K27"/>
  <c r="G27"/>
  <c r="S26"/>
  <c r="O26"/>
  <c r="K26"/>
  <c r="G26"/>
  <c r="T26" s="1"/>
  <c r="R25"/>
  <c r="Q25"/>
  <c r="P25"/>
  <c r="N25"/>
  <c r="M25"/>
  <c r="L25"/>
  <c r="J25"/>
  <c r="I25"/>
  <c r="H25"/>
  <c r="F25"/>
  <c r="E25"/>
  <c r="D25"/>
  <c r="C25"/>
  <c r="S24"/>
  <c r="O24"/>
  <c r="K24"/>
  <c r="G24"/>
  <c r="S23"/>
  <c r="O23"/>
  <c r="K23"/>
  <c r="G23"/>
  <c r="S22"/>
  <c r="O22"/>
  <c r="K22"/>
  <c r="G22"/>
  <c r="R21"/>
  <c r="Q21"/>
  <c r="P21"/>
  <c r="N21"/>
  <c r="M21"/>
  <c r="L21"/>
  <c r="J21"/>
  <c r="I21"/>
  <c r="H21"/>
  <c r="F21"/>
  <c r="E21"/>
  <c r="D21"/>
  <c r="C21"/>
  <c r="S20"/>
  <c r="O20"/>
  <c r="K20"/>
  <c r="G20"/>
  <c r="S19"/>
  <c r="O19"/>
  <c r="K19"/>
  <c r="G19"/>
  <c r="S18"/>
  <c r="O18"/>
  <c r="K18"/>
  <c r="G18"/>
  <c r="S17"/>
  <c r="O17"/>
  <c r="K17"/>
  <c r="G17"/>
  <c r="S16"/>
  <c r="O16"/>
  <c r="K16"/>
  <c r="G16"/>
  <c r="S15"/>
  <c r="O15"/>
  <c r="K15"/>
  <c r="G15"/>
  <c r="S14"/>
  <c r="O14"/>
  <c r="K14"/>
  <c r="G14"/>
  <c r="T14" s="1"/>
  <c r="U14" s="1"/>
  <c r="S13"/>
  <c r="O13"/>
  <c r="K13"/>
  <c r="G13"/>
  <c r="T13" s="1"/>
  <c r="U13" s="1"/>
  <c r="S12"/>
  <c r="O12"/>
  <c r="K12"/>
  <c r="G12"/>
  <c r="T12" s="1"/>
  <c r="U12" s="1"/>
  <c r="S11"/>
  <c r="O11"/>
  <c r="K11"/>
  <c r="G11"/>
  <c r="T11" s="1"/>
  <c r="U11" s="1"/>
  <c r="S10"/>
  <c r="O10"/>
  <c r="K10"/>
  <c r="G10"/>
  <c r="T10" s="1"/>
  <c r="U10" s="1"/>
  <c r="S9"/>
  <c r="O9"/>
  <c r="K9"/>
  <c r="G9"/>
  <c r="T9" s="1"/>
  <c r="U9" s="1"/>
  <c r="S8"/>
  <c r="S7" s="1"/>
  <c r="O8"/>
  <c r="K8"/>
  <c r="G8"/>
  <c r="T8" s="1"/>
  <c r="U8" s="1"/>
  <c r="R7"/>
  <c r="Q7"/>
  <c r="P7"/>
  <c r="N7"/>
  <c r="M7"/>
  <c r="L7"/>
  <c r="J7"/>
  <c r="I7"/>
  <c r="H7"/>
  <c r="F7"/>
  <c r="E7"/>
  <c r="D7"/>
  <c r="C7"/>
  <c r="T60" l="1"/>
  <c r="U60" s="1"/>
  <c r="T57"/>
  <c r="U57" s="1"/>
  <c r="T56"/>
  <c r="U56" s="1"/>
  <c r="G45"/>
  <c r="T53"/>
  <c r="U53" s="1"/>
  <c r="C63"/>
  <c r="O45"/>
  <c r="T51"/>
  <c r="U51" s="1"/>
  <c r="T50"/>
  <c r="U50" s="1"/>
  <c r="S45"/>
  <c r="T48"/>
  <c r="U48" s="1"/>
  <c r="T47"/>
  <c r="U47" s="1"/>
  <c r="T46"/>
  <c r="U46" s="1"/>
  <c r="K45"/>
  <c r="T40"/>
  <c r="U40" s="1"/>
  <c r="T42"/>
  <c r="U42" s="1"/>
  <c r="T43"/>
  <c r="U43" s="1"/>
  <c r="K41"/>
  <c r="T41" s="1"/>
  <c r="U41" s="1"/>
  <c r="K38"/>
  <c r="T38" s="1"/>
  <c r="U38" s="1"/>
  <c r="T35"/>
  <c r="U35" s="1"/>
  <c r="T36"/>
  <c r="U36" s="1"/>
  <c r="S25"/>
  <c r="T27"/>
  <c r="U27" s="1"/>
  <c r="K25"/>
  <c r="Q63"/>
  <c r="O25"/>
  <c r="T30"/>
  <c r="U30" s="1"/>
  <c r="G25"/>
  <c r="T24"/>
  <c r="U24" s="1"/>
  <c r="T20"/>
  <c r="U20" s="1"/>
  <c r="T19"/>
  <c r="U19" s="1"/>
  <c r="J63"/>
  <c r="T23"/>
  <c r="U23" s="1"/>
  <c r="I63"/>
  <c r="K21"/>
  <c r="R63"/>
  <c r="S21"/>
  <c r="N63"/>
  <c r="M63"/>
  <c r="O21"/>
  <c r="T22"/>
  <c r="U22" s="1"/>
  <c r="F63"/>
  <c r="E63"/>
  <c r="D63"/>
  <c r="L63"/>
  <c r="T18"/>
  <c r="U18" s="1"/>
  <c r="O7"/>
  <c r="T17"/>
  <c r="U17" s="1"/>
  <c r="H63"/>
  <c r="T16"/>
  <c r="U16" s="1"/>
  <c r="P63"/>
  <c r="K7"/>
  <c r="T15"/>
  <c r="U15" s="1"/>
  <c r="U26"/>
  <c r="G21"/>
  <c r="G7"/>
  <c r="T45" l="1"/>
  <c r="U45" s="1"/>
  <c r="T25"/>
  <c r="U25" s="1"/>
  <c r="S63"/>
  <c r="K63"/>
  <c r="O63"/>
  <c r="T21"/>
  <c r="U21" s="1"/>
  <c r="G63"/>
  <c r="T7"/>
  <c r="U7" s="1"/>
  <c r="T63" l="1"/>
  <c r="U63" s="1"/>
</calcChain>
</file>

<file path=xl/sharedStrings.xml><?xml version="1.0" encoding="utf-8"?>
<sst xmlns="http://schemas.openxmlformats.org/spreadsheetml/2006/main" count="86" uniqueCount="79">
  <si>
    <t>Budget  Plan FY 2018</t>
  </si>
  <si>
    <t>CU1-MOPH :  Ministry of  Public Health  Coordinating  Unit - Bureau of Policy and Strategy</t>
  </si>
  <si>
    <t>September 1, 2017 - August 31, 2018</t>
  </si>
  <si>
    <t>ID</t>
  </si>
  <si>
    <t>Detiles</t>
  </si>
  <si>
    <t>Budget
Approve</t>
  </si>
  <si>
    <t>Quarter # 1</t>
  </si>
  <si>
    <t>Quarter # 2</t>
  </si>
  <si>
    <t>Quarter # 3</t>
  </si>
  <si>
    <t>Quarter # 4</t>
  </si>
  <si>
    <t>Total 
Expenses</t>
  </si>
  <si>
    <t>Balance</t>
  </si>
  <si>
    <t>Sep</t>
  </si>
  <si>
    <t>Oct</t>
  </si>
  <si>
    <t>Nov</t>
  </si>
  <si>
    <t>Total
Q1</t>
  </si>
  <si>
    <t>Dec</t>
  </si>
  <si>
    <t>Jan</t>
  </si>
  <si>
    <t>Feb</t>
  </si>
  <si>
    <t>Total
Q2</t>
  </si>
  <si>
    <t>Mar</t>
  </si>
  <si>
    <t>Apr</t>
  </si>
  <si>
    <t>May</t>
  </si>
  <si>
    <t>Total
Q3</t>
  </si>
  <si>
    <t>June</t>
  </si>
  <si>
    <t>July</t>
  </si>
  <si>
    <t>Aug</t>
  </si>
  <si>
    <t>Total
Q4</t>
  </si>
  <si>
    <t>Personnel</t>
  </si>
  <si>
    <t>MoPH Principal Investigator
(Permanent Secretary)</t>
  </si>
  <si>
    <t>MoPH Co-Principal Investigator
(Deputy Permanent Secretary)</t>
  </si>
  <si>
    <t>Program Administrative Director
(Director of DSP)</t>
  </si>
  <si>
    <t xml:space="preserve">Project Manager
</t>
  </si>
  <si>
    <t>Project Manager Assistant
(Dr.Thongtana Permbotsri)</t>
  </si>
  <si>
    <t>Project Manager Assistant
(Dr.Chaninan Sonthichai)</t>
  </si>
  <si>
    <t>Project Coordinator
(Mrs.Nichakorn Sirikanokvilai)</t>
  </si>
  <si>
    <t>MoPH CoAg Coordinator
(Mrs.Rossukon Kangvallert)</t>
  </si>
  <si>
    <t>MoPH CoAg Coordinator Assistant
(Mrs.Juthatip Vivatanapan)</t>
  </si>
  <si>
    <t>1.10</t>
  </si>
  <si>
    <t>Senior Accountant officer (Ms.Charuwan Chankasorn)</t>
  </si>
  <si>
    <t>Administrative officer (TBD)</t>
  </si>
  <si>
    <t>Over time for fulltime project staff</t>
  </si>
  <si>
    <t>Compensation for government staff</t>
  </si>
  <si>
    <t>Fringe benefit</t>
  </si>
  <si>
    <t>Annual Medical Check-up
(2 persons * 2,000 Baht)</t>
  </si>
  <si>
    <t>Travel</t>
  </si>
  <si>
    <t>Program Monitoring on Financial
and Management</t>
  </si>
  <si>
    <t xml:space="preserve">Meeting/Training/Workshop/Meeting
Financial Management and other related meeting
</t>
  </si>
  <si>
    <t>Capacity Building</t>
  </si>
  <si>
    <t>Technical activities for support MTR mechanism
(Non-local participants)</t>
  </si>
  <si>
    <t>Supervisory visit/site visit</t>
  </si>
  <si>
    <t>Transportation</t>
  </si>
  <si>
    <t>Support Management to develop research promotion system in MoPH</t>
  </si>
  <si>
    <t>Support activivities on International Workshop on promotion, prevention and control</t>
  </si>
  <si>
    <t>Support technical and administration of Executive committee, Steering Committee and Sub-steering committee</t>
  </si>
  <si>
    <t>Equipment</t>
  </si>
  <si>
    <t>Multi Function Printer</t>
  </si>
  <si>
    <t>ERC Server</t>
  </si>
  <si>
    <t>Supplies</t>
  </si>
  <si>
    <t>Antivirus Program</t>
  </si>
  <si>
    <t>Office&amp;Computer supplies</t>
  </si>
  <si>
    <t>Contractual</t>
  </si>
  <si>
    <t>External Audit Performance
(For Year 2 FY2018)</t>
  </si>
  <si>
    <t>Construction</t>
  </si>
  <si>
    <t>Others</t>
  </si>
  <si>
    <t xml:space="preserve"> Executive comitee meeting</t>
  </si>
  <si>
    <t>Steering  Committee Meeting</t>
  </si>
  <si>
    <t>MoPH Administrative Committee</t>
  </si>
  <si>
    <t xml:space="preserve">Sub-Steering Committee Meeting
and Other related activities
</t>
  </si>
  <si>
    <t>Project management working group meeting</t>
  </si>
  <si>
    <t>Lessons learned Meeting</t>
  </si>
  <si>
    <t>Communication cost</t>
  </si>
  <si>
    <t>Meeting facilities</t>
  </si>
  <si>
    <t>Exchange rate management To support depreciation from exchange rate fluctuation during budget year</t>
  </si>
  <si>
    <t xml:space="preserve">Scanned eletronic copies of research protocal document </t>
  </si>
  <si>
    <t>Total Budget/Expenses</t>
  </si>
  <si>
    <t>End of year01 (FY2017) Financial Audit (Phase IV)</t>
  </si>
  <si>
    <t>Meeting/Training/Workshop/Meeting
Financial Management and other related meeting</t>
  </si>
  <si>
    <t>Technical activities for support MTR mechanism (local participants)</t>
  </si>
</sst>
</file>

<file path=xl/styles.xml><?xml version="1.0" encoding="utf-8"?>
<styleSheet xmlns="http://schemas.openxmlformats.org/spreadsheetml/2006/main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_);_(* \(#,##0\);_(* &quot;-&quot;??_);_(@_)"/>
  </numFmts>
  <fonts count="2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8"/>
      <color indexed="14"/>
      <name val="Arial"/>
      <family val="2"/>
    </font>
    <font>
      <b/>
      <sz val="7"/>
      <name val="Arial"/>
      <family val="2"/>
    </font>
    <font>
      <sz val="7"/>
      <color rgb="FFFF0000"/>
      <name val="Arial"/>
      <family val="2"/>
    </font>
    <font>
      <sz val="7"/>
      <color indexed="14"/>
      <name val="Arial"/>
      <family val="2"/>
    </font>
    <font>
      <b/>
      <sz val="8"/>
      <color rgb="FFFF0000"/>
      <name val="Arial"/>
      <family val="2"/>
    </font>
    <font>
      <sz val="8"/>
      <color rgb="FF0000FF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4"/>
      <name val="Cordia New"/>
      <family val="2"/>
    </font>
    <font>
      <sz val="8"/>
      <color rgb="FF0000CC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7"/>
      <color rgb="FFFF000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</cellStyleXfs>
  <cellXfs count="149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Fill="1" applyBorder="1" applyAlignment="1">
      <alignment vertical="center"/>
    </xf>
    <xf numFmtId="43" fontId="4" fillId="0" borderId="0" xfId="3" applyFont="1" applyAlignment="1">
      <alignment vertical="center"/>
    </xf>
    <xf numFmtId="0" fontId="4" fillId="0" borderId="0" xfId="2" applyFont="1" applyFill="1" applyAlignment="1">
      <alignment vertical="center"/>
    </xf>
    <xf numFmtId="187" fontId="6" fillId="0" borderId="0" xfId="3" applyNumberFormat="1" applyFont="1" applyFill="1" applyBorder="1" applyAlignment="1">
      <alignment horizontal="left" vertical="center"/>
    </xf>
    <xf numFmtId="0" fontId="7" fillId="0" borderId="0" xfId="2" applyFont="1" applyAlignment="1">
      <alignment vertical="center"/>
    </xf>
    <xf numFmtId="43" fontId="6" fillId="0" borderId="0" xfId="3" applyFont="1" applyFill="1" applyBorder="1" applyAlignment="1">
      <alignment vertical="center"/>
    </xf>
    <xf numFmtId="43" fontId="7" fillId="0" borderId="0" xfId="3" applyFont="1" applyFill="1" applyBorder="1" applyAlignment="1">
      <alignment vertical="center"/>
    </xf>
    <xf numFmtId="43" fontId="8" fillId="0" borderId="0" xfId="3" applyFont="1" applyFill="1" applyBorder="1" applyAlignment="1">
      <alignment vertical="center"/>
    </xf>
    <xf numFmtId="43" fontId="9" fillId="0" borderId="0" xfId="3" applyFont="1" applyBorder="1" applyAlignment="1">
      <alignment vertical="center"/>
    </xf>
    <xf numFmtId="43" fontId="7" fillId="0" borderId="0" xfId="3" applyFont="1" applyBorder="1" applyAlignment="1">
      <alignment vertical="center"/>
    </xf>
    <xf numFmtId="43" fontId="10" fillId="0" borderId="0" xfId="3" applyFont="1" applyFill="1" applyBorder="1" applyAlignment="1">
      <alignment vertical="center"/>
    </xf>
    <xf numFmtId="43" fontId="7" fillId="0" borderId="0" xfId="3" applyFont="1" applyAlignment="1">
      <alignment vertical="center"/>
    </xf>
    <xf numFmtId="0" fontId="7" fillId="0" borderId="0" xfId="2" applyFont="1" applyFill="1" applyAlignment="1">
      <alignment vertical="center"/>
    </xf>
    <xf numFmtId="187" fontId="11" fillId="0" borderId="0" xfId="3" applyNumberFormat="1" applyFont="1" applyFill="1" applyBorder="1" applyAlignment="1">
      <alignment horizontal="left" vertical="center"/>
    </xf>
    <xf numFmtId="43" fontId="11" fillId="0" borderId="0" xfId="3" applyFont="1" applyFill="1" applyBorder="1" applyAlignment="1">
      <alignment vertical="center"/>
    </xf>
    <xf numFmtId="43" fontId="4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4" fillId="0" borderId="0" xfId="3" applyFont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Fill="1" applyAlignment="1">
      <alignment vertical="center"/>
    </xf>
    <xf numFmtId="43" fontId="6" fillId="3" borderId="5" xfId="3" applyFont="1" applyFill="1" applyBorder="1" applyAlignment="1">
      <alignment horizontal="center" vertical="center"/>
    </xf>
    <xf numFmtId="43" fontId="6" fillId="3" borderId="6" xfId="3" applyFont="1" applyFill="1" applyBorder="1" applyAlignment="1">
      <alignment horizontal="center" vertical="center"/>
    </xf>
    <xf numFmtId="43" fontId="14" fillId="3" borderId="5" xfId="3" applyFont="1" applyFill="1" applyBorder="1" applyAlignment="1">
      <alignment horizontal="center" vertical="center" wrapText="1"/>
    </xf>
    <xf numFmtId="43" fontId="6" fillId="2" borderId="7" xfId="3" applyFont="1" applyFill="1" applyBorder="1" applyAlignment="1">
      <alignment horizontal="center" vertical="center"/>
    </xf>
    <xf numFmtId="43" fontId="6" fillId="2" borderId="5" xfId="3" applyFont="1" applyFill="1" applyBorder="1" applyAlignment="1">
      <alignment horizontal="center" vertical="center"/>
    </xf>
    <xf numFmtId="43" fontId="6" fillId="2" borderId="6" xfId="3" applyFont="1" applyFill="1" applyBorder="1" applyAlignment="1">
      <alignment horizontal="center" vertical="center"/>
    </xf>
    <xf numFmtId="43" fontId="14" fillId="2" borderId="5" xfId="3" applyFont="1" applyFill="1" applyBorder="1" applyAlignment="1">
      <alignment horizontal="center" vertical="center" wrapText="1"/>
    </xf>
    <xf numFmtId="43" fontId="6" fillId="3" borderId="4" xfId="3" applyFont="1" applyFill="1" applyBorder="1" applyAlignment="1">
      <alignment horizontal="center" vertical="center"/>
    </xf>
    <xf numFmtId="43" fontId="6" fillId="3" borderId="8" xfId="3" applyFont="1" applyFill="1" applyBorder="1" applyAlignment="1">
      <alignment horizontal="center" vertical="center"/>
    </xf>
    <xf numFmtId="43" fontId="14" fillId="3" borderId="8" xfId="3" applyFont="1" applyFill="1" applyBorder="1" applyAlignment="1">
      <alignment horizontal="center" vertical="center" wrapText="1"/>
    </xf>
    <xf numFmtId="43" fontId="6" fillId="2" borderId="8" xfId="3" applyFont="1" applyFill="1" applyBorder="1" applyAlignment="1">
      <alignment horizontal="center" vertical="center"/>
    </xf>
    <xf numFmtId="43" fontId="14" fillId="2" borderId="8" xfId="3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/>
    </xf>
    <xf numFmtId="187" fontId="6" fillId="4" borderId="1" xfId="3" applyNumberFormat="1" applyFont="1" applyFill="1" applyBorder="1" applyAlignment="1">
      <alignment horizontal="left" vertical="center"/>
    </xf>
    <xf numFmtId="43" fontId="6" fillId="4" borderId="5" xfId="3" applyFont="1" applyFill="1" applyBorder="1" applyAlignment="1">
      <alignment horizontal="left" vertical="center"/>
    </xf>
    <xf numFmtId="43" fontId="7" fillId="4" borderId="5" xfId="3" applyFont="1" applyFill="1" applyBorder="1" applyAlignment="1">
      <alignment horizontal="right" vertical="center"/>
    </xf>
    <xf numFmtId="43" fontId="8" fillId="4" borderId="5" xfId="3" applyFont="1" applyFill="1" applyBorder="1" applyAlignment="1">
      <alignment horizontal="right" vertical="center"/>
    </xf>
    <xf numFmtId="43" fontId="15" fillId="4" borderId="2" xfId="3" applyFont="1" applyFill="1" applyBorder="1" applyAlignment="1">
      <alignment horizontal="right" vertical="center"/>
    </xf>
    <xf numFmtId="43" fontId="4" fillId="0" borderId="0" xfId="2" applyNumberFormat="1" applyFont="1" applyAlignment="1">
      <alignment vertical="center"/>
    </xf>
    <xf numFmtId="43" fontId="4" fillId="0" borderId="0" xfId="2" applyNumberFormat="1" applyFont="1" applyFill="1" applyAlignment="1">
      <alignment vertical="center"/>
    </xf>
    <xf numFmtId="0" fontId="7" fillId="0" borderId="8" xfId="2" applyFont="1" applyFill="1" applyBorder="1" applyAlignment="1">
      <alignment horizontal="center" vertical="center"/>
    </xf>
    <xf numFmtId="187" fontId="7" fillId="0" borderId="1" xfId="3" applyNumberFormat="1" applyFont="1" applyFill="1" applyBorder="1" applyAlignment="1">
      <alignment horizontal="left" vertical="center" wrapText="1"/>
    </xf>
    <xf numFmtId="43" fontId="7" fillId="0" borderId="8" xfId="3" applyFont="1" applyFill="1" applyBorder="1" applyAlignment="1">
      <alignment horizontal="right" vertical="center" wrapText="1"/>
    </xf>
    <xf numFmtId="43" fontId="7" fillId="0" borderId="5" xfId="3" applyFont="1" applyFill="1" applyBorder="1" applyAlignment="1">
      <alignment vertical="center"/>
    </xf>
    <xf numFmtId="43" fontId="8" fillId="0" borderId="5" xfId="3" applyFont="1" applyFill="1" applyBorder="1" applyAlignment="1">
      <alignment horizontal="right" vertical="center"/>
    </xf>
    <xf numFmtId="43" fontId="7" fillId="0" borderId="5" xfId="3" applyFont="1" applyFill="1" applyBorder="1" applyAlignment="1">
      <alignment horizontal="right" vertical="center"/>
    </xf>
    <xf numFmtId="43" fontId="8" fillId="0" borderId="8" xfId="3" applyFont="1" applyFill="1" applyBorder="1" applyAlignment="1">
      <alignment horizontal="right" vertical="center"/>
    </xf>
    <xf numFmtId="43" fontId="15" fillId="0" borderId="2" xfId="3" applyFont="1" applyFill="1" applyBorder="1" applyAlignment="1">
      <alignment horizontal="right" vertical="center"/>
    </xf>
    <xf numFmtId="43" fontId="7" fillId="0" borderId="8" xfId="3" applyFont="1" applyFill="1" applyBorder="1" applyAlignment="1">
      <alignment vertical="center"/>
    </xf>
    <xf numFmtId="43" fontId="12" fillId="0" borderId="0" xfId="2" applyNumberFormat="1" applyFont="1" applyFill="1" applyAlignment="1">
      <alignment vertical="center"/>
    </xf>
    <xf numFmtId="0" fontId="12" fillId="0" borderId="0" xfId="2" applyFont="1" applyFill="1" applyAlignment="1">
      <alignment vertical="center"/>
    </xf>
    <xf numFmtId="187" fontId="7" fillId="0" borderId="1" xfId="3" applyNumberFormat="1" applyFont="1" applyFill="1" applyBorder="1" applyAlignment="1">
      <alignment horizontal="left"/>
    </xf>
    <xf numFmtId="187" fontId="16" fillId="0" borderId="1" xfId="3" applyNumberFormat="1" applyFont="1" applyFill="1" applyBorder="1" applyAlignment="1">
      <alignment horizontal="left" vertical="center" wrapText="1"/>
    </xf>
    <xf numFmtId="43" fontId="16" fillId="0" borderId="8" xfId="3" applyFont="1" applyFill="1" applyBorder="1" applyAlignment="1">
      <alignment horizontal="left" vertical="center" wrapText="1"/>
    </xf>
    <xf numFmtId="43" fontId="17" fillId="0" borderId="0" xfId="2" applyNumberFormat="1" applyFont="1" applyAlignment="1">
      <alignment vertical="center" wrapText="1"/>
    </xf>
    <xf numFmtId="0" fontId="17" fillId="0" borderId="0" xfId="2" applyFont="1" applyFill="1" applyAlignment="1">
      <alignment vertical="center" wrapText="1"/>
    </xf>
    <xf numFmtId="0" fontId="17" fillId="0" borderId="0" xfId="2" applyFont="1" applyAlignment="1">
      <alignment vertical="center" wrapText="1"/>
    </xf>
    <xf numFmtId="0" fontId="7" fillId="0" borderId="8" xfId="2" quotePrefix="1" applyFont="1" applyFill="1" applyBorder="1" applyAlignment="1">
      <alignment horizontal="center" vertical="center"/>
    </xf>
    <xf numFmtId="0" fontId="7" fillId="0" borderId="8" xfId="4" applyFont="1" applyFill="1" applyBorder="1" applyAlignment="1">
      <alignment vertical="center" wrapText="1"/>
    </xf>
    <xf numFmtId="43" fontId="7" fillId="0" borderId="8" xfId="3" applyFont="1" applyFill="1" applyBorder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Fill="1" applyAlignment="1">
      <alignment vertical="center" wrapText="1"/>
    </xf>
    <xf numFmtId="43" fontId="8" fillId="0" borderId="8" xfId="3" applyFont="1" applyFill="1" applyBorder="1" applyAlignment="1">
      <alignment horizontal="right" vertical="center" wrapText="1"/>
    </xf>
    <xf numFmtId="0" fontId="7" fillId="0" borderId="8" xfId="2" applyFont="1" applyFill="1" applyBorder="1" applyAlignment="1">
      <alignment horizontal="center" vertical="center" wrapText="1"/>
    </xf>
    <xf numFmtId="187" fontId="6" fillId="4" borderId="8" xfId="3" applyNumberFormat="1" applyFont="1" applyFill="1" applyBorder="1" applyAlignment="1">
      <alignment vertical="center"/>
    </xf>
    <xf numFmtId="43" fontId="6" fillId="4" borderId="8" xfId="3" applyFont="1" applyFill="1" applyBorder="1" applyAlignment="1">
      <alignment vertical="center"/>
    </xf>
    <xf numFmtId="43" fontId="7" fillId="4" borderId="8" xfId="3" applyFont="1" applyFill="1" applyBorder="1" applyAlignment="1">
      <alignment horizontal="right" vertical="center"/>
    </xf>
    <xf numFmtId="43" fontId="8" fillId="4" borderId="8" xfId="3" applyFont="1" applyFill="1" applyBorder="1" applyAlignment="1">
      <alignment horizontal="right" vertical="center"/>
    </xf>
    <xf numFmtId="43" fontId="6" fillId="4" borderId="8" xfId="3" applyFont="1" applyFill="1" applyBorder="1" applyAlignment="1">
      <alignment horizontal="right" vertical="center"/>
    </xf>
    <xf numFmtId="0" fontId="12" fillId="0" borderId="0" xfId="2" applyFont="1" applyAlignment="1">
      <alignment vertical="center"/>
    </xf>
    <xf numFmtId="43" fontId="7" fillId="0" borderId="8" xfId="3" applyFont="1" applyFill="1" applyBorder="1" applyAlignment="1">
      <alignment horizontal="left" vertical="center" wrapText="1"/>
    </xf>
    <xf numFmtId="43" fontId="8" fillId="0" borderId="8" xfId="3" applyFont="1" applyFill="1" applyBorder="1" applyAlignment="1">
      <alignment horizontal="left" vertical="center" wrapText="1"/>
    </xf>
    <xf numFmtId="43" fontId="15" fillId="0" borderId="2" xfId="3" applyFont="1" applyFill="1" applyBorder="1" applyAlignment="1">
      <alignment horizontal="left" vertical="center" wrapText="1"/>
    </xf>
    <xf numFmtId="0" fontId="4" fillId="0" borderId="0" xfId="2" applyFont="1" applyFill="1" applyAlignment="1">
      <alignment horizontal="left" vertical="center" wrapText="1"/>
    </xf>
    <xf numFmtId="43" fontId="7" fillId="0" borderId="8" xfId="3" applyFont="1" applyFill="1" applyBorder="1" applyAlignment="1">
      <alignment horizontal="left" vertical="center"/>
    </xf>
    <xf numFmtId="43" fontId="8" fillId="0" borderId="8" xfId="3" applyFont="1" applyFill="1" applyBorder="1" applyAlignment="1">
      <alignment horizontal="left" vertical="center"/>
    </xf>
    <xf numFmtId="43" fontId="15" fillId="0" borderId="2" xfId="3" applyFont="1" applyFill="1" applyBorder="1" applyAlignment="1">
      <alignment horizontal="left" vertical="center"/>
    </xf>
    <xf numFmtId="0" fontId="4" fillId="0" borderId="0" xfId="2" applyFont="1" applyFill="1" applyAlignment="1">
      <alignment horizontal="left" vertical="center"/>
    </xf>
    <xf numFmtId="0" fontId="7" fillId="0" borderId="8" xfId="4" applyFont="1" applyFill="1" applyBorder="1" applyAlignment="1">
      <alignment horizontal="left" vertical="center" wrapText="1"/>
    </xf>
    <xf numFmtId="43" fontId="19" fillId="4" borderId="8" xfId="3" applyFont="1" applyFill="1" applyBorder="1" applyAlignment="1">
      <alignment horizontal="right" vertical="center"/>
    </xf>
    <xf numFmtId="43" fontId="12" fillId="0" borderId="0" xfId="2" applyNumberFormat="1" applyFont="1" applyAlignment="1">
      <alignment vertical="center"/>
    </xf>
    <xf numFmtId="187" fontId="7" fillId="0" borderId="8" xfId="3" applyNumberFormat="1" applyFont="1" applyFill="1" applyBorder="1" applyAlignment="1">
      <alignment vertical="center" wrapText="1"/>
    </xf>
    <xf numFmtId="43" fontId="7" fillId="0" borderId="1" xfId="3" applyFont="1" applyFill="1" applyBorder="1" applyAlignment="1">
      <alignment vertical="center"/>
    </xf>
    <xf numFmtId="43" fontId="7" fillId="0" borderId="8" xfId="3" applyFont="1" applyFill="1" applyBorder="1" applyAlignment="1">
      <alignment horizontal="right" vertical="center"/>
    </xf>
    <xf numFmtId="187" fontId="7" fillId="0" borderId="8" xfId="3" applyNumberFormat="1" applyFont="1" applyFill="1" applyBorder="1" applyAlignment="1">
      <alignment vertical="center"/>
    </xf>
    <xf numFmtId="43" fontId="7" fillId="0" borderId="1" xfId="3" applyFont="1" applyFill="1" applyBorder="1" applyAlignment="1">
      <alignment vertical="center" wrapText="1"/>
    </xf>
    <xf numFmtId="0" fontId="6" fillId="4" borderId="8" xfId="2" applyFont="1" applyFill="1" applyBorder="1" applyAlignment="1">
      <alignment vertical="center"/>
    </xf>
    <xf numFmtId="43" fontId="8" fillId="4" borderId="8" xfId="3" applyFont="1" applyFill="1" applyBorder="1" applyAlignment="1">
      <alignment vertical="center"/>
    </xf>
    <xf numFmtId="43" fontId="7" fillId="4" borderId="8" xfId="3" applyFont="1" applyFill="1" applyBorder="1" applyAlignment="1">
      <alignment vertical="center"/>
    </xf>
    <xf numFmtId="43" fontId="15" fillId="4" borderId="8" xfId="3" applyFont="1" applyFill="1" applyBorder="1" applyAlignment="1">
      <alignment vertical="center"/>
    </xf>
    <xf numFmtId="0" fontId="7" fillId="0" borderId="8" xfId="2" applyFont="1" applyFill="1" applyBorder="1" applyAlignment="1">
      <alignment vertical="center"/>
    </xf>
    <xf numFmtId="43" fontId="6" fillId="0" borderId="8" xfId="3" applyFont="1" applyFill="1" applyBorder="1" applyAlignment="1">
      <alignment vertical="center"/>
    </xf>
    <xf numFmtId="43" fontId="8" fillId="0" borderId="8" xfId="3" applyFont="1" applyFill="1" applyBorder="1" applyAlignment="1">
      <alignment vertical="center"/>
    </xf>
    <xf numFmtId="43" fontId="14" fillId="4" borderId="8" xfId="3" applyFont="1" applyFill="1" applyBorder="1" applyAlignment="1">
      <alignment vertical="center"/>
    </xf>
    <xf numFmtId="43" fontId="14" fillId="4" borderId="8" xfId="3" applyFont="1" applyFill="1" applyBorder="1" applyAlignment="1">
      <alignment horizontal="right" vertical="center"/>
    </xf>
    <xf numFmtId="43" fontId="14" fillId="0" borderId="8" xfId="3" applyFont="1" applyFill="1" applyBorder="1" applyAlignment="1">
      <alignment vertical="center"/>
    </xf>
    <xf numFmtId="43" fontId="15" fillId="0" borderId="2" xfId="3" applyFont="1" applyFill="1" applyBorder="1" applyAlignment="1">
      <alignment horizontal="center" vertical="center" wrapText="1"/>
    </xf>
    <xf numFmtId="43" fontId="14" fillId="0" borderId="8" xfId="3" applyFont="1" applyFill="1" applyBorder="1" applyAlignment="1">
      <alignment horizontal="right" vertical="center"/>
    </xf>
    <xf numFmtId="43" fontId="20" fillId="0" borderId="8" xfId="3" applyFont="1" applyFill="1" applyBorder="1" applyAlignment="1">
      <alignment horizontal="right" vertical="center"/>
    </xf>
    <xf numFmtId="187" fontId="7" fillId="0" borderId="8" xfId="3" applyNumberFormat="1" applyFont="1" applyFill="1" applyBorder="1" applyAlignment="1">
      <alignment wrapText="1"/>
    </xf>
    <xf numFmtId="0" fontId="21" fillId="0" borderId="8" xfId="2" applyFont="1" applyFill="1" applyBorder="1" applyAlignment="1">
      <alignment horizontal="left" vertical="center" wrapText="1"/>
    </xf>
    <xf numFmtId="187" fontId="7" fillId="0" borderId="8" xfId="3" applyNumberFormat="1" applyFont="1" applyFill="1" applyBorder="1" applyAlignment="1">
      <alignment horizontal="left" vertical="center"/>
    </xf>
    <xf numFmtId="187" fontId="7" fillId="0" borderId="4" xfId="3" applyNumberFormat="1" applyFont="1" applyFill="1" applyBorder="1" applyAlignment="1">
      <alignment vertical="center" wrapText="1"/>
    </xf>
    <xf numFmtId="2" fontId="7" fillId="0" borderId="8" xfId="2" applyNumberFormat="1" applyFont="1" applyFill="1" applyBorder="1" applyAlignment="1">
      <alignment horizontal="center" vertical="center"/>
    </xf>
    <xf numFmtId="43" fontId="6" fillId="2" borderId="8" xfId="3" applyFont="1" applyFill="1" applyBorder="1" applyAlignment="1">
      <alignment horizontal="center" vertical="center" shrinkToFit="1"/>
    </xf>
    <xf numFmtId="43" fontId="7" fillId="4" borderId="8" xfId="3" applyFont="1" applyFill="1" applyBorder="1" applyAlignment="1">
      <alignment horizontal="right" vertical="center" shrinkToFit="1"/>
    </xf>
    <xf numFmtId="43" fontId="7" fillId="3" borderId="8" xfId="3" applyFont="1" applyFill="1" applyBorder="1" applyAlignment="1">
      <alignment horizontal="right" vertical="center" shrinkToFit="1"/>
    </xf>
    <xf numFmtId="43" fontId="7" fillId="3" borderId="8" xfId="3" applyFont="1" applyFill="1" applyBorder="1" applyAlignment="1">
      <alignment vertical="center" shrinkToFit="1"/>
    </xf>
    <xf numFmtId="43" fontId="7" fillId="4" borderId="2" xfId="3" applyFont="1" applyFill="1" applyBorder="1" applyAlignment="1">
      <alignment horizontal="right" vertical="center" shrinkToFit="1"/>
    </xf>
    <xf numFmtId="43" fontId="7" fillId="5" borderId="8" xfId="3" applyFont="1" applyFill="1" applyBorder="1" applyAlignment="1">
      <alignment vertical="center"/>
    </xf>
    <xf numFmtId="43" fontId="11" fillId="0" borderId="0" xfId="2" applyNumberFormat="1" applyFont="1" applyAlignment="1">
      <alignment vertical="center" shrinkToFit="1"/>
    </xf>
    <xf numFmtId="43" fontId="11" fillId="0" borderId="0" xfId="2" applyNumberFormat="1" applyFont="1" applyFill="1" applyAlignment="1">
      <alignment vertical="center" shrinkToFit="1"/>
    </xf>
    <xf numFmtId="0" fontId="11" fillId="0" borderId="0" xfId="2" applyFont="1" applyFill="1" applyAlignment="1">
      <alignment vertical="center" shrinkToFit="1"/>
    </xf>
    <xf numFmtId="0" fontId="11" fillId="0" borderId="0" xfId="2" applyFont="1" applyAlignment="1">
      <alignment vertical="center" shrinkToFit="1"/>
    </xf>
    <xf numFmtId="0" fontId="4" fillId="0" borderId="0" xfId="2" applyFont="1" applyFill="1" applyAlignment="1">
      <alignment horizontal="center" vertical="center"/>
    </xf>
    <xf numFmtId="43" fontId="4" fillId="0" borderId="0" xfId="3" applyFont="1" applyFill="1" applyAlignment="1">
      <alignment vertical="center"/>
    </xf>
    <xf numFmtId="43" fontId="11" fillId="0" borderId="0" xfId="3" applyFont="1" applyFill="1" applyAlignment="1">
      <alignment vertical="center"/>
    </xf>
    <xf numFmtId="43" fontId="12" fillId="0" borderId="0" xfId="3" applyFont="1" applyFill="1" applyAlignment="1">
      <alignment vertical="center"/>
    </xf>
    <xf numFmtId="43" fontId="22" fillId="0" borderId="0" xfId="3" applyFont="1" applyFill="1" applyAlignment="1">
      <alignment vertical="center"/>
    </xf>
    <xf numFmtId="0" fontId="23" fillId="0" borderId="0" xfId="2" applyFont="1" applyFill="1" applyAlignment="1">
      <alignment vertical="center"/>
    </xf>
    <xf numFmtId="43" fontId="23" fillId="0" borderId="0" xfId="1" applyFont="1" applyFill="1" applyAlignment="1">
      <alignment vertical="center"/>
    </xf>
    <xf numFmtId="43" fontId="2" fillId="0" borderId="0" xfId="3" applyFont="1" applyFill="1" applyAlignment="1">
      <alignment horizontal="right" vertical="center"/>
    </xf>
    <xf numFmtId="43" fontId="24" fillId="0" borderId="0" xfId="3" applyFont="1" applyFill="1" applyAlignment="1">
      <alignment vertical="center"/>
    </xf>
    <xf numFmtId="43" fontId="2" fillId="0" borderId="0" xfId="3" applyFont="1" applyFill="1" applyAlignment="1">
      <alignment vertical="center"/>
    </xf>
    <xf numFmtId="0" fontId="25" fillId="0" borderId="0" xfId="2" applyFont="1" applyFill="1" applyAlignment="1">
      <alignment vertical="center"/>
    </xf>
    <xf numFmtId="0" fontId="4" fillId="0" borderId="0" xfId="2" applyFont="1" applyAlignment="1">
      <alignment horizontal="center" vertical="center"/>
    </xf>
    <xf numFmtId="43" fontId="2" fillId="0" borderId="0" xfId="3" applyFont="1" applyAlignment="1">
      <alignment vertical="center"/>
    </xf>
    <xf numFmtId="43" fontId="24" fillId="0" borderId="0" xfId="3" applyFont="1" applyAlignment="1">
      <alignment vertical="center"/>
    </xf>
    <xf numFmtId="43" fontId="12" fillId="0" borderId="0" xfId="3" applyFont="1" applyAlignment="1">
      <alignment vertical="center"/>
    </xf>
    <xf numFmtId="43" fontId="15" fillId="4" borderId="8" xfId="3" applyFont="1" applyFill="1" applyBorder="1" applyAlignment="1">
      <alignment horizontal="right" vertical="center"/>
    </xf>
    <xf numFmtId="43" fontId="6" fillId="2" borderId="2" xfId="3" applyFont="1" applyFill="1" applyBorder="1" applyAlignment="1">
      <alignment horizontal="center" vertical="center"/>
    </xf>
    <xf numFmtId="43" fontId="6" fillId="2" borderId="3" xfId="3" applyFont="1" applyFill="1" applyBorder="1" applyAlignment="1">
      <alignment horizontal="center" vertical="center"/>
    </xf>
    <xf numFmtId="43" fontId="6" fillId="2" borderId="4" xfId="3" applyFont="1" applyFill="1" applyBorder="1" applyAlignment="1">
      <alignment horizontal="center" vertical="center"/>
    </xf>
    <xf numFmtId="43" fontId="7" fillId="3" borderId="1" xfId="3" applyFont="1" applyFill="1" applyBorder="1" applyAlignment="1">
      <alignment horizontal="center" vertical="center" wrapText="1"/>
    </xf>
    <xf numFmtId="43" fontId="7" fillId="3" borderId="5" xfId="3" applyFont="1" applyFill="1" applyBorder="1" applyAlignment="1">
      <alignment horizontal="center" vertical="center" wrapText="1"/>
    </xf>
    <xf numFmtId="43" fontId="7" fillId="3" borderId="8" xfId="3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 shrinkToFit="1"/>
    </xf>
    <xf numFmtId="0" fontId="6" fillId="4" borderId="4" xfId="2" applyFont="1" applyFill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43" fontId="6" fillId="2" borderId="1" xfId="3" applyFont="1" applyFill="1" applyBorder="1" applyAlignment="1">
      <alignment horizontal="center" vertical="center" wrapText="1"/>
    </xf>
    <xf numFmtId="43" fontId="6" fillId="2" borderId="5" xfId="3" applyFont="1" applyFill="1" applyBorder="1" applyAlignment="1">
      <alignment horizontal="center" vertical="center" wrapText="1"/>
    </xf>
    <xf numFmtId="43" fontId="6" fillId="0" borderId="2" xfId="3" applyFont="1" applyFill="1" applyBorder="1" applyAlignment="1">
      <alignment horizontal="center" vertical="center"/>
    </xf>
    <xf numFmtId="43" fontId="6" fillId="0" borderId="3" xfId="3" applyFont="1" applyFill="1" applyBorder="1" applyAlignment="1">
      <alignment horizontal="center" vertical="center"/>
    </xf>
    <xf numFmtId="43" fontId="6" fillId="0" borderId="4" xfId="3" applyFont="1" applyFill="1" applyBorder="1" applyAlignment="1">
      <alignment horizontal="center" vertical="center"/>
    </xf>
  </cellXfs>
  <cellStyles count="11">
    <cellStyle name="Comma" xfId="1" builtinId="3"/>
    <cellStyle name="Normal" xfId="0" builtinId="0"/>
    <cellStyle name="เครื่องหมายจุลภาค 2" xfId="3"/>
    <cellStyle name="เครื่องหมายจุลภาค 3" xfId="5"/>
    <cellStyle name="เครื่องหมายจุลภาค 3 2" xfId="6"/>
    <cellStyle name="เครื่องหมายสกุลเงิน 2" xfId="7"/>
    <cellStyle name="เครื่องหมายสกุลเงิน 2 2" xfId="8"/>
    <cellStyle name="ปกติ 2" xfId="2"/>
    <cellStyle name="ปกติ 3" xfId="9"/>
    <cellStyle name="ปกติ 3 2" xfId="10"/>
    <cellStyle name="ปกติ_CR0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C74"/>
  <sheetViews>
    <sheetView tabSelected="1" zoomScale="110" zoomScaleNormal="110" zoomScaleSheetLayoutView="110" workbookViewId="0">
      <pane ySplit="6" topLeftCell="A58" activePane="bottomLeft" state="frozen"/>
      <selection activeCell="B1" sqref="B1"/>
      <selection pane="bottomLeft" activeCell="I71" sqref="I70:I71"/>
    </sheetView>
  </sheetViews>
  <sheetFormatPr defaultColWidth="9" defaultRowHeight="9.75"/>
  <cols>
    <col min="1" max="1" width="4.125" style="129" customWidth="1"/>
    <col min="2" max="2" width="23.25" style="2" customWidth="1"/>
    <col min="3" max="3" width="12.75" style="4" customWidth="1"/>
    <col min="4" max="4" width="8.75" style="2" bestFit="1" customWidth="1"/>
    <col min="5" max="5" width="8.75" style="4" bestFit="1" customWidth="1"/>
    <col min="6" max="6" width="9.625" style="4" customWidth="1"/>
    <col min="7" max="7" width="8.75" style="132" bestFit="1" customWidth="1"/>
    <col min="8" max="8" width="9.25" style="4" customWidth="1"/>
    <col min="9" max="9" width="9" style="4" customWidth="1"/>
    <col min="10" max="10" width="9.25" style="119" customWidth="1"/>
    <col min="11" max="11" width="9.875" style="132" customWidth="1"/>
    <col min="12" max="12" width="9.25" style="119" customWidth="1"/>
    <col min="13" max="13" width="10.375" style="4" customWidth="1"/>
    <col min="14" max="14" width="9.25" style="4" bestFit="1" customWidth="1"/>
    <col min="15" max="15" width="10.25" style="132" customWidth="1"/>
    <col min="16" max="18" width="9.25" style="4" customWidth="1"/>
    <col min="19" max="19" width="9.75" style="132" customWidth="1"/>
    <col min="20" max="20" width="10.5" style="4" customWidth="1"/>
    <col min="21" max="21" width="9.875" style="4" bestFit="1" customWidth="1"/>
    <col min="22" max="22" width="10.375" style="2" bestFit="1" customWidth="1"/>
    <col min="23" max="29" width="9" style="5"/>
    <col min="30" max="16384" width="9" style="2"/>
  </cols>
  <sheetData>
    <row r="1" spans="1:29" ht="13.9" customHeight="1">
      <c r="A1" s="1" t="s">
        <v>0</v>
      </c>
      <c r="C1" s="1"/>
      <c r="D1" s="1"/>
      <c r="E1" s="1"/>
      <c r="F1" s="1"/>
      <c r="G1" s="3"/>
      <c r="H1" s="1"/>
      <c r="I1" s="1"/>
      <c r="J1" s="1"/>
      <c r="K1" s="3"/>
      <c r="L1" s="1"/>
      <c r="M1" s="1"/>
      <c r="N1" s="1"/>
      <c r="O1" s="3"/>
      <c r="P1" s="1"/>
      <c r="Q1" s="1"/>
      <c r="R1" s="1"/>
      <c r="S1" s="1"/>
      <c r="T1" s="1"/>
    </row>
    <row r="2" spans="1:29" s="7" customFormat="1" ht="15.75" customHeight="1">
      <c r="A2" s="6" t="s">
        <v>1</v>
      </c>
      <c r="C2" s="8"/>
      <c r="D2" s="9"/>
      <c r="E2" s="9"/>
      <c r="F2" s="9"/>
      <c r="G2" s="10"/>
      <c r="H2" s="9"/>
      <c r="I2" s="9"/>
      <c r="J2" s="9"/>
      <c r="K2" s="10"/>
      <c r="L2" s="9"/>
      <c r="M2" s="11"/>
      <c r="N2" s="12"/>
      <c r="O2" s="10"/>
      <c r="P2" s="12"/>
      <c r="Q2" s="12"/>
      <c r="R2" s="12"/>
      <c r="S2" s="10"/>
      <c r="T2" s="13"/>
      <c r="U2" s="14"/>
      <c r="W2" s="15"/>
      <c r="X2" s="15"/>
      <c r="Y2" s="15"/>
      <c r="Z2" s="15"/>
      <c r="AA2" s="15"/>
      <c r="AB2" s="15"/>
      <c r="AC2" s="15"/>
    </row>
    <row r="3" spans="1:29" s="7" customFormat="1" ht="16.899999999999999" customHeight="1">
      <c r="A3" s="6" t="s">
        <v>2</v>
      </c>
      <c r="C3" s="8"/>
      <c r="D3" s="9"/>
      <c r="E3" s="9"/>
      <c r="F3" s="9"/>
      <c r="G3" s="10"/>
      <c r="H3" s="9"/>
      <c r="I3" s="9"/>
      <c r="J3" s="9"/>
      <c r="K3" s="10"/>
      <c r="L3" s="9"/>
      <c r="M3" s="12"/>
      <c r="N3" s="12"/>
      <c r="O3" s="10"/>
      <c r="P3" s="12"/>
      <c r="Q3" s="12"/>
      <c r="R3" s="12"/>
      <c r="S3" s="10"/>
      <c r="T3" s="13"/>
      <c r="U3" s="14"/>
      <c r="W3" s="15"/>
      <c r="X3" s="15"/>
      <c r="Y3" s="15"/>
      <c r="Z3" s="15"/>
      <c r="AA3" s="15"/>
      <c r="AB3" s="15"/>
      <c r="AC3" s="15"/>
    </row>
    <row r="4" spans="1:29" ht="12.75" customHeight="1">
      <c r="A4" s="16"/>
      <c r="C4" s="17"/>
      <c r="D4" s="18"/>
      <c r="E4" s="18"/>
      <c r="F4" s="18"/>
      <c r="G4" s="19"/>
      <c r="H4" s="18"/>
      <c r="I4" s="18"/>
      <c r="J4" s="18"/>
      <c r="K4" s="19"/>
      <c r="L4" s="18"/>
      <c r="M4" s="20"/>
      <c r="N4" s="20"/>
      <c r="O4" s="19"/>
      <c r="P4" s="20"/>
      <c r="Q4" s="20"/>
      <c r="R4" s="20"/>
      <c r="S4" s="19"/>
      <c r="T4" s="21"/>
    </row>
    <row r="5" spans="1:29" s="22" customFormat="1" ht="12.75" customHeight="1">
      <c r="A5" s="142" t="s">
        <v>3</v>
      </c>
      <c r="B5" s="142" t="s">
        <v>4</v>
      </c>
      <c r="C5" s="144" t="s">
        <v>5</v>
      </c>
      <c r="D5" s="146" t="s">
        <v>6</v>
      </c>
      <c r="E5" s="147"/>
      <c r="F5" s="147"/>
      <c r="G5" s="148"/>
      <c r="H5" s="134" t="s">
        <v>7</v>
      </c>
      <c r="I5" s="135"/>
      <c r="J5" s="135"/>
      <c r="K5" s="136"/>
      <c r="L5" s="146" t="s">
        <v>8</v>
      </c>
      <c r="M5" s="147"/>
      <c r="N5" s="147"/>
      <c r="O5" s="148"/>
      <c r="P5" s="134" t="s">
        <v>9</v>
      </c>
      <c r="Q5" s="135"/>
      <c r="R5" s="135"/>
      <c r="S5" s="136"/>
      <c r="T5" s="137" t="s">
        <v>10</v>
      </c>
      <c r="U5" s="139" t="s">
        <v>11</v>
      </c>
      <c r="W5" s="23"/>
      <c r="X5" s="23"/>
      <c r="Y5" s="23"/>
      <c r="Z5" s="23"/>
      <c r="AA5" s="23"/>
      <c r="AB5" s="23"/>
      <c r="AC5" s="23"/>
    </row>
    <row r="6" spans="1:29" s="22" customFormat="1" ht="25.9" customHeight="1">
      <c r="A6" s="143"/>
      <c r="B6" s="143"/>
      <c r="C6" s="145"/>
      <c r="D6" s="24" t="s">
        <v>12</v>
      </c>
      <c r="E6" s="24" t="s">
        <v>13</v>
      </c>
      <c r="F6" s="25" t="s">
        <v>14</v>
      </c>
      <c r="G6" s="26" t="s">
        <v>15</v>
      </c>
      <c r="H6" s="27" t="s">
        <v>16</v>
      </c>
      <c r="I6" s="28" t="s">
        <v>17</v>
      </c>
      <c r="J6" s="29" t="s">
        <v>18</v>
      </c>
      <c r="K6" s="30" t="s">
        <v>19</v>
      </c>
      <c r="L6" s="31" t="s">
        <v>20</v>
      </c>
      <c r="M6" s="32" t="s">
        <v>21</v>
      </c>
      <c r="N6" s="32" t="s">
        <v>22</v>
      </c>
      <c r="O6" s="33" t="s">
        <v>23</v>
      </c>
      <c r="P6" s="34" t="s">
        <v>24</v>
      </c>
      <c r="Q6" s="34" t="s">
        <v>25</v>
      </c>
      <c r="R6" s="34" t="s">
        <v>26</v>
      </c>
      <c r="S6" s="35" t="s">
        <v>27</v>
      </c>
      <c r="T6" s="138"/>
      <c r="U6" s="139"/>
      <c r="W6" s="23"/>
      <c r="X6" s="23"/>
      <c r="Y6" s="23"/>
      <c r="Z6" s="23"/>
      <c r="AA6" s="23"/>
      <c r="AB6" s="23"/>
      <c r="AC6" s="23"/>
    </row>
    <row r="7" spans="1:29" ht="21" customHeight="1">
      <c r="A7" s="36">
        <v>1</v>
      </c>
      <c r="B7" s="37" t="s">
        <v>28</v>
      </c>
      <c r="C7" s="38">
        <f>SUM(C8:C20)</f>
        <v>1318320</v>
      </c>
      <c r="D7" s="39">
        <f>SUM(D8:D20)</f>
        <v>69860</v>
      </c>
      <c r="E7" s="39">
        <f t="shared" ref="E7:F7" si="0">SUM(E8:E20)</f>
        <v>69320</v>
      </c>
      <c r="F7" s="39">
        <f t="shared" si="0"/>
        <v>69320</v>
      </c>
      <c r="G7" s="40">
        <f>SUM(G8:G20)</f>
        <v>208500</v>
      </c>
      <c r="H7" s="39">
        <f>SUM(H8:H20)</f>
        <v>69320</v>
      </c>
      <c r="I7" s="39">
        <f t="shared" ref="I7:J7" si="1">SUM(I8:I20)</f>
        <v>137920</v>
      </c>
      <c r="J7" s="39">
        <f t="shared" si="1"/>
        <v>137920</v>
      </c>
      <c r="K7" s="40">
        <f>SUM(K8:K20)</f>
        <v>345160</v>
      </c>
      <c r="L7" s="39">
        <f>SUM(L8:L20)</f>
        <v>137920</v>
      </c>
      <c r="M7" s="39">
        <f t="shared" ref="M7:N7" si="2">SUM(M8:M20)</f>
        <v>137920</v>
      </c>
      <c r="N7" s="39">
        <f t="shared" si="2"/>
        <v>89320</v>
      </c>
      <c r="O7" s="40">
        <f>SUM(O8:O20)</f>
        <v>365160</v>
      </c>
      <c r="P7" s="39">
        <f t="shared" ref="P7:S7" si="3">SUM(P8:P20)</f>
        <v>89320</v>
      </c>
      <c r="Q7" s="39">
        <f t="shared" si="3"/>
        <v>89320</v>
      </c>
      <c r="R7" s="39">
        <f t="shared" si="3"/>
        <v>89320</v>
      </c>
      <c r="S7" s="40">
        <f t="shared" si="3"/>
        <v>267960</v>
      </c>
      <c r="T7" s="41">
        <f>G7+K7+O7+S7</f>
        <v>1186780</v>
      </c>
      <c r="U7" s="92">
        <f>C7-T7</f>
        <v>131540</v>
      </c>
      <c r="V7" s="42"/>
      <c r="W7" s="43"/>
      <c r="Y7" s="43"/>
    </row>
    <row r="8" spans="1:29" s="54" customFormat="1" ht="22.5">
      <c r="A8" s="44">
        <v>1.1000000000000001</v>
      </c>
      <c r="B8" s="45" t="s">
        <v>29</v>
      </c>
      <c r="C8" s="46">
        <v>0</v>
      </c>
      <c r="D8" s="47">
        <v>0</v>
      </c>
      <c r="E8" s="47">
        <v>0</v>
      </c>
      <c r="F8" s="47">
        <v>0</v>
      </c>
      <c r="G8" s="48">
        <f>SUM(D8:F8)</f>
        <v>0</v>
      </c>
      <c r="H8" s="49">
        <v>0</v>
      </c>
      <c r="I8" s="49">
        <v>0</v>
      </c>
      <c r="J8" s="49">
        <v>0</v>
      </c>
      <c r="K8" s="48">
        <f>SUM(H8:J8)</f>
        <v>0</v>
      </c>
      <c r="L8" s="49">
        <v>0</v>
      </c>
      <c r="M8" s="49">
        <v>0</v>
      </c>
      <c r="N8" s="49">
        <v>0</v>
      </c>
      <c r="O8" s="50">
        <f>SUM(L8:N8)</f>
        <v>0</v>
      </c>
      <c r="P8" s="49">
        <v>0</v>
      </c>
      <c r="Q8" s="49">
        <v>0</v>
      </c>
      <c r="R8" s="49">
        <v>0</v>
      </c>
      <c r="S8" s="48">
        <f>SUM(P8:R8)</f>
        <v>0</v>
      </c>
      <c r="T8" s="51">
        <f t="shared" ref="T8:T24" si="4">G8+K8+O8+S8</f>
        <v>0</v>
      </c>
      <c r="U8" s="52">
        <f>C8-T8</f>
        <v>0</v>
      </c>
      <c r="V8" s="53"/>
      <c r="Y8" s="43"/>
    </row>
    <row r="9" spans="1:29" s="54" customFormat="1" ht="22.5">
      <c r="A9" s="44">
        <v>1.2</v>
      </c>
      <c r="B9" s="45" t="s">
        <v>30</v>
      </c>
      <c r="C9" s="46">
        <v>0</v>
      </c>
      <c r="D9" s="47">
        <v>0</v>
      </c>
      <c r="E9" s="47">
        <v>0</v>
      </c>
      <c r="F9" s="47">
        <v>0</v>
      </c>
      <c r="G9" s="48">
        <f t="shared" ref="G9:G20" si="5">SUM(D9:F9)</f>
        <v>0</v>
      </c>
      <c r="H9" s="49">
        <v>0</v>
      </c>
      <c r="I9" s="49">
        <v>0</v>
      </c>
      <c r="J9" s="49">
        <v>0</v>
      </c>
      <c r="K9" s="48">
        <f t="shared" ref="K9:K21" si="6">SUM(H9:J9)</f>
        <v>0</v>
      </c>
      <c r="L9" s="49">
        <v>0</v>
      </c>
      <c r="M9" s="49">
        <v>0</v>
      </c>
      <c r="N9" s="49">
        <v>0</v>
      </c>
      <c r="O9" s="50">
        <f t="shared" ref="O9:O24" si="7">SUM(L9:N9)</f>
        <v>0</v>
      </c>
      <c r="P9" s="49">
        <v>0</v>
      </c>
      <c r="Q9" s="49">
        <v>0</v>
      </c>
      <c r="R9" s="49">
        <v>0</v>
      </c>
      <c r="S9" s="48">
        <f t="shared" ref="S9:S24" si="8">SUM(P9:R9)</f>
        <v>0</v>
      </c>
      <c r="T9" s="51">
        <f t="shared" si="4"/>
        <v>0</v>
      </c>
      <c r="U9" s="52">
        <f t="shared" ref="U9:U63" si="9">C9-T9</f>
        <v>0</v>
      </c>
      <c r="V9" s="53"/>
      <c r="Y9" s="43"/>
    </row>
    <row r="10" spans="1:29" s="54" customFormat="1" ht="22.5">
      <c r="A10" s="44">
        <v>1.3</v>
      </c>
      <c r="B10" s="45" t="s">
        <v>31</v>
      </c>
      <c r="C10" s="46">
        <v>0</v>
      </c>
      <c r="D10" s="47">
        <v>0</v>
      </c>
      <c r="E10" s="47">
        <v>0</v>
      </c>
      <c r="F10" s="47">
        <v>0</v>
      </c>
      <c r="G10" s="48">
        <f t="shared" si="5"/>
        <v>0</v>
      </c>
      <c r="H10" s="49">
        <v>0</v>
      </c>
      <c r="I10" s="49">
        <v>0</v>
      </c>
      <c r="J10" s="49">
        <v>0</v>
      </c>
      <c r="K10" s="48">
        <f t="shared" si="6"/>
        <v>0</v>
      </c>
      <c r="L10" s="49">
        <v>0</v>
      </c>
      <c r="M10" s="49">
        <v>0</v>
      </c>
      <c r="N10" s="49">
        <v>0</v>
      </c>
      <c r="O10" s="50">
        <f t="shared" si="7"/>
        <v>0</v>
      </c>
      <c r="P10" s="49">
        <v>0</v>
      </c>
      <c r="Q10" s="49">
        <v>0</v>
      </c>
      <c r="R10" s="49">
        <v>0</v>
      </c>
      <c r="S10" s="48">
        <f t="shared" si="8"/>
        <v>0</v>
      </c>
      <c r="T10" s="51">
        <f t="shared" si="4"/>
        <v>0</v>
      </c>
      <c r="U10" s="52">
        <f t="shared" si="9"/>
        <v>0</v>
      </c>
      <c r="V10" s="53"/>
      <c r="Y10" s="43"/>
    </row>
    <row r="11" spans="1:29" s="54" customFormat="1" ht="15" customHeight="1">
      <c r="A11" s="44">
        <v>1.4</v>
      </c>
      <c r="B11" s="55" t="s">
        <v>32</v>
      </c>
      <c r="C11" s="46">
        <v>0</v>
      </c>
      <c r="D11" s="47">
        <v>0</v>
      </c>
      <c r="E11" s="47">
        <v>0</v>
      </c>
      <c r="F11" s="47">
        <v>0</v>
      </c>
      <c r="G11" s="48">
        <f t="shared" si="5"/>
        <v>0</v>
      </c>
      <c r="H11" s="49">
        <v>0</v>
      </c>
      <c r="I11" s="49">
        <v>0</v>
      </c>
      <c r="J11" s="49">
        <v>0</v>
      </c>
      <c r="K11" s="48">
        <f t="shared" si="6"/>
        <v>0</v>
      </c>
      <c r="L11" s="49">
        <v>0</v>
      </c>
      <c r="M11" s="49">
        <v>0</v>
      </c>
      <c r="N11" s="49">
        <v>0</v>
      </c>
      <c r="O11" s="50">
        <f t="shared" si="7"/>
        <v>0</v>
      </c>
      <c r="P11" s="49">
        <v>0</v>
      </c>
      <c r="Q11" s="49">
        <v>0</v>
      </c>
      <c r="R11" s="49">
        <v>0</v>
      </c>
      <c r="S11" s="48">
        <f t="shared" si="8"/>
        <v>0</v>
      </c>
      <c r="T11" s="51">
        <f t="shared" si="4"/>
        <v>0</v>
      </c>
      <c r="U11" s="52">
        <f t="shared" si="9"/>
        <v>0</v>
      </c>
      <c r="V11" s="53"/>
      <c r="Y11" s="43"/>
    </row>
    <row r="12" spans="1:29" s="54" customFormat="1" ht="22.5">
      <c r="A12" s="44">
        <v>1.5</v>
      </c>
      <c r="B12" s="45" t="s">
        <v>33</v>
      </c>
      <c r="C12" s="46">
        <v>0</v>
      </c>
      <c r="D12" s="47">
        <v>0</v>
      </c>
      <c r="E12" s="47">
        <v>0</v>
      </c>
      <c r="F12" s="47">
        <v>0</v>
      </c>
      <c r="G12" s="48">
        <f t="shared" si="5"/>
        <v>0</v>
      </c>
      <c r="H12" s="49">
        <v>0</v>
      </c>
      <c r="I12" s="49">
        <v>0</v>
      </c>
      <c r="J12" s="49">
        <v>0</v>
      </c>
      <c r="K12" s="48">
        <f t="shared" si="6"/>
        <v>0</v>
      </c>
      <c r="L12" s="49">
        <v>0</v>
      </c>
      <c r="M12" s="49">
        <v>0</v>
      </c>
      <c r="N12" s="49">
        <v>0</v>
      </c>
      <c r="O12" s="50">
        <f t="shared" si="7"/>
        <v>0</v>
      </c>
      <c r="P12" s="49">
        <v>0</v>
      </c>
      <c r="Q12" s="49">
        <v>0</v>
      </c>
      <c r="R12" s="49">
        <v>0</v>
      </c>
      <c r="S12" s="48">
        <f t="shared" si="8"/>
        <v>0</v>
      </c>
      <c r="T12" s="51">
        <f t="shared" si="4"/>
        <v>0</v>
      </c>
      <c r="U12" s="52">
        <f t="shared" si="9"/>
        <v>0</v>
      </c>
      <c r="V12" s="53"/>
      <c r="Y12" s="43"/>
    </row>
    <row r="13" spans="1:29" s="54" customFormat="1" ht="22.5">
      <c r="A13" s="44">
        <v>1.6</v>
      </c>
      <c r="B13" s="45" t="s">
        <v>34</v>
      </c>
      <c r="C13" s="46">
        <v>0</v>
      </c>
      <c r="D13" s="47">
        <v>0</v>
      </c>
      <c r="E13" s="47">
        <v>0</v>
      </c>
      <c r="F13" s="47">
        <v>0</v>
      </c>
      <c r="G13" s="48">
        <f t="shared" si="5"/>
        <v>0</v>
      </c>
      <c r="H13" s="49">
        <v>0</v>
      </c>
      <c r="I13" s="49">
        <v>0</v>
      </c>
      <c r="J13" s="49">
        <v>0</v>
      </c>
      <c r="K13" s="48">
        <f t="shared" si="6"/>
        <v>0</v>
      </c>
      <c r="L13" s="49">
        <v>0</v>
      </c>
      <c r="M13" s="49">
        <v>0</v>
      </c>
      <c r="N13" s="49">
        <v>0</v>
      </c>
      <c r="O13" s="50">
        <f t="shared" si="7"/>
        <v>0</v>
      </c>
      <c r="P13" s="49">
        <v>0</v>
      </c>
      <c r="Q13" s="49">
        <v>0</v>
      </c>
      <c r="R13" s="49">
        <v>0</v>
      </c>
      <c r="S13" s="48">
        <f t="shared" si="8"/>
        <v>0</v>
      </c>
      <c r="T13" s="51">
        <f t="shared" si="4"/>
        <v>0</v>
      </c>
      <c r="U13" s="52">
        <f t="shared" si="9"/>
        <v>0</v>
      </c>
      <c r="V13" s="53"/>
      <c r="Y13" s="43"/>
    </row>
    <row r="14" spans="1:29" s="54" customFormat="1" ht="22.5">
      <c r="A14" s="44">
        <v>1.7</v>
      </c>
      <c r="B14" s="45" t="s">
        <v>35</v>
      </c>
      <c r="C14" s="46">
        <v>0</v>
      </c>
      <c r="D14" s="47">
        <v>0</v>
      </c>
      <c r="E14" s="47">
        <v>0</v>
      </c>
      <c r="F14" s="47">
        <v>0</v>
      </c>
      <c r="G14" s="48">
        <f t="shared" si="5"/>
        <v>0</v>
      </c>
      <c r="H14" s="49">
        <v>0</v>
      </c>
      <c r="I14" s="49">
        <v>0</v>
      </c>
      <c r="J14" s="49">
        <v>0</v>
      </c>
      <c r="K14" s="48">
        <f t="shared" si="6"/>
        <v>0</v>
      </c>
      <c r="L14" s="49">
        <v>0</v>
      </c>
      <c r="M14" s="49">
        <v>0</v>
      </c>
      <c r="N14" s="49">
        <v>0</v>
      </c>
      <c r="O14" s="50">
        <f t="shared" si="7"/>
        <v>0</v>
      </c>
      <c r="P14" s="49">
        <v>0</v>
      </c>
      <c r="Q14" s="49">
        <v>0</v>
      </c>
      <c r="R14" s="49">
        <v>0</v>
      </c>
      <c r="S14" s="48">
        <f t="shared" si="8"/>
        <v>0</v>
      </c>
      <c r="T14" s="51">
        <f t="shared" si="4"/>
        <v>0</v>
      </c>
      <c r="U14" s="52">
        <f t="shared" si="9"/>
        <v>0</v>
      </c>
      <c r="V14" s="53"/>
      <c r="Y14" s="43"/>
    </row>
    <row r="15" spans="1:29" s="60" customFormat="1" ht="22.5">
      <c r="A15" s="44">
        <v>1.8</v>
      </c>
      <c r="B15" s="56" t="s">
        <v>36</v>
      </c>
      <c r="C15" s="57">
        <v>297000</v>
      </c>
      <c r="D15" s="47">
        <v>24750</v>
      </c>
      <c r="E15" s="47">
        <v>24750</v>
      </c>
      <c r="F15" s="47">
        <v>24750</v>
      </c>
      <c r="G15" s="48">
        <f t="shared" si="5"/>
        <v>74250</v>
      </c>
      <c r="H15" s="49">
        <v>24750</v>
      </c>
      <c r="I15" s="49">
        <v>24750</v>
      </c>
      <c r="J15" s="49">
        <v>24750</v>
      </c>
      <c r="K15" s="48">
        <f t="shared" si="6"/>
        <v>74250</v>
      </c>
      <c r="L15" s="49">
        <v>24750</v>
      </c>
      <c r="M15" s="49">
        <v>24750</v>
      </c>
      <c r="N15" s="49">
        <v>24750</v>
      </c>
      <c r="O15" s="50">
        <f t="shared" si="7"/>
        <v>74250</v>
      </c>
      <c r="P15" s="49">
        <v>24750</v>
      </c>
      <c r="Q15" s="49">
        <v>24750</v>
      </c>
      <c r="R15" s="49">
        <v>24750</v>
      </c>
      <c r="S15" s="48">
        <f t="shared" si="8"/>
        <v>74250</v>
      </c>
      <c r="T15" s="51">
        <f t="shared" si="4"/>
        <v>297000</v>
      </c>
      <c r="U15" s="52">
        <f t="shared" si="9"/>
        <v>0</v>
      </c>
      <c r="V15" s="58"/>
      <c r="W15" s="59"/>
      <c r="X15" s="59"/>
      <c r="Y15" s="43"/>
      <c r="Z15" s="59"/>
      <c r="AA15" s="59"/>
      <c r="AB15" s="59"/>
      <c r="AC15" s="59"/>
    </row>
    <row r="16" spans="1:29" s="60" customFormat="1" ht="22.5">
      <c r="A16" s="44">
        <v>1.9</v>
      </c>
      <c r="B16" s="56" t="s">
        <v>37</v>
      </c>
      <c r="C16" s="57">
        <v>198000</v>
      </c>
      <c r="D16" s="47">
        <v>16500</v>
      </c>
      <c r="E16" s="47">
        <v>16500</v>
      </c>
      <c r="F16" s="47">
        <v>16500</v>
      </c>
      <c r="G16" s="48">
        <f t="shared" si="5"/>
        <v>49500</v>
      </c>
      <c r="H16" s="49">
        <v>16500</v>
      </c>
      <c r="I16" s="49">
        <v>16500</v>
      </c>
      <c r="J16" s="49">
        <v>16500</v>
      </c>
      <c r="K16" s="48">
        <f t="shared" si="6"/>
        <v>49500</v>
      </c>
      <c r="L16" s="49">
        <v>16500</v>
      </c>
      <c r="M16" s="49">
        <v>16500</v>
      </c>
      <c r="N16" s="49">
        <v>16500</v>
      </c>
      <c r="O16" s="50">
        <f t="shared" si="7"/>
        <v>49500</v>
      </c>
      <c r="P16" s="49">
        <v>16500</v>
      </c>
      <c r="Q16" s="49">
        <v>16500</v>
      </c>
      <c r="R16" s="49">
        <v>16500</v>
      </c>
      <c r="S16" s="48">
        <f t="shared" si="8"/>
        <v>49500</v>
      </c>
      <c r="T16" s="51">
        <f t="shared" si="4"/>
        <v>198000</v>
      </c>
      <c r="U16" s="52">
        <f t="shared" si="9"/>
        <v>0</v>
      </c>
      <c r="V16" s="58"/>
      <c r="W16" s="59"/>
      <c r="X16" s="59"/>
      <c r="Y16" s="43"/>
      <c r="Z16" s="59"/>
      <c r="AA16" s="59"/>
      <c r="AB16" s="59"/>
      <c r="AC16" s="59"/>
    </row>
    <row r="17" spans="1:29" s="64" customFormat="1" ht="22.5">
      <c r="A17" s="61" t="s">
        <v>38</v>
      </c>
      <c r="B17" s="62" t="s">
        <v>39</v>
      </c>
      <c r="C17" s="63">
        <v>343320</v>
      </c>
      <c r="D17" s="47">
        <v>28610</v>
      </c>
      <c r="E17" s="47">
        <v>28070</v>
      </c>
      <c r="F17" s="47">
        <v>28070</v>
      </c>
      <c r="G17" s="48">
        <f t="shared" si="5"/>
        <v>84750</v>
      </c>
      <c r="H17" s="49">
        <v>28070</v>
      </c>
      <c r="I17" s="49">
        <v>28070</v>
      </c>
      <c r="J17" s="49">
        <v>28070</v>
      </c>
      <c r="K17" s="48">
        <f t="shared" si="6"/>
        <v>84210</v>
      </c>
      <c r="L17" s="49">
        <v>28070</v>
      </c>
      <c r="M17" s="49">
        <v>28070</v>
      </c>
      <c r="N17" s="49">
        <v>28070</v>
      </c>
      <c r="O17" s="50">
        <f t="shared" si="7"/>
        <v>84210</v>
      </c>
      <c r="P17" s="49">
        <v>28070</v>
      </c>
      <c r="Q17" s="49">
        <v>28070</v>
      </c>
      <c r="R17" s="49">
        <v>28070</v>
      </c>
      <c r="S17" s="48">
        <f t="shared" si="8"/>
        <v>84210</v>
      </c>
      <c r="T17" s="51">
        <f t="shared" si="4"/>
        <v>337380</v>
      </c>
      <c r="U17" s="52">
        <f t="shared" si="9"/>
        <v>5940</v>
      </c>
      <c r="W17" s="65"/>
      <c r="X17" s="65"/>
      <c r="Y17" s="43"/>
      <c r="Z17" s="65"/>
      <c r="AA17" s="65"/>
      <c r="AB17" s="65"/>
      <c r="AC17" s="65"/>
    </row>
    <row r="18" spans="1:29" s="65" customFormat="1" ht="20.100000000000001" customHeight="1">
      <c r="A18" s="44">
        <v>1.1100000000000001</v>
      </c>
      <c r="B18" s="62" t="s">
        <v>40</v>
      </c>
      <c r="C18" s="63">
        <v>240000</v>
      </c>
      <c r="D18" s="47">
        <v>0</v>
      </c>
      <c r="E18" s="47">
        <v>0</v>
      </c>
      <c r="F18" s="47">
        <v>0</v>
      </c>
      <c r="G18" s="66">
        <f t="shared" si="5"/>
        <v>0</v>
      </c>
      <c r="H18" s="46">
        <v>0</v>
      </c>
      <c r="I18" s="46">
        <v>20000</v>
      </c>
      <c r="J18" s="46">
        <v>20000</v>
      </c>
      <c r="K18" s="48">
        <f t="shared" si="6"/>
        <v>40000</v>
      </c>
      <c r="L18" s="46">
        <v>20000</v>
      </c>
      <c r="M18" s="46">
        <v>20000</v>
      </c>
      <c r="N18" s="46">
        <v>20000</v>
      </c>
      <c r="O18" s="50">
        <f t="shared" si="7"/>
        <v>60000</v>
      </c>
      <c r="P18" s="46">
        <v>20000</v>
      </c>
      <c r="Q18" s="46">
        <v>20000</v>
      </c>
      <c r="R18" s="46">
        <v>20000</v>
      </c>
      <c r="S18" s="48">
        <f t="shared" si="8"/>
        <v>60000</v>
      </c>
      <c r="T18" s="51">
        <f t="shared" si="4"/>
        <v>160000</v>
      </c>
      <c r="U18" s="52">
        <f t="shared" si="9"/>
        <v>80000</v>
      </c>
      <c r="Y18" s="43"/>
    </row>
    <row r="19" spans="1:29" s="64" customFormat="1" ht="20.100000000000001" customHeight="1">
      <c r="A19" s="44">
        <v>1.1200000000000001</v>
      </c>
      <c r="B19" s="62" t="s">
        <v>41</v>
      </c>
      <c r="C19" s="63">
        <v>72000</v>
      </c>
      <c r="D19" s="46">
        <v>0</v>
      </c>
      <c r="E19" s="46">
        <v>0</v>
      </c>
      <c r="F19" s="46">
        <v>0</v>
      </c>
      <c r="G19" s="66">
        <f t="shared" si="5"/>
        <v>0</v>
      </c>
      <c r="H19" s="46">
        <v>0</v>
      </c>
      <c r="I19" s="46">
        <v>15000</v>
      </c>
      <c r="J19" s="46">
        <v>15000</v>
      </c>
      <c r="K19" s="48">
        <f t="shared" si="6"/>
        <v>30000</v>
      </c>
      <c r="L19" s="46">
        <v>15000</v>
      </c>
      <c r="M19" s="46">
        <v>15000</v>
      </c>
      <c r="N19" s="46">
        <v>0</v>
      </c>
      <c r="O19" s="50">
        <f t="shared" si="7"/>
        <v>30000</v>
      </c>
      <c r="P19" s="46">
        <v>0</v>
      </c>
      <c r="Q19" s="46">
        <v>0</v>
      </c>
      <c r="R19" s="46">
        <v>0</v>
      </c>
      <c r="S19" s="48">
        <f t="shared" si="8"/>
        <v>0</v>
      </c>
      <c r="T19" s="51">
        <f t="shared" si="4"/>
        <v>60000</v>
      </c>
      <c r="U19" s="52">
        <f t="shared" si="9"/>
        <v>12000</v>
      </c>
      <c r="W19" s="65"/>
      <c r="X19" s="65"/>
      <c r="Y19" s="43"/>
      <c r="Z19" s="65"/>
      <c r="AA19" s="65"/>
      <c r="AB19" s="65"/>
      <c r="AC19" s="65"/>
    </row>
    <row r="20" spans="1:29" s="64" customFormat="1" ht="20.100000000000001" customHeight="1">
      <c r="A20" s="67">
        <v>1.1299999999999999</v>
      </c>
      <c r="B20" s="62" t="s">
        <v>42</v>
      </c>
      <c r="C20" s="63">
        <v>168000</v>
      </c>
      <c r="D20" s="46">
        <v>0</v>
      </c>
      <c r="E20" s="46">
        <v>0</v>
      </c>
      <c r="F20" s="46">
        <v>0</v>
      </c>
      <c r="G20" s="66">
        <f t="shared" si="5"/>
        <v>0</v>
      </c>
      <c r="H20" s="46">
        <v>0</v>
      </c>
      <c r="I20" s="46">
        <v>33600</v>
      </c>
      <c r="J20" s="46">
        <v>33600</v>
      </c>
      <c r="K20" s="48">
        <f t="shared" si="6"/>
        <v>67200</v>
      </c>
      <c r="L20" s="46">
        <v>33600</v>
      </c>
      <c r="M20" s="46">
        <v>33600</v>
      </c>
      <c r="N20" s="46">
        <v>0</v>
      </c>
      <c r="O20" s="50">
        <f t="shared" si="7"/>
        <v>67200</v>
      </c>
      <c r="P20" s="46">
        <v>0</v>
      </c>
      <c r="Q20" s="46">
        <v>0</v>
      </c>
      <c r="R20" s="46">
        <v>0</v>
      </c>
      <c r="S20" s="48">
        <f t="shared" si="8"/>
        <v>0</v>
      </c>
      <c r="T20" s="51">
        <f t="shared" si="4"/>
        <v>134400</v>
      </c>
      <c r="U20" s="52">
        <f t="shared" si="9"/>
        <v>33600</v>
      </c>
      <c r="W20" s="65"/>
      <c r="X20" s="65"/>
      <c r="Y20" s="43"/>
      <c r="Z20" s="65"/>
      <c r="AA20" s="65"/>
      <c r="AB20" s="65"/>
      <c r="AC20" s="65"/>
    </row>
    <row r="21" spans="1:29" s="73" customFormat="1" ht="21" customHeight="1">
      <c r="A21" s="36">
        <v>2</v>
      </c>
      <c r="B21" s="68" t="s">
        <v>43</v>
      </c>
      <c r="C21" s="69">
        <f t="shared" ref="C21:J21" si="10">SUM(C22:C24)</f>
        <v>22000</v>
      </c>
      <c r="D21" s="70">
        <f t="shared" si="10"/>
        <v>750</v>
      </c>
      <c r="E21" s="70">
        <f t="shared" si="10"/>
        <v>750</v>
      </c>
      <c r="F21" s="70">
        <f t="shared" si="10"/>
        <v>750</v>
      </c>
      <c r="G21" s="71">
        <f t="shared" si="10"/>
        <v>2250</v>
      </c>
      <c r="H21" s="70">
        <f t="shared" si="10"/>
        <v>750</v>
      </c>
      <c r="I21" s="70">
        <f t="shared" si="10"/>
        <v>1500</v>
      </c>
      <c r="J21" s="70">
        <f t="shared" si="10"/>
        <v>1500</v>
      </c>
      <c r="K21" s="71">
        <f t="shared" si="6"/>
        <v>3750</v>
      </c>
      <c r="L21" s="72">
        <f>SUM(L22:L24)</f>
        <v>1500</v>
      </c>
      <c r="M21" s="70">
        <f>SUM(M22:M24)</f>
        <v>1500</v>
      </c>
      <c r="N21" s="70">
        <f>SUM(N22:N24)</f>
        <v>1500</v>
      </c>
      <c r="O21" s="71">
        <f t="shared" si="7"/>
        <v>4500</v>
      </c>
      <c r="P21" s="70">
        <f>SUM(P22:P24)</f>
        <v>1500</v>
      </c>
      <c r="Q21" s="70">
        <f>SUM(Q22:Q24)</f>
        <v>5500</v>
      </c>
      <c r="R21" s="70">
        <f>SUM(R22:R24)</f>
        <v>1500</v>
      </c>
      <c r="S21" s="71">
        <f t="shared" si="8"/>
        <v>8500</v>
      </c>
      <c r="T21" s="41">
        <f t="shared" si="4"/>
        <v>19000</v>
      </c>
      <c r="U21" s="133">
        <f t="shared" si="9"/>
        <v>3000</v>
      </c>
      <c r="W21" s="43"/>
      <c r="X21" s="54"/>
      <c r="Y21" s="43"/>
      <c r="Z21" s="54"/>
      <c r="AA21" s="54"/>
      <c r="AB21" s="54"/>
      <c r="AC21" s="54"/>
    </row>
    <row r="22" spans="1:29" s="77" customFormat="1" ht="22.5">
      <c r="A22" s="67">
        <v>2.1</v>
      </c>
      <c r="B22" s="62" t="s">
        <v>39</v>
      </c>
      <c r="C22" s="74">
        <v>9000</v>
      </c>
      <c r="D22" s="57">
        <v>750</v>
      </c>
      <c r="E22" s="57">
        <v>750</v>
      </c>
      <c r="F22" s="57">
        <v>750</v>
      </c>
      <c r="G22" s="75">
        <f>SUM(D22:F22)</f>
        <v>2250</v>
      </c>
      <c r="H22" s="57">
        <v>750</v>
      </c>
      <c r="I22" s="57">
        <v>750</v>
      </c>
      <c r="J22" s="57">
        <v>750</v>
      </c>
      <c r="K22" s="75">
        <f>SUM(H22:J22)</f>
        <v>2250</v>
      </c>
      <c r="L22" s="57">
        <v>750</v>
      </c>
      <c r="M22" s="57">
        <v>750</v>
      </c>
      <c r="N22" s="57">
        <v>750</v>
      </c>
      <c r="O22" s="75">
        <f t="shared" si="7"/>
        <v>2250</v>
      </c>
      <c r="P22" s="57">
        <v>750</v>
      </c>
      <c r="Q22" s="57">
        <v>750</v>
      </c>
      <c r="R22" s="57">
        <v>750</v>
      </c>
      <c r="S22" s="75">
        <f t="shared" si="8"/>
        <v>2250</v>
      </c>
      <c r="T22" s="76">
        <f t="shared" si="4"/>
        <v>9000</v>
      </c>
      <c r="U22" s="52">
        <f t="shared" si="9"/>
        <v>0</v>
      </c>
      <c r="Y22" s="43"/>
    </row>
    <row r="23" spans="1:29" s="81" customFormat="1" ht="20.100000000000001" customHeight="1">
      <c r="A23" s="44">
        <v>2.2000000000000002</v>
      </c>
      <c r="B23" s="62" t="s">
        <v>40</v>
      </c>
      <c r="C23" s="78">
        <v>9000</v>
      </c>
      <c r="D23" s="57">
        <v>0</v>
      </c>
      <c r="E23" s="57">
        <v>0</v>
      </c>
      <c r="F23" s="57">
        <v>0</v>
      </c>
      <c r="G23" s="79">
        <f>SUM(D23:F23)</f>
        <v>0</v>
      </c>
      <c r="H23" s="57">
        <v>0</v>
      </c>
      <c r="I23" s="57">
        <v>750</v>
      </c>
      <c r="J23" s="57">
        <v>750</v>
      </c>
      <c r="K23" s="79">
        <f>SUM(H23:J23)</f>
        <v>1500</v>
      </c>
      <c r="L23" s="57">
        <v>750</v>
      </c>
      <c r="M23" s="57">
        <v>750</v>
      </c>
      <c r="N23" s="57">
        <v>750</v>
      </c>
      <c r="O23" s="79">
        <f t="shared" si="7"/>
        <v>2250</v>
      </c>
      <c r="P23" s="57">
        <v>750</v>
      </c>
      <c r="Q23" s="57">
        <v>750</v>
      </c>
      <c r="R23" s="57">
        <v>750</v>
      </c>
      <c r="S23" s="79">
        <f t="shared" si="8"/>
        <v>2250</v>
      </c>
      <c r="T23" s="80">
        <f t="shared" si="4"/>
        <v>6000</v>
      </c>
      <c r="U23" s="52">
        <f t="shared" si="9"/>
        <v>3000</v>
      </c>
      <c r="Y23" s="43"/>
    </row>
    <row r="24" spans="1:29" s="77" customFormat="1" ht="30" customHeight="1">
      <c r="A24" s="67">
        <v>2.2999999999999998</v>
      </c>
      <c r="B24" s="82" t="s">
        <v>44</v>
      </c>
      <c r="C24" s="74">
        <v>4000</v>
      </c>
      <c r="D24" s="57">
        <v>0</v>
      </c>
      <c r="E24" s="57">
        <v>0</v>
      </c>
      <c r="F24" s="57">
        <v>0</v>
      </c>
      <c r="G24" s="75">
        <f>SUM(D24:F24)</f>
        <v>0</v>
      </c>
      <c r="H24" s="57">
        <v>0</v>
      </c>
      <c r="I24" s="57">
        <v>0</v>
      </c>
      <c r="J24" s="57">
        <v>0</v>
      </c>
      <c r="K24" s="75">
        <f>SUM(H24:J24)</f>
        <v>0</v>
      </c>
      <c r="L24" s="57">
        <v>0</v>
      </c>
      <c r="M24" s="57">
        <v>0</v>
      </c>
      <c r="N24" s="57">
        <v>0</v>
      </c>
      <c r="O24" s="75">
        <f t="shared" si="7"/>
        <v>0</v>
      </c>
      <c r="P24" s="57">
        <v>0</v>
      </c>
      <c r="Q24" s="57">
        <v>4000</v>
      </c>
      <c r="R24" s="57">
        <v>0</v>
      </c>
      <c r="S24" s="75">
        <f t="shared" si="8"/>
        <v>4000</v>
      </c>
      <c r="T24" s="76">
        <f t="shared" si="4"/>
        <v>4000</v>
      </c>
      <c r="U24" s="52">
        <f t="shared" si="9"/>
        <v>0</v>
      </c>
      <c r="Y24" s="43"/>
    </row>
    <row r="25" spans="1:29" s="73" customFormat="1" ht="21" customHeight="1">
      <c r="A25" s="36">
        <v>3</v>
      </c>
      <c r="B25" s="68" t="s">
        <v>45</v>
      </c>
      <c r="C25" s="69">
        <f t="shared" ref="C25:T25" si="11">SUM(C26:C34)</f>
        <v>3124620</v>
      </c>
      <c r="D25" s="70">
        <f t="shared" si="11"/>
        <v>0</v>
      </c>
      <c r="E25" s="70">
        <f t="shared" si="11"/>
        <v>0</v>
      </c>
      <c r="F25" s="70">
        <f t="shared" si="11"/>
        <v>21000</v>
      </c>
      <c r="G25" s="71">
        <f t="shared" si="11"/>
        <v>21000</v>
      </c>
      <c r="H25" s="70">
        <f t="shared" si="11"/>
        <v>0</v>
      </c>
      <c r="I25" s="70">
        <f t="shared" si="11"/>
        <v>300000</v>
      </c>
      <c r="J25" s="70">
        <f t="shared" si="11"/>
        <v>120000</v>
      </c>
      <c r="K25" s="71">
        <f t="shared" si="11"/>
        <v>420000</v>
      </c>
      <c r="L25" s="70">
        <f t="shared" si="11"/>
        <v>320000</v>
      </c>
      <c r="M25" s="70">
        <f t="shared" si="11"/>
        <v>1684600</v>
      </c>
      <c r="N25" s="70">
        <f t="shared" si="11"/>
        <v>0</v>
      </c>
      <c r="O25" s="71">
        <f t="shared" si="11"/>
        <v>2004600</v>
      </c>
      <c r="P25" s="70">
        <f t="shared" si="11"/>
        <v>120000</v>
      </c>
      <c r="Q25" s="70">
        <f t="shared" si="11"/>
        <v>100000</v>
      </c>
      <c r="R25" s="70">
        <f t="shared" si="11"/>
        <v>250000</v>
      </c>
      <c r="S25" s="71">
        <f t="shared" si="11"/>
        <v>470000</v>
      </c>
      <c r="T25" s="83">
        <f t="shared" si="11"/>
        <v>2915600</v>
      </c>
      <c r="U25" s="83">
        <f t="shared" si="9"/>
        <v>209020</v>
      </c>
      <c r="V25" s="84"/>
      <c r="W25" s="43"/>
      <c r="X25" s="54"/>
      <c r="Y25" s="43"/>
      <c r="Z25" s="54"/>
      <c r="AA25" s="54"/>
      <c r="AB25" s="54"/>
      <c r="AC25" s="54"/>
    </row>
    <row r="26" spans="1:29" s="5" customFormat="1" ht="32.25" customHeight="1">
      <c r="A26" s="44">
        <v>3.1</v>
      </c>
      <c r="B26" s="85" t="s">
        <v>46</v>
      </c>
      <c r="C26" s="86">
        <v>120000</v>
      </c>
      <c r="D26" s="87">
        <v>0</v>
      </c>
      <c r="E26" s="87">
        <v>0</v>
      </c>
      <c r="F26" s="87">
        <v>0</v>
      </c>
      <c r="G26" s="50">
        <f>SUM(D26:F26)</f>
        <v>0</v>
      </c>
      <c r="H26" s="87">
        <v>0</v>
      </c>
      <c r="I26" s="87">
        <v>0</v>
      </c>
      <c r="J26" s="87">
        <v>0</v>
      </c>
      <c r="K26" s="50">
        <f>SUM(H26:J26)</f>
        <v>0</v>
      </c>
      <c r="L26" s="87"/>
      <c r="M26" s="87">
        <v>0</v>
      </c>
      <c r="N26" s="87">
        <v>0</v>
      </c>
      <c r="O26" s="50">
        <f>SUM(L26:N26)</f>
        <v>0</v>
      </c>
      <c r="P26" s="87">
        <v>0</v>
      </c>
      <c r="Q26" s="87">
        <v>0</v>
      </c>
      <c r="R26" s="87">
        <v>0</v>
      </c>
      <c r="S26" s="50">
        <f>SUM(P26:R26)</f>
        <v>0</v>
      </c>
      <c r="T26" s="76">
        <f t="shared" ref="T26:T62" si="12">G26+K26+O26+S26</f>
        <v>0</v>
      </c>
      <c r="U26" s="52">
        <f t="shared" si="9"/>
        <v>120000</v>
      </c>
      <c r="V26" s="43"/>
      <c r="W26" s="43"/>
      <c r="Y26" s="43"/>
    </row>
    <row r="27" spans="1:29" s="5" customFormat="1" ht="36" customHeight="1">
      <c r="A27" s="44">
        <v>3.2</v>
      </c>
      <c r="B27" s="85" t="s">
        <v>47</v>
      </c>
      <c r="C27" s="86">
        <v>450000</v>
      </c>
      <c r="D27" s="87">
        <v>0</v>
      </c>
      <c r="E27" s="87">
        <v>0</v>
      </c>
      <c r="F27" s="87">
        <v>0</v>
      </c>
      <c r="G27" s="50">
        <f t="shared" ref="G27:G34" si="13">SUM(D27:F27)</f>
        <v>0</v>
      </c>
      <c r="H27" s="87">
        <v>0</v>
      </c>
      <c r="I27" s="87">
        <v>200000</v>
      </c>
      <c r="J27" s="87">
        <v>0</v>
      </c>
      <c r="K27" s="50">
        <f t="shared" ref="K27:K34" si="14">SUM(H27:J27)</f>
        <v>200000</v>
      </c>
      <c r="L27" s="87">
        <v>0</v>
      </c>
      <c r="M27" s="87">
        <v>0</v>
      </c>
      <c r="N27" s="87">
        <v>0</v>
      </c>
      <c r="O27" s="50">
        <f t="shared" ref="O27:O34" si="15">SUM(L27:N27)</f>
        <v>0</v>
      </c>
      <c r="P27" s="87">
        <v>0</v>
      </c>
      <c r="Q27" s="87">
        <v>0</v>
      </c>
      <c r="R27" s="87">
        <v>250000</v>
      </c>
      <c r="S27" s="50">
        <f t="shared" ref="S27:S34" si="16">SUM(P27:R27)</f>
        <v>250000</v>
      </c>
      <c r="T27" s="76">
        <f t="shared" si="12"/>
        <v>450000</v>
      </c>
      <c r="U27" s="52">
        <f t="shared" si="9"/>
        <v>0</v>
      </c>
      <c r="V27" s="43"/>
      <c r="W27" s="43"/>
      <c r="Y27" s="43"/>
    </row>
    <row r="28" spans="1:29" s="5" customFormat="1" ht="30.75" customHeight="1">
      <c r="A28" s="44">
        <v>3.3</v>
      </c>
      <c r="B28" s="88" t="s">
        <v>48</v>
      </c>
      <c r="C28" s="86">
        <v>1174600</v>
      </c>
      <c r="D28" s="87">
        <v>0</v>
      </c>
      <c r="E28" s="87">
        <v>0</v>
      </c>
      <c r="F28" s="87">
        <v>0</v>
      </c>
      <c r="G28" s="50">
        <f t="shared" si="13"/>
        <v>0</v>
      </c>
      <c r="H28" s="87">
        <v>0</v>
      </c>
      <c r="I28" s="87">
        <v>0</v>
      </c>
      <c r="J28" s="87">
        <v>0</v>
      </c>
      <c r="K28" s="50">
        <f t="shared" si="14"/>
        <v>0</v>
      </c>
      <c r="L28" s="87">
        <v>0</v>
      </c>
      <c r="M28" s="87">
        <v>1174600</v>
      </c>
      <c r="N28" s="87">
        <v>0</v>
      </c>
      <c r="O28" s="50">
        <f t="shared" si="15"/>
        <v>1174600</v>
      </c>
      <c r="P28" s="87">
        <v>0</v>
      </c>
      <c r="Q28" s="87">
        <v>0</v>
      </c>
      <c r="R28" s="87">
        <v>0</v>
      </c>
      <c r="S28" s="50">
        <f t="shared" si="16"/>
        <v>0</v>
      </c>
      <c r="T28" s="76">
        <f t="shared" si="12"/>
        <v>1174600</v>
      </c>
      <c r="U28" s="52">
        <f t="shared" si="9"/>
        <v>0</v>
      </c>
      <c r="V28" s="43"/>
      <c r="W28" s="43"/>
      <c r="Y28" s="43"/>
    </row>
    <row r="29" spans="1:29" s="5" customFormat="1" ht="57" customHeight="1">
      <c r="A29" s="44">
        <v>3.4</v>
      </c>
      <c r="B29" s="85" t="s">
        <v>49</v>
      </c>
      <c r="C29" s="86">
        <v>90000</v>
      </c>
      <c r="D29" s="87">
        <v>0</v>
      </c>
      <c r="E29" s="87">
        <v>0</v>
      </c>
      <c r="F29" s="87">
        <v>0</v>
      </c>
      <c r="G29" s="50">
        <f t="shared" si="13"/>
        <v>0</v>
      </c>
      <c r="H29" s="87">
        <v>0</v>
      </c>
      <c r="I29" s="87">
        <v>0</v>
      </c>
      <c r="J29" s="87">
        <v>0</v>
      </c>
      <c r="K29" s="50">
        <f t="shared" si="14"/>
        <v>0</v>
      </c>
      <c r="L29" s="87">
        <v>0</v>
      </c>
      <c r="M29" s="87">
        <v>90000</v>
      </c>
      <c r="N29" s="87">
        <v>0</v>
      </c>
      <c r="O29" s="50">
        <f t="shared" si="15"/>
        <v>90000</v>
      </c>
      <c r="P29" s="87">
        <v>0</v>
      </c>
      <c r="Q29" s="87">
        <v>0</v>
      </c>
      <c r="R29" s="87">
        <v>0</v>
      </c>
      <c r="S29" s="50">
        <f t="shared" si="16"/>
        <v>0</v>
      </c>
      <c r="T29" s="76">
        <f t="shared" si="12"/>
        <v>90000</v>
      </c>
      <c r="U29" s="52">
        <f t="shared" si="9"/>
        <v>0</v>
      </c>
      <c r="V29" s="43"/>
      <c r="W29" s="43"/>
      <c r="Y29" s="43"/>
    </row>
    <row r="30" spans="1:29" s="5" customFormat="1" ht="30" customHeight="1">
      <c r="A30" s="44">
        <v>3.5</v>
      </c>
      <c r="B30" s="88" t="s">
        <v>50</v>
      </c>
      <c r="C30" s="86">
        <v>400000</v>
      </c>
      <c r="D30" s="87">
        <v>0</v>
      </c>
      <c r="E30" s="87">
        <v>0</v>
      </c>
      <c r="F30" s="87">
        <v>20000</v>
      </c>
      <c r="G30" s="50">
        <f t="shared" si="13"/>
        <v>20000</v>
      </c>
      <c r="H30" s="87">
        <v>0</v>
      </c>
      <c r="I30" s="87">
        <v>100000</v>
      </c>
      <c r="J30" s="87">
        <v>0</v>
      </c>
      <c r="K30" s="50">
        <f t="shared" si="14"/>
        <v>100000</v>
      </c>
      <c r="L30" s="87">
        <v>0</v>
      </c>
      <c r="M30" s="87">
        <v>100000</v>
      </c>
      <c r="N30" s="87">
        <v>0</v>
      </c>
      <c r="O30" s="50">
        <f t="shared" si="15"/>
        <v>100000</v>
      </c>
      <c r="P30" s="87">
        <v>0</v>
      </c>
      <c r="Q30" s="87">
        <v>100000</v>
      </c>
      <c r="R30" s="87">
        <v>0</v>
      </c>
      <c r="S30" s="50">
        <f t="shared" si="16"/>
        <v>100000</v>
      </c>
      <c r="T30" s="76">
        <f t="shared" si="12"/>
        <v>320000</v>
      </c>
      <c r="U30" s="52">
        <f t="shared" si="9"/>
        <v>80000</v>
      </c>
      <c r="V30" s="43"/>
      <c r="W30" s="43"/>
      <c r="Y30" s="43"/>
    </row>
    <row r="31" spans="1:29" s="65" customFormat="1" ht="34.15" customHeight="1">
      <c r="A31" s="44">
        <v>3.6</v>
      </c>
      <c r="B31" s="88" t="s">
        <v>51</v>
      </c>
      <c r="C31" s="89">
        <v>10020</v>
      </c>
      <c r="D31" s="87">
        <v>0</v>
      </c>
      <c r="E31" s="87">
        <v>0</v>
      </c>
      <c r="F31" s="87">
        <v>1000</v>
      </c>
      <c r="G31" s="50">
        <f t="shared" si="13"/>
        <v>1000</v>
      </c>
      <c r="H31" s="63">
        <v>0</v>
      </c>
      <c r="I31" s="63">
        <v>0</v>
      </c>
      <c r="J31" s="63">
        <v>0</v>
      </c>
      <c r="K31" s="50">
        <f t="shared" si="14"/>
        <v>0</v>
      </c>
      <c r="L31" s="87">
        <v>0</v>
      </c>
      <c r="M31" s="87">
        <v>0</v>
      </c>
      <c r="N31" s="87">
        <v>0</v>
      </c>
      <c r="O31" s="50">
        <f t="shared" si="15"/>
        <v>0</v>
      </c>
      <c r="P31" s="87">
        <v>0</v>
      </c>
      <c r="Q31" s="87">
        <v>0</v>
      </c>
      <c r="R31" s="87">
        <v>0</v>
      </c>
      <c r="S31" s="50">
        <f t="shared" si="16"/>
        <v>0</v>
      </c>
      <c r="T31" s="76">
        <f t="shared" si="12"/>
        <v>1000</v>
      </c>
      <c r="U31" s="52">
        <f t="shared" si="9"/>
        <v>9020</v>
      </c>
      <c r="W31" s="43"/>
      <c r="Y31" s="43"/>
    </row>
    <row r="32" spans="1:29" s="65" customFormat="1" ht="30" customHeight="1">
      <c r="A32" s="44">
        <v>3.7</v>
      </c>
      <c r="B32" s="85" t="s">
        <v>52</v>
      </c>
      <c r="C32" s="89">
        <v>320000</v>
      </c>
      <c r="D32" s="87">
        <v>0</v>
      </c>
      <c r="E32" s="87">
        <v>0</v>
      </c>
      <c r="F32" s="87">
        <v>0</v>
      </c>
      <c r="G32" s="50">
        <f t="shared" si="13"/>
        <v>0</v>
      </c>
      <c r="H32" s="46">
        <v>0</v>
      </c>
      <c r="I32" s="46">
        <v>0</v>
      </c>
      <c r="J32" s="46">
        <v>0</v>
      </c>
      <c r="K32" s="50">
        <f t="shared" si="14"/>
        <v>0</v>
      </c>
      <c r="L32" s="87">
        <v>320000</v>
      </c>
      <c r="M32" s="87">
        <v>0</v>
      </c>
      <c r="N32" s="87">
        <v>0</v>
      </c>
      <c r="O32" s="50">
        <f t="shared" si="15"/>
        <v>320000</v>
      </c>
      <c r="P32" s="87">
        <v>0</v>
      </c>
      <c r="Q32" s="87">
        <v>0</v>
      </c>
      <c r="R32" s="87">
        <v>0</v>
      </c>
      <c r="S32" s="50">
        <f t="shared" si="16"/>
        <v>0</v>
      </c>
      <c r="T32" s="76">
        <f t="shared" si="12"/>
        <v>320000</v>
      </c>
      <c r="U32" s="52">
        <f t="shared" si="9"/>
        <v>0</v>
      </c>
      <c r="W32" s="43"/>
      <c r="Y32" s="43"/>
    </row>
    <row r="33" spans="1:25" s="65" customFormat="1" ht="33.75">
      <c r="A33" s="44">
        <v>3.8</v>
      </c>
      <c r="B33" s="85" t="s">
        <v>53</v>
      </c>
      <c r="C33" s="89">
        <v>320000</v>
      </c>
      <c r="D33" s="87">
        <v>0</v>
      </c>
      <c r="E33" s="87">
        <v>0</v>
      </c>
      <c r="F33" s="87">
        <v>0</v>
      </c>
      <c r="G33" s="50">
        <f t="shared" si="13"/>
        <v>0</v>
      </c>
      <c r="H33" s="46">
        <v>0</v>
      </c>
      <c r="I33" s="46">
        <v>0</v>
      </c>
      <c r="J33" s="46">
        <v>0</v>
      </c>
      <c r="K33" s="50">
        <f t="shared" si="14"/>
        <v>0</v>
      </c>
      <c r="L33" s="87">
        <v>0</v>
      </c>
      <c r="M33" s="87">
        <v>320000</v>
      </c>
      <c r="N33" s="87">
        <v>0</v>
      </c>
      <c r="O33" s="50">
        <f t="shared" si="15"/>
        <v>320000</v>
      </c>
      <c r="P33" s="87">
        <v>0</v>
      </c>
      <c r="Q33" s="87">
        <v>0</v>
      </c>
      <c r="R33" s="87">
        <v>0</v>
      </c>
      <c r="S33" s="50">
        <f t="shared" si="16"/>
        <v>0</v>
      </c>
      <c r="T33" s="76">
        <f t="shared" si="12"/>
        <v>320000</v>
      </c>
      <c r="U33" s="52">
        <f t="shared" si="9"/>
        <v>0</v>
      </c>
      <c r="W33" s="43"/>
      <c r="Y33" s="43"/>
    </row>
    <row r="34" spans="1:25" s="65" customFormat="1" ht="45">
      <c r="A34" s="44">
        <v>3.9</v>
      </c>
      <c r="B34" s="85" t="s">
        <v>54</v>
      </c>
      <c r="C34" s="89">
        <v>240000</v>
      </c>
      <c r="D34" s="87">
        <v>0</v>
      </c>
      <c r="E34" s="87">
        <v>0</v>
      </c>
      <c r="F34" s="87">
        <v>0</v>
      </c>
      <c r="G34" s="50">
        <f t="shared" si="13"/>
        <v>0</v>
      </c>
      <c r="H34" s="46">
        <v>0</v>
      </c>
      <c r="I34" s="46">
        <v>0</v>
      </c>
      <c r="J34" s="46">
        <v>120000</v>
      </c>
      <c r="K34" s="50">
        <f t="shared" si="14"/>
        <v>120000</v>
      </c>
      <c r="L34" s="87">
        <v>0</v>
      </c>
      <c r="M34" s="87">
        <v>0</v>
      </c>
      <c r="N34" s="87">
        <v>0</v>
      </c>
      <c r="O34" s="50">
        <f t="shared" si="15"/>
        <v>0</v>
      </c>
      <c r="P34" s="87">
        <v>120000</v>
      </c>
      <c r="Q34" s="87">
        <v>0</v>
      </c>
      <c r="R34" s="87">
        <v>0</v>
      </c>
      <c r="S34" s="50">
        <f t="shared" si="16"/>
        <v>120000</v>
      </c>
      <c r="T34" s="76">
        <f t="shared" si="12"/>
        <v>240000</v>
      </c>
      <c r="U34" s="52">
        <f t="shared" si="9"/>
        <v>0</v>
      </c>
      <c r="W34" s="43"/>
      <c r="Y34" s="43"/>
    </row>
    <row r="35" spans="1:25" s="5" customFormat="1" ht="21" customHeight="1">
      <c r="A35" s="36">
        <v>4</v>
      </c>
      <c r="B35" s="90" t="s">
        <v>55</v>
      </c>
      <c r="C35" s="69">
        <f>SUM(C36:C37)</f>
        <v>176000</v>
      </c>
      <c r="D35" s="69">
        <f>SUM(D36:D37)</f>
        <v>0</v>
      </c>
      <c r="E35" s="69">
        <f t="shared" ref="E35:F35" si="17">SUM(E36:E37)</f>
        <v>0</v>
      </c>
      <c r="F35" s="69">
        <f t="shared" si="17"/>
        <v>0</v>
      </c>
      <c r="G35" s="91">
        <f>SUM(D35:F35)</f>
        <v>0</v>
      </c>
      <c r="H35" s="92">
        <f>SUM(H36:H37)</f>
        <v>0</v>
      </c>
      <c r="I35" s="92">
        <f t="shared" ref="I35:J35" si="18">SUM(I36:I37)</f>
        <v>0</v>
      </c>
      <c r="J35" s="92">
        <f t="shared" si="18"/>
        <v>26000</v>
      </c>
      <c r="K35" s="91">
        <f>SUM(H35:J35)</f>
        <v>26000</v>
      </c>
      <c r="L35" s="92">
        <f>SUM(L36:L37)</f>
        <v>0</v>
      </c>
      <c r="M35" s="92">
        <f t="shared" ref="M35:N35" si="19">SUM(M36:M37)</f>
        <v>0</v>
      </c>
      <c r="N35" s="92">
        <f t="shared" si="19"/>
        <v>150000</v>
      </c>
      <c r="O35" s="91">
        <f>SUM(L35:N35)</f>
        <v>150000</v>
      </c>
      <c r="P35" s="92">
        <v>0</v>
      </c>
      <c r="Q35" s="92">
        <v>0</v>
      </c>
      <c r="R35" s="92">
        <v>0</v>
      </c>
      <c r="S35" s="91">
        <f>SUM(P35:R35)</f>
        <v>0</v>
      </c>
      <c r="T35" s="93">
        <f t="shared" si="12"/>
        <v>176000</v>
      </c>
      <c r="U35" s="93">
        <f t="shared" si="9"/>
        <v>0</v>
      </c>
      <c r="V35" s="2"/>
      <c r="W35" s="43"/>
      <c r="Y35" s="43"/>
    </row>
    <row r="36" spans="1:25" s="5" customFormat="1" ht="21" customHeight="1">
      <c r="A36" s="44"/>
      <c r="B36" s="94" t="s">
        <v>56</v>
      </c>
      <c r="C36" s="52">
        <v>26000</v>
      </c>
      <c r="D36" s="95">
        <v>0</v>
      </c>
      <c r="E36" s="95">
        <v>0</v>
      </c>
      <c r="F36" s="95">
        <v>0</v>
      </c>
      <c r="G36" s="96">
        <f t="shared" ref="G36:G37" si="20">SUM(D36:F36)</f>
        <v>0</v>
      </c>
      <c r="H36" s="52">
        <v>0</v>
      </c>
      <c r="I36" s="52">
        <v>0</v>
      </c>
      <c r="J36" s="52">
        <v>26000</v>
      </c>
      <c r="K36" s="96">
        <f t="shared" ref="K36:K37" si="21">SUM(H36:J36)</f>
        <v>26000</v>
      </c>
      <c r="L36" s="52">
        <v>0</v>
      </c>
      <c r="M36" s="52">
        <v>0</v>
      </c>
      <c r="N36" s="52">
        <v>0</v>
      </c>
      <c r="O36" s="96">
        <f t="shared" ref="O36:O62" si="22">SUM(L36:N36)</f>
        <v>0</v>
      </c>
      <c r="P36" s="52">
        <v>0</v>
      </c>
      <c r="Q36" s="52">
        <v>0</v>
      </c>
      <c r="R36" s="52">
        <v>0</v>
      </c>
      <c r="S36" s="96">
        <f>SUM(P36:R36)</f>
        <v>0</v>
      </c>
      <c r="T36" s="76">
        <f t="shared" si="12"/>
        <v>26000</v>
      </c>
      <c r="U36" s="52">
        <f t="shared" si="9"/>
        <v>0</v>
      </c>
      <c r="W36" s="43"/>
      <c r="Y36" s="43"/>
    </row>
    <row r="37" spans="1:25" s="5" customFormat="1" ht="21" customHeight="1">
      <c r="A37" s="44"/>
      <c r="B37" s="94" t="s">
        <v>57</v>
      </c>
      <c r="C37" s="52">
        <v>150000</v>
      </c>
      <c r="D37" s="95">
        <v>0</v>
      </c>
      <c r="E37" s="95">
        <v>0</v>
      </c>
      <c r="F37" s="95">
        <v>0</v>
      </c>
      <c r="G37" s="96">
        <f t="shared" si="20"/>
        <v>0</v>
      </c>
      <c r="H37" s="52">
        <v>0</v>
      </c>
      <c r="I37" s="52">
        <v>0</v>
      </c>
      <c r="J37" s="52">
        <v>0</v>
      </c>
      <c r="K37" s="96">
        <f t="shared" si="21"/>
        <v>0</v>
      </c>
      <c r="L37" s="52">
        <v>0</v>
      </c>
      <c r="M37" s="52">
        <v>0</v>
      </c>
      <c r="N37" s="52">
        <v>150000</v>
      </c>
      <c r="O37" s="96">
        <f t="shared" si="22"/>
        <v>150000</v>
      </c>
      <c r="P37" s="52">
        <v>0</v>
      </c>
      <c r="Q37" s="52">
        <v>0</v>
      </c>
      <c r="R37" s="52">
        <v>0</v>
      </c>
      <c r="S37" s="96">
        <f t="shared" ref="S37" si="23">SUM(P37:R37)</f>
        <v>0</v>
      </c>
      <c r="T37" s="76">
        <f t="shared" si="12"/>
        <v>150000</v>
      </c>
      <c r="U37" s="52">
        <f t="shared" si="9"/>
        <v>0</v>
      </c>
      <c r="W37" s="43"/>
      <c r="Y37" s="43"/>
    </row>
    <row r="38" spans="1:25" s="5" customFormat="1" ht="21" customHeight="1">
      <c r="A38" s="36">
        <v>5</v>
      </c>
      <c r="B38" s="90" t="s">
        <v>58</v>
      </c>
      <c r="C38" s="69">
        <f>SUM(C39:C40)</f>
        <v>115000</v>
      </c>
      <c r="D38" s="70">
        <f>SUM(D39:D40)</f>
        <v>0</v>
      </c>
      <c r="E38" s="70">
        <f t="shared" ref="E38:F38" si="24">SUM(E39:E40)</f>
        <v>0</v>
      </c>
      <c r="F38" s="70">
        <f t="shared" si="24"/>
        <v>0</v>
      </c>
      <c r="G38" s="97">
        <f>SUM(D38:F38)</f>
        <v>0</v>
      </c>
      <c r="H38" s="70">
        <f>SUM(H39:H40)</f>
        <v>0</v>
      </c>
      <c r="I38" s="70">
        <f>SUM(I39:I40)</f>
        <v>0</v>
      </c>
      <c r="J38" s="70">
        <f>SUM(J39:J40)</f>
        <v>63500</v>
      </c>
      <c r="K38" s="98">
        <f>SUM(H38:J38)</f>
        <v>63500</v>
      </c>
      <c r="L38" s="70">
        <f>SUM(L39:L40)</f>
        <v>0</v>
      </c>
      <c r="M38" s="70">
        <v>0</v>
      </c>
      <c r="N38" s="70">
        <f>SUM(N39:N40)</f>
        <v>0</v>
      </c>
      <c r="O38" s="71">
        <f t="shared" si="22"/>
        <v>0</v>
      </c>
      <c r="P38" s="70">
        <f>SUM(P39:P40)</f>
        <v>0</v>
      </c>
      <c r="Q38" s="70">
        <f t="shared" ref="Q38:R38" si="25">SUM(Q39:Q40)</f>
        <v>51500</v>
      </c>
      <c r="R38" s="70">
        <f t="shared" si="25"/>
        <v>0</v>
      </c>
      <c r="S38" s="72">
        <f>SUM(P38:R38)</f>
        <v>51500</v>
      </c>
      <c r="T38" s="41">
        <f t="shared" si="12"/>
        <v>115000</v>
      </c>
      <c r="U38" s="133">
        <f t="shared" si="9"/>
        <v>0</v>
      </c>
      <c r="V38" s="2"/>
      <c r="W38" s="43"/>
      <c r="Y38" s="43"/>
    </row>
    <row r="39" spans="1:25" s="5" customFormat="1" ht="20.100000000000001" customHeight="1">
      <c r="A39" s="44">
        <v>5.0999999999999996</v>
      </c>
      <c r="B39" s="94" t="s">
        <v>59</v>
      </c>
      <c r="C39" s="52">
        <v>12000</v>
      </c>
      <c r="D39" s="87">
        <v>0</v>
      </c>
      <c r="E39" s="87">
        <v>0</v>
      </c>
      <c r="F39" s="87">
        <v>0</v>
      </c>
      <c r="G39" s="99">
        <f t="shared" ref="G39:G40" si="26">SUM(D39:F39)</f>
        <v>0</v>
      </c>
      <c r="H39" s="87">
        <v>0</v>
      </c>
      <c r="I39" s="87">
        <v>0</v>
      </c>
      <c r="J39" s="87">
        <v>12000</v>
      </c>
      <c r="K39" s="50">
        <f t="shared" ref="K39:K52" si="27">SUM(H39:J39)</f>
        <v>12000</v>
      </c>
      <c r="L39" s="63">
        <v>0</v>
      </c>
      <c r="M39" s="63">
        <v>0</v>
      </c>
      <c r="N39" s="63">
        <v>0</v>
      </c>
      <c r="O39" s="50">
        <f t="shared" si="22"/>
        <v>0</v>
      </c>
      <c r="P39" s="87">
        <v>0</v>
      </c>
      <c r="Q39" s="87">
        <v>0</v>
      </c>
      <c r="R39" s="87">
        <v>0</v>
      </c>
      <c r="S39" s="50">
        <f>SUM(P39:R39)</f>
        <v>0</v>
      </c>
      <c r="T39" s="51">
        <f t="shared" si="12"/>
        <v>12000</v>
      </c>
      <c r="U39" s="52">
        <f t="shared" si="9"/>
        <v>0</v>
      </c>
      <c r="Y39" s="43"/>
    </row>
    <row r="40" spans="1:25" s="5" customFormat="1" ht="20.100000000000001" customHeight="1">
      <c r="A40" s="44">
        <v>5.2</v>
      </c>
      <c r="B40" s="94" t="s">
        <v>60</v>
      </c>
      <c r="C40" s="52">
        <v>103000</v>
      </c>
      <c r="D40" s="87">
        <v>0</v>
      </c>
      <c r="E40" s="87">
        <v>0</v>
      </c>
      <c r="F40" s="87">
        <v>0</v>
      </c>
      <c r="G40" s="99">
        <f t="shared" si="26"/>
        <v>0</v>
      </c>
      <c r="H40" s="87">
        <v>0</v>
      </c>
      <c r="I40" s="87"/>
      <c r="J40" s="87">
        <v>51500</v>
      </c>
      <c r="K40" s="50">
        <f t="shared" si="27"/>
        <v>51500</v>
      </c>
      <c r="L40" s="63">
        <v>0</v>
      </c>
      <c r="M40" s="63">
        <v>0</v>
      </c>
      <c r="N40" s="63">
        <v>0</v>
      </c>
      <c r="O40" s="50">
        <f t="shared" si="22"/>
        <v>0</v>
      </c>
      <c r="P40" s="87">
        <v>0</v>
      </c>
      <c r="Q40" s="87">
        <v>51500</v>
      </c>
      <c r="R40" s="87">
        <v>0</v>
      </c>
      <c r="S40" s="50">
        <f>SUM(P40:R40)</f>
        <v>51500</v>
      </c>
      <c r="T40" s="100">
        <f t="shared" si="12"/>
        <v>103000</v>
      </c>
      <c r="U40" s="52">
        <f t="shared" si="9"/>
        <v>0</v>
      </c>
      <c r="W40" s="43"/>
      <c r="Y40" s="43"/>
    </row>
    <row r="41" spans="1:25" s="5" customFormat="1" ht="21" customHeight="1">
      <c r="A41" s="36">
        <v>6</v>
      </c>
      <c r="B41" s="68" t="s">
        <v>61</v>
      </c>
      <c r="C41" s="69">
        <f>SUM(C42:C43)</f>
        <v>1950000</v>
      </c>
      <c r="D41" s="70">
        <f>SUM(D42:D43)</f>
        <v>0</v>
      </c>
      <c r="E41" s="70">
        <f>SUM(E42:E43)</f>
        <v>0</v>
      </c>
      <c r="F41" s="70">
        <f t="shared" ref="F41:N41" si="28">SUM(F42:F43)</f>
        <v>0</v>
      </c>
      <c r="G41" s="71">
        <f>SUM(D41:F41)</f>
        <v>0</v>
      </c>
      <c r="H41" s="70">
        <f>SUM(H42:H43)</f>
        <v>0</v>
      </c>
      <c r="I41" s="70">
        <f t="shared" ref="I41:J41" si="29">SUM(I42:I43)</f>
        <v>0</v>
      </c>
      <c r="J41" s="70">
        <f t="shared" si="29"/>
        <v>450000</v>
      </c>
      <c r="K41" s="71">
        <f>SUM(H41:J41)</f>
        <v>450000</v>
      </c>
      <c r="L41" s="70">
        <f>SUM(L42:L43)</f>
        <v>0</v>
      </c>
      <c r="M41" s="70">
        <f t="shared" si="28"/>
        <v>0</v>
      </c>
      <c r="N41" s="70">
        <f t="shared" si="28"/>
        <v>0</v>
      </c>
      <c r="O41" s="71">
        <f t="shared" si="22"/>
        <v>0</v>
      </c>
      <c r="P41" s="70">
        <f>SUM(P42:P43)</f>
        <v>750000</v>
      </c>
      <c r="Q41" s="70">
        <f t="shared" ref="Q41:R41" si="30">SUM(Q42:Q43)</f>
        <v>0</v>
      </c>
      <c r="R41" s="70">
        <f t="shared" si="30"/>
        <v>0</v>
      </c>
      <c r="S41" s="71">
        <f>SUM(P41:R41)</f>
        <v>750000</v>
      </c>
      <c r="T41" s="41">
        <f t="shared" si="12"/>
        <v>1200000</v>
      </c>
      <c r="U41" s="133">
        <f t="shared" si="9"/>
        <v>750000</v>
      </c>
      <c r="V41" s="2"/>
      <c r="W41" s="43"/>
      <c r="Y41" s="43"/>
    </row>
    <row r="42" spans="1:25" s="5" customFormat="1" ht="22.5">
      <c r="A42" s="44">
        <v>6.1</v>
      </c>
      <c r="B42" s="85" t="s">
        <v>76</v>
      </c>
      <c r="C42" s="52">
        <v>450000</v>
      </c>
      <c r="D42" s="87">
        <v>0</v>
      </c>
      <c r="E42" s="87">
        <v>0</v>
      </c>
      <c r="F42" s="87">
        <v>0</v>
      </c>
      <c r="G42" s="96">
        <f>SUM(D42:F42)</f>
        <v>0</v>
      </c>
      <c r="H42" s="87">
        <v>0</v>
      </c>
      <c r="I42" s="87">
        <v>0</v>
      </c>
      <c r="J42" s="87">
        <v>450000</v>
      </c>
      <c r="K42" s="101">
        <f>SUM(H42:J42)</f>
        <v>450000</v>
      </c>
      <c r="L42" s="87">
        <v>0</v>
      </c>
      <c r="M42" s="87">
        <v>0</v>
      </c>
      <c r="N42" s="87">
        <v>0</v>
      </c>
      <c r="O42" s="50">
        <f t="shared" si="22"/>
        <v>0</v>
      </c>
      <c r="P42" s="87">
        <v>0</v>
      </c>
      <c r="Q42" s="87">
        <v>0</v>
      </c>
      <c r="R42" s="87">
        <v>0</v>
      </c>
      <c r="S42" s="50">
        <f t="shared" ref="S42:S43" si="31">SUM(P42:R42)</f>
        <v>0</v>
      </c>
      <c r="T42" s="51">
        <f t="shared" si="12"/>
        <v>450000</v>
      </c>
      <c r="U42" s="52">
        <f t="shared" si="9"/>
        <v>0</v>
      </c>
      <c r="Y42" s="43"/>
    </row>
    <row r="43" spans="1:25" s="5" customFormat="1" ht="22.5">
      <c r="A43" s="44">
        <v>6.2</v>
      </c>
      <c r="B43" s="85" t="s">
        <v>62</v>
      </c>
      <c r="C43" s="52">
        <v>1500000</v>
      </c>
      <c r="D43" s="87">
        <v>0</v>
      </c>
      <c r="E43" s="87">
        <v>0</v>
      </c>
      <c r="F43" s="87">
        <v>0</v>
      </c>
      <c r="G43" s="96">
        <f>SUM(D43:F43)</f>
        <v>0</v>
      </c>
      <c r="H43" s="87">
        <v>0</v>
      </c>
      <c r="I43" s="87">
        <v>0</v>
      </c>
      <c r="J43" s="87">
        <v>0</v>
      </c>
      <c r="K43" s="50">
        <f>SUM(H43:J43)</f>
        <v>0</v>
      </c>
      <c r="L43" s="87">
        <v>0</v>
      </c>
      <c r="M43" s="87">
        <v>0</v>
      </c>
      <c r="N43" s="87">
        <v>0</v>
      </c>
      <c r="O43" s="50">
        <f t="shared" si="22"/>
        <v>0</v>
      </c>
      <c r="P43" s="87">
        <v>750000</v>
      </c>
      <c r="Q43" s="87">
        <v>0</v>
      </c>
      <c r="R43" s="87">
        <v>0</v>
      </c>
      <c r="S43" s="50">
        <f t="shared" si="31"/>
        <v>750000</v>
      </c>
      <c r="T43" s="51">
        <f t="shared" si="12"/>
        <v>750000</v>
      </c>
      <c r="U43" s="52">
        <f t="shared" si="9"/>
        <v>750000</v>
      </c>
      <c r="Y43" s="43"/>
    </row>
    <row r="44" spans="1:25" s="5" customFormat="1" ht="21" customHeight="1">
      <c r="A44" s="36">
        <v>7</v>
      </c>
      <c r="B44" s="68" t="s">
        <v>63</v>
      </c>
      <c r="C44" s="69">
        <v>0</v>
      </c>
      <c r="D44" s="70">
        <v>0</v>
      </c>
      <c r="E44" s="70">
        <v>0</v>
      </c>
      <c r="F44" s="70">
        <v>0</v>
      </c>
      <c r="G44" s="71">
        <f t="shared" ref="G44:G54" si="32">SUM(D44:F44)</f>
        <v>0</v>
      </c>
      <c r="H44" s="70">
        <v>0</v>
      </c>
      <c r="I44" s="70">
        <v>0</v>
      </c>
      <c r="J44" s="70">
        <v>0</v>
      </c>
      <c r="K44" s="71">
        <f t="shared" si="27"/>
        <v>0</v>
      </c>
      <c r="L44" s="70">
        <v>0</v>
      </c>
      <c r="M44" s="70">
        <v>0</v>
      </c>
      <c r="N44" s="70">
        <v>0</v>
      </c>
      <c r="O44" s="71">
        <f t="shared" si="22"/>
        <v>0</v>
      </c>
      <c r="P44" s="70">
        <v>0</v>
      </c>
      <c r="Q44" s="70">
        <v>0</v>
      </c>
      <c r="R44" s="70">
        <v>0</v>
      </c>
      <c r="S44" s="70">
        <v>0</v>
      </c>
      <c r="T44" s="41">
        <f t="shared" si="12"/>
        <v>0</v>
      </c>
      <c r="U44" s="133">
        <f t="shared" si="9"/>
        <v>0</v>
      </c>
      <c r="V44" s="2"/>
      <c r="W44" s="43"/>
      <c r="Y44" s="43"/>
    </row>
    <row r="45" spans="1:25" s="5" customFormat="1" ht="21" customHeight="1">
      <c r="A45" s="36">
        <v>8</v>
      </c>
      <c r="B45" s="68" t="s">
        <v>64</v>
      </c>
      <c r="C45" s="69">
        <f>SUM(C46:C62)</f>
        <v>2228422.83</v>
      </c>
      <c r="D45" s="70">
        <f>SUM(D46:D62)</f>
        <v>2000</v>
      </c>
      <c r="E45" s="70">
        <f t="shared" ref="E45:F45" si="33">SUM(E46:E62)</f>
        <v>2000</v>
      </c>
      <c r="F45" s="70">
        <f t="shared" si="33"/>
        <v>2000</v>
      </c>
      <c r="G45" s="71">
        <f>SUM(D45:F45)</f>
        <v>6000</v>
      </c>
      <c r="H45" s="70">
        <f>SUM(H46:H62)</f>
        <v>44000</v>
      </c>
      <c r="I45" s="70">
        <f t="shared" ref="I45:J45" si="34">SUM(I46:I62)</f>
        <v>194000</v>
      </c>
      <c r="J45" s="70">
        <f t="shared" si="34"/>
        <v>183000</v>
      </c>
      <c r="K45" s="71">
        <f>SUM(H45:J45)</f>
        <v>421000</v>
      </c>
      <c r="L45" s="70">
        <f>SUM(L46:L62)</f>
        <v>268000</v>
      </c>
      <c r="M45" s="70">
        <f t="shared" ref="M45:N45" si="35">SUM(M46:M62)</f>
        <v>248000</v>
      </c>
      <c r="N45" s="70">
        <f t="shared" si="35"/>
        <v>32000</v>
      </c>
      <c r="O45" s="71">
        <f t="shared" si="22"/>
        <v>548000</v>
      </c>
      <c r="P45" s="70">
        <f>SUM(P46:P62)</f>
        <v>2000</v>
      </c>
      <c r="Q45" s="70">
        <f t="shared" ref="Q45:R45" si="36">SUM(Q46:Q62)</f>
        <v>608242.83000000007</v>
      </c>
      <c r="R45" s="70">
        <f t="shared" si="36"/>
        <v>517180</v>
      </c>
      <c r="S45" s="72">
        <f>SUM(P45:R45)</f>
        <v>1127422.83</v>
      </c>
      <c r="T45" s="41">
        <f t="shared" si="12"/>
        <v>2102422.83</v>
      </c>
      <c r="U45" s="133">
        <f t="shared" si="9"/>
        <v>126000</v>
      </c>
      <c r="V45" s="2"/>
      <c r="W45" s="43"/>
      <c r="Y45" s="43"/>
    </row>
    <row r="46" spans="1:25" s="5" customFormat="1" ht="20.100000000000001" customHeight="1">
      <c r="A46" s="44">
        <v>8.1</v>
      </c>
      <c r="B46" s="88" t="s">
        <v>65</v>
      </c>
      <c r="C46" s="52">
        <v>50000</v>
      </c>
      <c r="D46" s="87">
        <v>0</v>
      </c>
      <c r="E46" s="87">
        <v>0</v>
      </c>
      <c r="F46" s="87">
        <v>0</v>
      </c>
      <c r="G46" s="50">
        <f t="shared" si="32"/>
        <v>0</v>
      </c>
      <c r="H46" s="87">
        <v>0</v>
      </c>
      <c r="I46" s="87">
        <v>0</v>
      </c>
      <c r="J46" s="87">
        <v>25000</v>
      </c>
      <c r="K46" s="50">
        <f t="shared" si="27"/>
        <v>25000</v>
      </c>
      <c r="L46" s="87">
        <v>0</v>
      </c>
      <c r="M46" s="87">
        <v>0</v>
      </c>
      <c r="N46" s="87">
        <v>0</v>
      </c>
      <c r="O46" s="50">
        <f t="shared" si="22"/>
        <v>0</v>
      </c>
      <c r="P46" s="87">
        <v>0</v>
      </c>
      <c r="Q46" s="87">
        <v>0</v>
      </c>
      <c r="R46" s="87">
        <v>25000</v>
      </c>
      <c r="S46" s="102">
        <f>SUM(P46:R46)</f>
        <v>25000</v>
      </c>
      <c r="T46" s="51">
        <f t="shared" si="12"/>
        <v>50000</v>
      </c>
      <c r="U46" s="52">
        <f t="shared" si="9"/>
        <v>0</v>
      </c>
      <c r="W46" s="43"/>
      <c r="Y46" s="43"/>
    </row>
    <row r="47" spans="1:25" s="5" customFormat="1" ht="20.100000000000001" customHeight="1">
      <c r="A47" s="44">
        <v>8.1999999999999993</v>
      </c>
      <c r="B47" s="88" t="s">
        <v>66</v>
      </c>
      <c r="C47" s="52">
        <v>60000</v>
      </c>
      <c r="D47" s="87">
        <v>0</v>
      </c>
      <c r="E47" s="87">
        <v>0</v>
      </c>
      <c r="F47" s="87">
        <v>0</v>
      </c>
      <c r="G47" s="50">
        <f t="shared" si="32"/>
        <v>0</v>
      </c>
      <c r="H47" s="87">
        <v>0</v>
      </c>
      <c r="I47" s="87">
        <v>0</v>
      </c>
      <c r="J47" s="87">
        <v>30000</v>
      </c>
      <c r="K47" s="50">
        <f t="shared" si="27"/>
        <v>30000</v>
      </c>
      <c r="L47" s="87">
        <v>0</v>
      </c>
      <c r="M47" s="87">
        <v>0</v>
      </c>
      <c r="N47" s="87">
        <v>0</v>
      </c>
      <c r="O47" s="50">
        <f t="shared" si="22"/>
        <v>0</v>
      </c>
      <c r="P47" s="87">
        <v>0</v>
      </c>
      <c r="Q47" s="87">
        <v>30000</v>
      </c>
      <c r="R47" s="87">
        <v>0</v>
      </c>
      <c r="S47" s="102">
        <f>SUM(P47:R47)</f>
        <v>30000</v>
      </c>
      <c r="T47" s="51">
        <f t="shared" si="12"/>
        <v>60000</v>
      </c>
      <c r="U47" s="52">
        <f t="shared" si="9"/>
        <v>0</v>
      </c>
      <c r="W47" s="43"/>
      <c r="Y47" s="43"/>
    </row>
    <row r="48" spans="1:25" s="5" customFormat="1" ht="20.100000000000001" customHeight="1">
      <c r="A48" s="44">
        <v>8.3000000000000007</v>
      </c>
      <c r="B48" s="88" t="s">
        <v>67</v>
      </c>
      <c r="C48" s="52">
        <v>60000</v>
      </c>
      <c r="D48" s="87">
        <v>0</v>
      </c>
      <c r="E48" s="87">
        <v>0</v>
      </c>
      <c r="F48" s="87">
        <v>0</v>
      </c>
      <c r="G48" s="50">
        <f t="shared" si="32"/>
        <v>0</v>
      </c>
      <c r="H48" s="87">
        <v>0</v>
      </c>
      <c r="I48" s="87">
        <v>30000</v>
      </c>
      <c r="J48" s="87">
        <v>0</v>
      </c>
      <c r="K48" s="50">
        <f t="shared" si="27"/>
        <v>30000</v>
      </c>
      <c r="L48" s="87">
        <v>0</v>
      </c>
      <c r="M48" s="87">
        <v>0</v>
      </c>
      <c r="N48" s="87">
        <v>0</v>
      </c>
      <c r="O48" s="50">
        <f t="shared" si="22"/>
        <v>0</v>
      </c>
      <c r="P48" s="87">
        <v>0</v>
      </c>
      <c r="Q48" s="87">
        <v>0</v>
      </c>
      <c r="R48" s="87">
        <v>30000</v>
      </c>
      <c r="S48" s="102">
        <f t="shared" ref="S48:S62" si="37">SUM(P48:R48)</f>
        <v>30000</v>
      </c>
      <c r="T48" s="51">
        <f t="shared" si="12"/>
        <v>60000</v>
      </c>
      <c r="U48" s="52">
        <f t="shared" si="9"/>
        <v>0</v>
      </c>
      <c r="W48" s="43"/>
      <c r="Y48" s="43"/>
    </row>
    <row r="49" spans="1:29" s="5" customFormat="1" ht="23.25" customHeight="1">
      <c r="A49" s="44">
        <v>8.4</v>
      </c>
      <c r="B49" s="85" t="s">
        <v>68</v>
      </c>
      <c r="C49" s="52">
        <v>60000</v>
      </c>
      <c r="D49" s="87">
        <v>0</v>
      </c>
      <c r="E49" s="87">
        <v>0</v>
      </c>
      <c r="F49" s="87">
        <v>0</v>
      </c>
      <c r="G49" s="50">
        <f t="shared" si="32"/>
        <v>0</v>
      </c>
      <c r="H49" s="87">
        <v>0</v>
      </c>
      <c r="I49" s="87">
        <v>20000</v>
      </c>
      <c r="J49" s="87">
        <v>0</v>
      </c>
      <c r="K49" s="50">
        <f t="shared" si="27"/>
        <v>20000</v>
      </c>
      <c r="L49" s="87">
        <v>0</v>
      </c>
      <c r="M49" s="87">
        <v>20000</v>
      </c>
      <c r="N49" s="87">
        <v>0</v>
      </c>
      <c r="O49" s="50">
        <f t="shared" si="22"/>
        <v>20000</v>
      </c>
      <c r="P49" s="87">
        <v>0</v>
      </c>
      <c r="Q49" s="87">
        <v>20000</v>
      </c>
      <c r="R49" s="87">
        <v>0</v>
      </c>
      <c r="S49" s="102">
        <f t="shared" si="37"/>
        <v>20000</v>
      </c>
      <c r="T49" s="51">
        <f t="shared" si="12"/>
        <v>60000</v>
      </c>
      <c r="U49" s="52">
        <f t="shared" si="9"/>
        <v>0</v>
      </c>
      <c r="W49" s="43"/>
      <c r="Y49" s="43"/>
    </row>
    <row r="50" spans="1:29" s="5" customFormat="1" ht="30" customHeight="1">
      <c r="A50" s="44">
        <v>8.4</v>
      </c>
      <c r="B50" s="85" t="s">
        <v>69</v>
      </c>
      <c r="C50" s="52">
        <v>336000</v>
      </c>
      <c r="D50" s="87">
        <v>0</v>
      </c>
      <c r="E50" s="87">
        <v>0</v>
      </c>
      <c r="F50" s="87">
        <v>0</v>
      </c>
      <c r="G50" s="50">
        <f t="shared" si="32"/>
        <v>0</v>
      </c>
      <c r="H50" s="87">
        <v>42000</v>
      </c>
      <c r="I50" s="87">
        <v>56000</v>
      </c>
      <c r="J50" s="87">
        <v>56000</v>
      </c>
      <c r="K50" s="50">
        <f t="shared" si="27"/>
        <v>154000</v>
      </c>
      <c r="L50" s="87">
        <v>56000</v>
      </c>
      <c r="M50" s="87">
        <v>0</v>
      </c>
      <c r="N50" s="87">
        <v>0</v>
      </c>
      <c r="O50" s="50">
        <f t="shared" si="22"/>
        <v>56000</v>
      </c>
      <c r="P50" s="87">
        <v>0</v>
      </c>
      <c r="Q50" s="87">
        <v>0</v>
      </c>
      <c r="R50" s="87">
        <v>0</v>
      </c>
      <c r="S50" s="102">
        <f t="shared" si="37"/>
        <v>0</v>
      </c>
      <c r="T50" s="51">
        <f t="shared" si="12"/>
        <v>210000</v>
      </c>
      <c r="U50" s="52">
        <f t="shared" si="9"/>
        <v>126000</v>
      </c>
      <c r="W50" s="43"/>
      <c r="Y50" s="43"/>
    </row>
    <row r="51" spans="1:29" s="5" customFormat="1" ht="34.5" customHeight="1">
      <c r="A51" s="44">
        <v>8.6</v>
      </c>
      <c r="B51" s="103" t="s">
        <v>77</v>
      </c>
      <c r="C51" s="52">
        <v>72000</v>
      </c>
      <c r="D51" s="87">
        <v>0</v>
      </c>
      <c r="E51" s="87">
        <v>0</v>
      </c>
      <c r="F51" s="87">
        <v>0</v>
      </c>
      <c r="G51" s="50">
        <f t="shared" si="32"/>
        <v>0</v>
      </c>
      <c r="H51" s="87">
        <v>0</v>
      </c>
      <c r="I51" s="87">
        <v>36000</v>
      </c>
      <c r="J51" s="87">
        <v>0</v>
      </c>
      <c r="K51" s="50">
        <f t="shared" si="27"/>
        <v>36000</v>
      </c>
      <c r="L51" s="87">
        <v>0</v>
      </c>
      <c r="M51" s="87">
        <v>0</v>
      </c>
      <c r="N51" s="87">
        <v>0</v>
      </c>
      <c r="O51" s="50">
        <f t="shared" si="22"/>
        <v>0</v>
      </c>
      <c r="P51" s="87">
        <v>0</v>
      </c>
      <c r="Q51" s="87">
        <v>0</v>
      </c>
      <c r="R51" s="87">
        <v>36000</v>
      </c>
      <c r="S51" s="102">
        <f t="shared" si="37"/>
        <v>36000</v>
      </c>
      <c r="T51" s="51">
        <f t="shared" si="12"/>
        <v>72000</v>
      </c>
      <c r="U51" s="52">
        <f t="shared" si="9"/>
        <v>0</v>
      </c>
      <c r="W51" s="43"/>
      <c r="Y51" s="43"/>
    </row>
    <row r="52" spans="1:29" s="5" customFormat="1" ht="25.5" customHeight="1">
      <c r="A52" s="44">
        <v>8.7000000000000099</v>
      </c>
      <c r="B52" s="104" t="s">
        <v>48</v>
      </c>
      <c r="C52" s="52">
        <v>60000</v>
      </c>
      <c r="D52" s="87">
        <v>0</v>
      </c>
      <c r="E52" s="87">
        <v>0</v>
      </c>
      <c r="F52" s="87">
        <v>0</v>
      </c>
      <c r="G52" s="50">
        <f t="shared" si="32"/>
        <v>0</v>
      </c>
      <c r="H52" s="87">
        <v>0</v>
      </c>
      <c r="I52" s="87">
        <v>0</v>
      </c>
      <c r="J52" s="87">
        <v>0</v>
      </c>
      <c r="K52" s="50">
        <f t="shared" si="27"/>
        <v>0</v>
      </c>
      <c r="L52" s="87">
        <v>0</v>
      </c>
      <c r="M52" s="87">
        <v>0</v>
      </c>
      <c r="N52" s="87">
        <v>30000</v>
      </c>
      <c r="O52" s="50">
        <f t="shared" si="22"/>
        <v>30000</v>
      </c>
      <c r="P52" s="87">
        <v>0</v>
      </c>
      <c r="Q52" s="87">
        <v>0</v>
      </c>
      <c r="R52" s="87">
        <v>30000</v>
      </c>
      <c r="S52" s="102">
        <f t="shared" si="37"/>
        <v>30000</v>
      </c>
      <c r="T52" s="51">
        <f t="shared" si="12"/>
        <v>60000</v>
      </c>
      <c r="U52" s="52">
        <f t="shared" si="9"/>
        <v>0</v>
      </c>
      <c r="W52" s="43"/>
      <c r="Y52" s="43"/>
    </row>
    <row r="53" spans="1:29" s="5" customFormat="1" ht="22.5">
      <c r="A53" s="44">
        <v>8.8000000000000007</v>
      </c>
      <c r="B53" s="85" t="s">
        <v>78</v>
      </c>
      <c r="C53" s="52">
        <v>90000</v>
      </c>
      <c r="D53" s="87">
        <v>0</v>
      </c>
      <c r="E53" s="87">
        <v>0</v>
      </c>
      <c r="F53" s="87">
        <v>0</v>
      </c>
      <c r="G53" s="50">
        <f t="shared" si="32"/>
        <v>0</v>
      </c>
      <c r="H53" s="87">
        <v>0</v>
      </c>
      <c r="I53" s="87">
        <v>0</v>
      </c>
      <c r="J53" s="87">
        <v>0</v>
      </c>
      <c r="K53" s="50">
        <f t="shared" ref="K53:K62" si="38">SUM(H53:J53)</f>
        <v>0</v>
      </c>
      <c r="L53" s="87">
        <v>30000</v>
      </c>
      <c r="M53" s="87">
        <v>0</v>
      </c>
      <c r="N53" s="87">
        <v>0</v>
      </c>
      <c r="O53" s="50">
        <f t="shared" si="22"/>
        <v>30000</v>
      </c>
      <c r="P53" s="87">
        <v>0</v>
      </c>
      <c r="Q53" s="87">
        <v>0</v>
      </c>
      <c r="R53" s="87">
        <v>60000</v>
      </c>
      <c r="S53" s="102">
        <f t="shared" si="37"/>
        <v>60000</v>
      </c>
      <c r="T53" s="51">
        <f t="shared" si="12"/>
        <v>90000</v>
      </c>
      <c r="U53" s="52">
        <f t="shared" si="9"/>
        <v>0</v>
      </c>
      <c r="W53" s="43"/>
      <c r="Y53" s="43"/>
    </row>
    <row r="54" spans="1:29" s="5" customFormat="1" ht="25.5" customHeight="1">
      <c r="A54" s="44">
        <v>8.9</v>
      </c>
      <c r="B54" s="88" t="s">
        <v>70</v>
      </c>
      <c r="C54" s="52">
        <v>0</v>
      </c>
      <c r="D54" s="87">
        <v>0</v>
      </c>
      <c r="E54" s="87">
        <v>0</v>
      </c>
      <c r="F54" s="87">
        <v>0</v>
      </c>
      <c r="G54" s="50">
        <f t="shared" si="32"/>
        <v>0</v>
      </c>
      <c r="H54" s="87">
        <v>0</v>
      </c>
      <c r="I54" s="87">
        <v>0</v>
      </c>
      <c r="J54" s="87">
        <v>0</v>
      </c>
      <c r="K54" s="50">
        <f t="shared" si="38"/>
        <v>0</v>
      </c>
      <c r="L54" s="87">
        <v>0</v>
      </c>
      <c r="M54" s="87">
        <v>0</v>
      </c>
      <c r="N54" s="87">
        <v>0</v>
      </c>
      <c r="O54" s="50">
        <f t="shared" si="22"/>
        <v>0</v>
      </c>
      <c r="P54" s="87">
        <v>0</v>
      </c>
      <c r="Q54" s="87">
        <v>0</v>
      </c>
      <c r="R54" s="87">
        <v>0</v>
      </c>
      <c r="S54" s="102">
        <f t="shared" si="37"/>
        <v>0</v>
      </c>
      <c r="T54" s="51">
        <f t="shared" si="12"/>
        <v>0</v>
      </c>
      <c r="U54" s="52">
        <f t="shared" si="9"/>
        <v>0</v>
      </c>
      <c r="W54" s="43"/>
      <c r="Y54" s="43"/>
    </row>
    <row r="55" spans="1:29" s="5" customFormat="1" ht="25.5" customHeight="1">
      <c r="A55" s="44">
        <v>8.1</v>
      </c>
      <c r="B55" s="88" t="s">
        <v>50</v>
      </c>
      <c r="C55" s="52">
        <v>72000</v>
      </c>
      <c r="D55" s="87">
        <v>0</v>
      </c>
      <c r="E55" s="87">
        <v>0</v>
      </c>
      <c r="F55" s="87">
        <v>0</v>
      </c>
      <c r="G55" s="50">
        <f t="shared" ref="G55:G62" si="39">SUM(D55:F55)</f>
        <v>0</v>
      </c>
      <c r="H55" s="87">
        <v>0</v>
      </c>
      <c r="I55" s="87">
        <v>0</v>
      </c>
      <c r="J55" s="87">
        <v>0</v>
      </c>
      <c r="K55" s="50">
        <f t="shared" si="38"/>
        <v>0</v>
      </c>
      <c r="L55" s="87">
        <v>0</v>
      </c>
      <c r="M55" s="87">
        <v>36000</v>
      </c>
      <c r="N55" s="87">
        <v>0</v>
      </c>
      <c r="O55" s="50">
        <f t="shared" si="22"/>
        <v>36000</v>
      </c>
      <c r="P55" s="87">
        <v>0</v>
      </c>
      <c r="Q55" s="87">
        <v>36000</v>
      </c>
      <c r="R55" s="87">
        <v>0</v>
      </c>
      <c r="S55" s="102">
        <f t="shared" si="37"/>
        <v>36000</v>
      </c>
      <c r="T55" s="51">
        <f t="shared" si="12"/>
        <v>72000</v>
      </c>
      <c r="U55" s="52">
        <f t="shared" si="9"/>
        <v>0</v>
      </c>
      <c r="W55" s="43"/>
      <c r="Y55" s="43"/>
    </row>
    <row r="56" spans="1:29" s="5" customFormat="1" ht="25.5" customHeight="1">
      <c r="A56" s="44">
        <v>8.1199999999999992</v>
      </c>
      <c r="B56" s="105" t="s">
        <v>71</v>
      </c>
      <c r="C56" s="52">
        <v>24000</v>
      </c>
      <c r="D56" s="87">
        <v>2000</v>
      </c>
      <c r="E56" s="87">
        <v>2000</v>
      </c>
      <c r="F56" s="87">
        <v>2000</v>
      </c>
      <c r="G56" s="50">
        <f t="shared" si="39"/>
        <v>6000</v>
      </c>
      <c r="H56" s="87">
        <v>2000</v>
      </c>
      <c r="I56" s="87">
        <v>2000</v>
      </c>
      <c r="J56" s="87">
        <v>2000</v>
      </c>
      <c r="K56" s="50">
        <f t="shared" si="38"/>
        <v>6000</v>
      </c>
      <c r="L56" s="87">
        <v>2000</v>
      </c>
      <c r="M56" s="87">
        <v>2000</v>
      </c>
      <c r="N56" s="87">
        <v>2000</v>
      </c>
      <c r="O56" s="50">
        <f t="shared" si="22"/>
        <v>6000</v>
      </c>
      <c r="P56" s="87">
        <v>2000</v>
      </c>
      <c r="Q56" s="87">
        <v>2000</v>
      </c>
      <c r="R56" s="87">
        <v>2000</v>
      </c>
      <c r="S56" s="102">
        <f t="shared" si="37"/>
        <v>6000</v>
      </c>
      <c r="T56" s="51">
        <f t="shared" si="12"/>
        <v>24000</v>
      </c>
      <c r="U56" s="52">
        <f t="shared" si="9"/>
        <v>0</v>
      </c>
      <c r="W56" s="43"/>
      <c r="Y56" s="43"/>
    </row>
    <row r="57" spans="1:29" s="5" customFormat="1" ht="25.5" customHeight="1">
      <c r="A57" s="44">
        <v>8.1300000000000008</v>
      </c>
      <c r="B57" s="85" t="s">
        <v>72</v>
      </c>
      <c r="C57" s="52">
        <v>150000</v>
      </c>
      <c r="D57" s="87">
        <v>0</v>
      </c>
      <c r="E57" s="87">
        <v>0</v>
      </c>
      <c r="F57" s="87">
        <v>0</v>
      </c>
      <c r="G57" s="50">
        <f t="shared" si="39"/>
        <v>0</v>
      </c>
      <c r="H57" s="87">
        <v>0</v>
      </c>
      <c r="I57" s="87">
        <v>50000</v>
      </c>
      <c r="J57" s="87">
        <v>10000</v>
      </c>
      <c r="K57" s="50">
        <f t="shared" si="38"/>
        <v>60000</v>
      </c>
      <c r="L57" s="87">
        <v>0</v>
      </c>
      <c r="M57" s="87">
        <v>10000</v>
      </c>
      <c r="N57" s="87">
        <v>0</v>
      </c>
      <c r="O57" s="50">
        <f t="shared" si="22"/>
        <v>10000</v>
      </c>
      <c r="P57" s="87">
        <v>0</v>
      </c>
      <c r="Q57" s="87">
        <v>20000</v>
      </c>
      <c r="R57" s="87">
        <v>60000</v>
      </c>
      <c r="S57" s="102">
        <f t="shared" si="37"/>
        <v>80000</v>
      </c>
      <c r="T57" s="51">
        <f t="shared" si="12"/>
        <v>150000</v>
      </c>
      <c r="U57" s="52">
        <f t="shared" si="9"/>
        <v>0</v>
      </c>
      <c r="W57" s="43"/>
      <c r="Y57" s="43"/>
    </row>
    <row r="58" spans="1:29" s="5" customFormat="1" ht="30.75" customHeight="1">
      <c r="A58" s="44">
        <v>8.14</v>
      </c>
      <c r="B58" s="85" t="s">
        <v>52</v>
      </c>
      <c r="C58" s="52">
        <v>180000</v>
      </c>
      <c r="D58" s="87">
        <v>0</v>
      </c>
      <c r="E58" s="87">
        <v>0</v>
      </c>
      <c r="F58" s="87">
        <v>0</v>
      </c>
      <c r="G58" s="50">
        <f t="shared" si="39"/>
        <v>0</v>
      </c>
      <c r="H58" s="87">
        <v>0</v>
      </c>
      <c r="I58" s="87">
        <v>0</v>
      </c>
      <c r="J58" s="87">
        <v>0</v>
      </c>
      <c r="K58" s="50">
        <f t="shared" si="38"/>
        <v>0</v>
      </c>
      <c r="L58" s="87">
        <v>180000</v>
      </c>
      <c r="M58" s="87">
        <v>0</v>
      </c>
      <c r="N58" s="87">
        <v>0</v>
      </c>
      <c r="O58" s="50">
        <f t="shared" si="22"/>
        <v>180000</v>
      </c>
      <c r="P58" s="87">
        <v>0</v>
      </c>
      <c r="Q58" s="87">
        <v>0</v>
      </c>
      <c r="R58" s="87">
        <v>0</v>
      </c>
      <c r="S58" s="102">
        <f t="shared" si="37"/>
        <v>0</v>
      </c>
      <c r="T58" s="51">
        <f t="shared" si="12"/>
        <v>180000</v>
      </c>
      <c r="U58" s="52">
        <f t="shared" si="9"/>
        <v>0</v>
      </c>
      <c r="W58" s="43"/>
      <c r="Y58" s="43"/>
    </row>
    <row r="59" spans="1:29" s="5" customFormat="1" ht="36" customHeight="1">
      <c r="A59" s="44">
        <v>8.15</v>
      </c>
      <c r="B59" s="85" t="s">
        <v>53</v>
      </c>
      <c r="C59" s="52">
        <v>180000</v>
      </c>
      <c r="D59" s="87">
        <v>0</v>
      </c>
      <c r="E59" s="87">
        <v>0</v>
      </c>
      <c r="F59" s="87">
        <v>0</v>
      </c>
      <c r="G59" s="50">
        <f t="shared" si="39"/>
        <v>0</v>
      </c>
      <c r="H59" s="87">
        <v>0</v>
      </c>
      <c r="I59" s="87">
        <v>0</v>
      </c>
      <c r="J59" s="87">
        <v>0</v>
      </c>
      <c r="K59" s="50">
        <f t="shared" si="38"/>
        <v>0</v>
      </c>
      <c r="L59" s="87">
        <v>0</v>
      </c>
      <c r="M59" s="87">
        <v>180000</v>
      </c>
      <c r="N59" s="87">
        <v>0</v>
      </c>
      <c r="O59" s="50">
        <f t="shared" si="22"/>
        <v>180000</v>
      </c>
      <c r="P59" s="87">
        <v>0</v>
      </c>
      <c r="Q59" s="87">
        <v>0</v>
      </c>
      <c r="R59" s="87">
        <v>0</v>
      </c>
      <c r="S59" s="102">
        <f t="shared" si="37"/>
        <v>0</v>
      </c>
      <c r="T59" s="51">
        <f t="shared" si="12"/>
        <v>180000</v>
      </c>
      <c r="U59" s="52">
        <f t="shared" si="9"/>
        <v>0</v>
      </c>
      <c r="W59" s="43"/>
      <c r="Y59" s="43"/>
    </row>
    <row r="60" spans="1:29" s="5" customFormat="1" ht="45">
      <c r="A60" s="44">
        <v>8.16</v>
      </c>
      <c r="B60" s="85" t="s">
        <v>54</v>
      </c>
      <c r="C60" s="52">
        <v>120000</v>
      </c>
      <c r="D60" s="87">
        <v>0</v>
      </c>
      <c r="E60" s="87">
        <v>0</v>
      </c>
      <c r="F60" s="87">
        <v>0</v>
      </c>
      <c r="G60" s="50">
        <f t="shared" si="39"/>
        <v>0</v>
      </c>
      <c r="H60" s="87">
        <v>0</v>
      </c>
      <c r="I60" s="87">
        <v>0</v>
      </c>
      <c r="J60" s="87">
        <v>60000</v>
      </c>
      <c r="K60" s="50">
        <f t="shared" si="38"/>
        <v>60000</v>
      </c>
      <c r="L60" s="87">
        <v>0</v>
      </c>
      <c r="M60" s="87">
        <v>0</v>
      </c>
      <c r="N60" s="87">
        <v>0</v>
      </c>
      <c r="O60" s="50">
        <f t="shared" si="22"/>
        <v>0</v>
      </c>
      <c r="P60" s="87">
        <v>0</v>
      </c>
      <c r="Q60" s="87">
        <v>0</v>
      </c>
      <c r="R60" s="87">
        <v>60000</v>
      </c>
      <c r="S60" s="102">
        <f t="shared" si="37"/>
        <v>60000</v>
      </c>
      <c r="T60" s="51">
        <f t="shared" si="12"/>
        <v>120000</v>
      </c>
      <c r="U60" s="52">
        <f t="shared" si="9"/>
        <v>0</v>
      </c>
      <c r="W60" s="43"/>
      <c r="Y60" s="43"/>
    </row>
    <row r="61" spans="1:29" s="5" customFormat="1" ht="45">
      <c r="A61" s="44">
        <v>8.17</v>
      </c>
      <c r="B61" s="106" t="s">
        <v>73</v>
      </c>
      <c r="C61" s="52">
        <v>214180</v>
      </c>
      <c r="D61" s="87">
        <v>0</v>
      </c>
      <c r="E61" s="87">
        <v>0</v>
      </c>
      <c r="F61" s="87">
        <v>0</v>
      </c>
      <c r="G61" s="50">
        <f t="shared" si="39"/>
        <v>0</v>
      </c>
      <c r="H61" s="87">
        <v>0</v>
      </c>
      <c r="I61" s="87">
        <v>0</v>
      </c>
      <c r="J61" s="87">
        <v>0</v>
      </c>
      <c r="K61" s="50">
        <f t="shared" si="38"/>
        <v>0</v>
      </c>
      <c r="L61" s="87">
        <v>0</v>
      </c>
      <c r="M61" s="87">
        <v>0</v>
      </c>
      <c r="N61" s="87">
        <v>0</v>
      </c>
      <c r="O61" s="50">
        <f t="shared" si="22"/>
        <v>0</v>
      </c>
      <c r="P61" s="87">
        <v>0</v>
      </c>
      <c r="Q61" s="87">
        <v>0</v>
      </c>
      <c r="R61" s="87">
        <v>214180</v>
      </c>
      <c r="S61" s="102">
        <f t="shared" si="37"/>
        <v>214180</v>
      </c>
      <c r="T61" s="51">
        <f t="shared" si="12"/>
        <v>214180</v>
      </c>
      <c r="U61" s="52">
        <f t="shared" si="9"/>
        <v>0</v>
      </c>
      <c r="W61" s="43"/>
      <c r="Y61" s="43"/>
    </row>
    <row r="62" spans="1:29" s="5" customFormat="1" ht="30" customHeight="1">
      <c r="A62" s="107">
        <v>8.18</v>
      </c>
      <c r="B62" s="106" t="s">
        <v>74</v>
      </c>
      <c r="C62" s="52">
        <v>500242.83</v>
      </c>
      <c r="D62" s="87">
        <v>0</v>
      </c>
      <c r="E62" s="87">
        <v>0</v>
      </c>
      <c r="F62" s="87">
        <v>0</v>
      </c>
      <c r="G62" s="50">
        <f t="shared" si="39"/>
        <v>0</v>
      </c>
      <c r="H62" s="87">
        <v>0</v>
      </c>
      <c r="I62" s="87">
        <v>0</v>
      </c>
      <c r="J62" s="87">
        <v>0</v>
      </c>
      <c r="K62" s="50">
        <f t="shared" si="38"/>
        <v>0</v>
      </c>
      <c r="L62" s="87">
        <v>0</v>
      </c>
      <c r="M62" s="87">
        <v>0</v>
      </c>
      <c r="N62" s="87">
        <v>0</v>
      </c>
      <c r="O62" s="50">
        <f t="shared" si="22"/>
        <v>0</v>
      </c>
      <c r="P62" s="87">
        <v>0</v>
      </c>
      <c r="Q62" s="87">
        <v>500242.83</v>
      </c>
      <c r="R62" s="87">
        <v>0</v>
      </c>
      <c r="S62" s="102">
        <f t="shared" si="37"/>
        <v>500242.83</v>
      </c>
      <c r="T62" s="51">
        <f t="shared" si="12"/>
        <v>500242.83</v>
      </c>
      <c r="U62" s="52">
        <f t="shared" si="9"/>
        <v>0</v>
      </c>
      <c r="W62" s="43"/>
      <c r="Y62" s="43"/>
    </row>
    <row r="63" spans="1:29" s="117" customFormat="1" ht="29.45" customHeight="1">
      <c r="A63" s="140" t="s">
        <v>75</v>
      </c>
      <c r="B63" s="141"/>
      <c r="C63" s="108">
        <f>SUM(C7,C21,C25,C35,C38,C41,C44,C45)</f>
        <v>8934362.8300000001</v>
      </c>
      <c r="D63" s="109">
        <f>SUM(D7,D21,D25,D35,D38,D41,D44,D45)</f>
        <v>72610</v>
      </c>
      <c r="E63" s="109">
        <f>SUM(E7,E21,E25,E35,E38,E41,E44,E45)</f>
        <v>72070</v>
      </c>
      <c r="F63" s="109">
        <f>SUM(F7,F21,F25,F35,F38,F41,F44,F45)</f>
        <v>93070</v>
      </c>
      <c r="G63" s="110">
        <f>D63+E63+F63</f>
        <v>237750</v>
      </c>
      <c r="H63" s="109">
        <f>SUM(H7,H21,H25,H35,H38,H41,H44,H45)</f>
        <v>114070</v>
      </c>
      <c r="I63" s="109">
        <f>SUM(I7,I21,I25,I35,I38,I41,I44,I45)</f>
        <v>633420</v>
      </c>
      <c r="J63" s="109">
        <f>SUM(J7,J21,J25,J35,J38,J41,J44,J45)</f>
        <v>981920</v>
      </c>
      <c r="K63" s="110">
        <f>SUM(H63:J63)</f>
        <v>1729410</v>
      </c>
      <c r="L63" s="109">
        <f>SUM(L7,L21,L25,L35,L38,L41,L44,L45)</f>
        <v>727420</v>
      </c>
      <c r="M63" s="109">
        <f>SUM(M7,M21,M25,M35,M38,M41,M44,M45)</f>
        <v>2072020</v>
      </c>
      <c r="N63" s="109">
        <f>SUM(N7,N21,N25,N35,N38,N41,N44,N45)</f>
        <v>272820</v>
      </c>
      <c r="O63" s="110">
        <f>L63+M63+N63</f>
        <v>3072260</v>
      </c>
      <c r="P63" s="109">
        <f>SUM(P7,P21,P25,P35,P38,P41,P44,P45)</f>
        <v>962820</v>
      </c>
      <c r="Q63" s="109">
        <f>SUM(Q7,Q21,Q25,Q35,Q38,Q41,Q44,Q45)</f>
        <v>854562.83000000007</v>
      </c>
      <c r="R63" s="109">
        <f>SUM(R7,R21,R25,R35,R38,R41,R44,R45)</f>
        <v>858000</v>
      </c>
      <c r="S63" s="111">
        <f>SUM(P63:R63)</f>
        <v>2675382.83</v>
      </c>
      <c r="T63" s="112">
        <f>SUM(T7,T21,T25,T35,T38,T41,T44,T45)</f>
        <v>7714802.8300000001</v>
      </c>
      <c r="U63" s="113">
        <f t="shared" si="9"/>
        <v>1219560</v>
      </c>
      <c r="V63" s="114"/>
      <c r="W63" s="115"/>
      <c r="X63" s="116"/>
      <c r="Y63" s="43"/>
      <c r="Z63" s="116"/>
      <c r="AA63" s="116"/>
      <c r="AB63" s="116"/>
      <c r="AC63" s="116"/>
    </row>
    <row r="64" spans="1:29" s="5" customFormat="1" ht="14.25" customHeight="1">
      <c r="A64" s="118"/>
      <c r="C64" s="119"/>
      <c r="D64" s="23"/>
      <c r="E64" s="120"/>
      <c r="F64" s="119"/>
      <c r="G64" s="121"/>
      <c r="H64" s="119"/>
      <c r="I64" s="120"/>
      <c r="J64" s="120"/>
      <c r="K64" s="121"/>
      <c r="L64" s="120"/>
      <c r="M64" s="120"/>
      <c r="N64" s="119"/>
      <c r="O64" s="122"/>
      <c r="P64" s="120"/>
      <c r="Q64" s="119"/>
      <c r="R64" s="120"/>
      <c r="S64" s="122"/>
      <c r="T64" s="120"/>
      <c r="U64" s="119"/>
    </row>
    <row r="65" spans="1:29" s="5" customFormat="1" ht="15.75" customHeight="1">
      <c r="A65" s="118"/>
      <c r="B65" s="123"/>
      <c r="C65" s="124"/>
      <c r="E65" s="119"/>
      <c r="F65" s="125"/>
      <c r="G65" s="126"/>
      <c r="H65" s="127"/>
      <c r="I65" s="127"/>
      <c r="J65" s="125"/>
      <c r="K65" s="126"/>
      <c r="L65" s="127"/>
      <c r="M65" s="119"/>
      <c r="N65" s="119"/>
      <c r="O65" s="121"/>
      <c r="P65" s="119"/>
      <c r="Q65" s="119"/>
      <c r="R65" s="119"/>
      <c r="S65" s="121"/>
      <c r="T65" s="119"/>
      <c r="U65" s="119"/>
    </row>
    <row r="66" spans="1:29" s="5" customFormat="1" ht="15.75" customHeight="1">
      <c r="A66" s="118"/>
      <c r="B66" s="128"/>
      <c r="C66" s="124"/>
      <c r="E66" s="119"/>
      <c r="F66" s="125"/>
      <c r="G66" s="126"/>
      <c r="H66" s="127"/>
      <c r="I66" s="127"/>
      <c r="J66" s="125"/>
      <c r="K66" s="126"/>
      <c r="L66" s="127"/>
      <c r="M66" s="119"/>
      <c r="N66" s="119"/>
      <c r="O66" s="121"/>
      <c r="P66" s="119"/>
      <c r="Q66" s="119"/>
      <c r="R66" s="119"/>
      <c r="S66" s="121"/>
      <c r="T66" s="119"/>
      <c r="U66" s="119"/>
    </row>
    <row r="67" spans="1:29" s="4" customFormat="1" ht="12.75">
      <c r="A67" s="129"/>
      <c r="B67" s="123"/>
      <c r="C67" s="130"/>
      <c r="D67" s="2"/>
      <c r="F67" s="130"/>
      <c r="G67" s="131"/>
      <c r="H67" s="130"/>
      <c r="I67" s="130"/>
      <c r="J67" s="127"/>
      <c r="K67" s="131"/>
      <c r="L67" s="127"/>
      <c r="O67" s="132"/>
      <c r="S67" s="132"/>
      <c r="V67" s="2"/>
      <c r="W67" s="5"/>
      <c r="X67" s="5"/>
      <c r="Y67" s="5"/>
      <c r="Z67" s="5"/>
      <c r="AA67" s="5"/>
      <c r="AB67" s="5"/>
      <c r="AC67" s="5"/>
    </row>
    <row r="68" spans="1:29" s="4" customFormat="1" ht="12.75">
      <c r="A68" s="129"/>
      <c r="B68" s="123"/>
      <c r="C68" s="124"/>
      <c r="D68" s="2"/>
      <c r="F68" s="130"/>
      <c r="G68" s="131"/>
      <c r="H68" s="130"/>
      <c r="I68" s="130"/>
      <c r="J68" s="127"/>
      <c r="K68" s="131"/>
      <c r="L68" s="127"/>
      <c r="O68" s="132"/>
      <c r="S68" s="132"/>
      <c r="V68" s="2"/>
      <c r="W68" s="5"/>
      <c r="X68" s="5"/>
      <c r="Y68" s="5"/>
      <c r="Z68" s="5"/>
      <c r="AA68" s="5"/>
      <c r="AB68" s="5"/>
      <c r="AC68" s="5"/>
    </row>
    <row r="69" spans="1:29" s="4" customFormat="1" ht="12.75">
      <c r="A69" s="129"/>
      <c r="B69" s="2"/>
      <c r="D69" s="2"/>
      <c r="F69" s="130"/>
      <c r="G69" s="131"/>
      <c r="H69" s="130"/>
      <c r="I69" s="130"/>
      <c r="J69" s="127"/>
      <c r="K69" s="131"/>
      <c r="L69" s="127"/>
      <c r="O69" s="132"/>
      <c r="S69" s="132"/>
      <c r="V69" s="2"/>
      <c r="W69" s="5"/>
      <c r="X69" s="5"/>
      <c r="Y69" s="5"/>
      <c r="Z69" s="5"/>
      <c r="AA69" s="5"/>
      <c r="AB69" s="5"/>
      <c r="AC69" s="5"/>
    </row>
    <row r="70" spans="1:29" s="4" customFormat="1" ht="12.75">
      <c r="A70" s="129"/>
      <c r="B70" s="2"/>
      <c r="C70" s="124"/>
      <c r="D70" s="2"/>
      <c r="F70" s="130"/>
      <c r="G70" s="131"/>
      <c r="H70" s="130"/>
      <c r="I70" s="130"/>
      <c r="J70" s="127"/>
      <c r="K70" s="131"/>
      <c r="L70" s="127"/>
      <c r="O70" s="132"/>
      <c r="S70" s="132"/>
      <c r="V70" s="2"/>
      <c r="W70" s="5"/>
      <c r="X70" s="5"/>
      <c r="Y70" s="5"/>
      <c r="Z70" s="5"/>
      <c r="AA70" s="5"/>
      <c r="AB70" s="5"/>
      <c r="AC70" s="5"/>
    </row>
    <row r="71" spans="1:29" s="4" customFormat="1" ht="12.75">
      <c r="A71" s="129"/>
      <c r="B71" s="2"/>
      <c r="D71" s="2"/>
      <c r="F71" s="130"/>
      <c r="G71" s="131"/>
      <c r="H71" s="130"/>
      <c r="I71" s="130"/>
      <c r="J71" s="127"/>
      <c r="K71" s="131"/>
      <c r="L71" s="127"/>
      <c r="O71" s="132"/>
      <c r="S71" s="132"/>
      <c r="V71" s="2"/>
      <c r="W71" s="5"/>
      <c r="X71" s="5"/>
      <c r="Y71" s="5"/>
      <c r="Z71" s="5"/>
      <c r="AA71" s="5"/>
      <c r="AB71" s="5"/>
      <c r="AC71" s="5"/>
    </row>
    <row r="72" spans="1:29" s="4" customFormat="1" ht="12.75">
      <c r="A72" s="129"/>
      <c r="B72" s="2"/>
      <c r="D72" s="2"/>
      <c r="F72" s="130"/>
      <c r="G72" s="131"/>
      <c r="H72" s="130"/>
      <c r="I72" s="130"/>
      <c r="J72" s="127"/>
      <c r="K72" s="131"/>
      <c r="L72" s="127"/>
      <c r="O72" s="132"/>
      <c r="S72" s="132"/>
      <c r="V72" s="2"/>
      <c r="W72" s="5"/>
      <c r="X72" s="5"/>
      <c r="Y72" s="5"/>
      <c r="Z72" s="5"/>
      <c r="AA72" s="5"/>
      <c r="AB72" s="5"/>
      <c r="AC72" s="5"/>
    </row>
    <row r="73" spans="1:29" s="4" customFormat="1" ht="12.75">
      <c r="A73" s="129"/>
      <c r="B73" s="2"/>
      <c r="D73" s="2"/>
      <c r="F73" s="130"/>
      <c r="G73" s="131"/>
      <c r="H73" s="130"/>
      <c r="I73" s="130"/>
      <c r="J73" s="127"/>
      <c r="K73" s="131"/>
      <c r="L73" s="127"/>
      <c r="O73" s="132"/>
      <c r="S73" s="132"/>
      <c r="V73" s="2"/>
      <c r="W73" s="5"/>
      <c r="X73" s="5"/>
      <c r="Y73" s="5"/>
      <c r="Z73" s="5"/>
      <c r="AA73" s="5"/>
      <c r="AB73" s="5"/>
      <c r="AC73" s="5"/>
    </row>
    <row r="74" spans="1:29" s="4" customFormat="1" ht="12.75">
      <c r="A74" s="129"/>
      <c r="B74" s="2"/>
      <c r="D74" s="2"/>
      <c r="F74" s="130"/>
      <c r="G74" s="131"/>
      <c r="H74" s="130"/>
      <c r="I74" s="130"/>
      <c r="J74" s="127"/>
      <c r="K74" s="131"/>
      <c r="L74" s="127"/>
      <c r="O74" s="132"/>
      <c r="S74" s="132"/>
      <c r="V74" s="2"/>
      <c r="W74" s="5"/>
      <c r="X74" s="5"/>
      <c r="Y74" s="5"/>
      <c r="Z74" s="5"/>
      <c r="AA74" s="5"/>
      <c r="AB74" s="5"/>
      <c r="AC74" s="5"/>
    </row>
  </sheetData>
  <mergeCells count="10">
    <mergeCell ref="P5:S5"/>
    <mergeCell ref="T5:T6"/>
    <mergeCell ref="U5:U6"/>
    <mergeCell ref="A63:B63"/>
    <mergeCell ref="A5:A6"/>
    <mergeCell ref="B5:B6"/>
    <mergeCell ref="C5:C6"/>
    <mergeCell ref="D5:G5"/>
    <mergeCell ref="H5:K5"/>
    <mergeCell ref="L5:O5"/>
  </mergeCells>
  <pageMargins left="0.59055118110236227" right="0" top="0.51181102362204722" bottom="0.11811023622047245" header="0.51181102362204722" footer="0.51181102362204722"/>
  <pageSetup paperSize="5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CU1-MOPH</vt:lpstr>
      <vt:lpstr>Sheet1</vt:lpstr>
      <vt:lpstr>Sheet2</vt:lpstr>
      <vt:lpstr>Sheet3</vt:lpstr>
      <vt:lpstr>'CU1-MOPH'!Print_Titles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GAP3</cp:lastModifiedBy>
  <cp:lastPrinted>2017-12-15T07:11:51Z</cp:lastPrinted>
  <dcterms:created xsi:type="dcterms:W3CDTF">2017-12-13T02:09:46Z</dcterms:created>
  <dcterms:modified xsi:type="dcterms:W3CDTF">2017-12-15T07:17:02Z</dcterms:modified>
</cp:coreProperties>
</file>