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TDA_CNTT\github\PMMNM\"/>
    </mc:Choice>
  </mc:AlternateContent>
  <xr:revisionPtr revIDLastSave="0" documentId="13_ncr:1_{181CFB7D-1A9F-4197-B5B6-8B29E93D17C5}" xr6:coauthVersionLast="47" xr6:coauthVersionMax="47" xr10:uidLastSave="{00000000-0000-0000-0000-000000000000}"/>
  <bookViews>
    <workbookView xWindow="-108" yWindow="-108" windowWidth="23256" windowHeight="12456" xr2:uid="{7484EFA5-008F-4C02-84EE-E6FDB101D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1" l="1"/>
  <c r="H75" i="1"/>
  <c r="I75" i="1"/>
  <c r="J75" i="1"/>
  <c r="K75" i="1"/>
  <c r="L75" i="1"/>
  <c r="H46" i="1"/>
  <c r="H45" i="1" s="1"/>
  <c r="H43" i="1" s="1"/>
  <c r="L12" i="1"/>
  <c r="L41" i="1"/>
  <c r="L48" i="1"/>
  <c r="L65" i="1"/>
  <c r="L69" i="1"/>
  <c r="K12" i="1"/>
  <c r="K41" i="1"/>
  <c r="K48" i="1"/>
  <c r="K65" i="1"/>
  <c r="K69" i="1"/>
  <c r="J10" i="1"/>
  <c r="J12" i="1"/>
  <c r="J41" i="1"/>
  <c r="J48" i="1"/>
  <c r="J51" i="1"/>
  <c r="K51" i="1" s="1"/>
  <c r="J55" i="1"/>
  <c r="K55" i="1" s="1"/>
  <c r="J60" i="1"/>
  <c r="K60" i="1" s="1"/>
  <c r="L60" i="1" s="1"/>
  <c r="J65" i="1"/>
  <c r="J69" i="1"/>
  <c r="G61" i="1"/>
  <c r="I61" i="1" s="1"/>
  <c r="J61" i="1" s="1"/>
  <c r="G58" i="1"/>
  <c r="I58" i="1" s="1"/>
  <c r="G55" i="1"/>
  <c r="I55" i="1" s="1"/>
  <c r="G52" i="1"/>
  <c r="I52" i="1" s="1"/>
  <c r="G49" i="1"/>
  <c r="I49" i="1" s="1"/>
  <c r="G46" i="1"/>
  <c r="H68" i="1"/>
  <c r="G68" i="1"/>
  <c r="H18" i="1"/>
  <c r="G18" i="1"/>
  <c r="H3" i="1"/>
  <c r="G3" i="1"/>
  <c r="H28" i="1"/>
  <c r="H27" i="1" s="1"/>
  <c r="H25" i="1" s="1"/>
  <c r="G28" i="1"/>
  <c r="G27" i="1" s="1"/>
  <c r="G25" i="1" s="1"/>
  <c r="H14" i="1"/>
  <c r="H11" i="1" s="1"/>
  <c r="G14" i="1"/>
  <c r="G35" i="1"/>
  <c r="G33" i="1" s="1"/>
  <c r="H35" i="1"/>
  <c r="H33" i="1" s="1"/>
  <c r="I47" i="1"/>
  <c r="J47" i="1" s="1"/>
  <c r="I48" i="1"/>
  <c r="I50" i="1"/>
  <c r="J50" i="1" s="1"/>
  <c r="K50" i="1" s="1"/>
  <c r="I51" i="1"/>
  <c r="I53" i="1"/>
  <c r="J53" i="1" s="1"/>
  <c r="I54" i="1"/>
  <c r="J54" i="1" s="1"/>
  <c r="I56" i="1"/>
  <c r="J56" i="1" s="1"/>
  <c r="K56" i="1" s="1"/>
  <c r="I57" i="1"/>
  <c r="J57" i="1" s="1"/>
  <c r="I59" i="1"/>
  <c r="J59" i="1" s="1"/>
  <c r="K59" i="1" s="1"/>
  <c r="L59" i="1" s="1"/>
  <c r="I60" i="1"/>
  <c r="I62" i="1"/>
  <c r="J62" i="1" s="1"/>
  <c r="K62" i="1" s="1"/>
  <c r="I63" i="1"/>
  <c r="J63" i="1" s="1"/>
  <c r="I64" i="1"/>
  <c r="J64" i="1" s="1"/>
  <c r="I65" i="1"/>
  <c r="I66" i="1"/>
  <c r="J66" i="1" s="1"/>
  <c r="I67" i="1"/>
  <c r="J67" i="1" s="1"/>
  <c r="I44" i="1"/>
  <c r="I70" i="1"/>
  <c r="J70" i="1" s="1"/>
  <c r="K70" i="1" s="1"/>
  <c r="I71" i="1"/>
  <c r="J71" i="1" s="1"/>
  <c r="I69" i="1"/>
  <c r="I36" i="1"/>
  <c r="J36" i="1" s="1"/>
  <c r="I37" i="1"/>
  <c r="J37" i="1" s="1"/>
  <c r="I38" i="1"/>
  <c r="J38" i="1" s="1"/>
  <c r="K38" i="1" s="1"/>
  <c r="I39" i="1"/>
  <c r="J39" i="1" s="1"/>
  <c r="K39" i="1" s="1"/>
  <c r="L39" i="1" s="1"/>
  <c r="I40" i="1"/>
  <c r="J40" i="1" s="1"/>
  <c r="K40" i="1" s="1"/>
  <c r="L40" i="1" s="1"/>
  <c r="I41" i="1"/>
  <c r="I42" i="1"/>
  <c r="J42" i="1" s="1"/>
  <c r="I34" i="1"/>
  <c r="J34" i="1" s="1"/>
  <c r="K34" i="1" s="1"/>
  <c r="I29" i="1"/>
  <c r="J29" i="1" s="1"/>
  <c r="K29" i="1" s="1"/>
  <c r="I30" i="1"/>
  <c r="I31" i="1"/>
  <c r="J31" i="1" s="1"/>
  <c r="I32" i="1"/>
  <c r="J32" i="1" s="1"/>
  <c r="I26" i="1"/>
  <c r="J26" i="1" s="1"/>
  <c r="I20" i="1"/>
  <c r="J20" i="1" s="1"/>
  <c r="I21" i="1"/>
  <c r="J21" i="1" s="1"/>
  <c r="K21" i="1" s="1"/>
  <c r="L21" i="1" s="1"/>
  <c r="I22" i="1"/>
  <c r="J22" i="1" s="1"/>
  <c r="I23" i="1"/>
  <c r="J23" i="1" s="1"/>
  <c r="I24" i="1"/>
  <c r="J24" i="1" s="1"/>
  <c r="I19" i="1"/>
  <c r="J19" i="1" s="1"/>
  <c r="I13" i="1"/>
  <c r="J13" i="1" s="1"/>
  <c r="I15" i="1"/>
  <c r="I16" i="1"/>
  <c r="J16" i="1" s="1"/>
  <c r="I17" i="1"/>
  <c r="J17" i="1" s="1"/>
  <c r="I12" i="1"/>
  <c r="I5" i="1"/>
  <c r="J5" i="1" s="1"/>
  <c r="I6" i="1"/>
  <c r="J6" i="1" s="1"/>
  <c r="I7" i="1"/>
  <c r="J7" i="1" s="1"/>
  <c r="I8" i="1"/>
  <c r="J8" i="1" s="1"/>
  <c r="I9" i="1"/>
  <c r="J9" i="1" s="1"/>
  <c r="I10" i="1"/>
  <c r="I4" i="1"/>
  <c r="J4" i="1" s="1"/>
  <c r="K10" i="1" l="1"/>
  <c r="L10" i="1" s="1"/>
  <c r="K4" i="1"/>
  <c r="L4" i="1" s="1"/>
  <c r="K71" i="1"/>
  <c r="L71" i="1" s="1"/>
  <c r="I68" i="1"/>
  <c r="J68" i="1"/>
  <c r="L70" i="1"/>
  <c r="K67" i="1"/>
  <c r="L67" i="1" s="1"/>
  <c r="K66" i="1"/>
  <c r="L66" i="1" s="1"/>
  <c r="K64" i="1"/>
  <c r="L64" i="1" s="1"/>
  <c r="K63" i="1"/>
  <c r="L63" i="1"/>
  <c r="K61" i="1"/>
  <c r="L61" i="1" s="1"/>
  <c r="L62" i="1"/>
  <c r="J58" i="1"/>
  <c r="K57" i="1"/>
  <c r="L57" i="1"/>
  <c r="L56" i="1"/>
  <c r="L55" i="1"/>
  <c r="K54" i="1"/>
  <c r="L54" i="1" s="1"/>
  <c r="K53" i="1"/>
  <c r="L53" i="1"/>
  <c r="J52" i="1"/>
  <c r="J49" i="1"/>
  <c r="L51" i="1"/>
  <c r="L50" i="1"/>
  <c r="K47" i="1"/>
  <c r="L47" i="1"/>
  <c r="I46" i="1"/>
  <c r="I45" i="1" s="1"/>
  <c r="I43" i="1" s="1"/>
  <c r="J44" i="1"/>
  <c r="K42" i="1"/>
  <c r="L42" i="1" s="1"/>
  <c r="L38" i="1"/>
  <c r="K37" i="1"/>
  <c r="L37" i="1" s="1"/>
  <c r="K36" i="1"/>
  <c r="L36" i="1" s="1"/>
  <c r="I35" i="1"/>
  <c r="I33" i="1" s="1"/>
  <c r="J33" i="1" s="1"/>
  <c r="L34" i="1"/>
  <c r="K26" i="1"/>
  <c r="L26" i="1" s="1"/>
  <c r="I28" i="1"/>
  <c r="I27" i="1" s="1"/>
  <c r="J27" i="1" s="1"/>
  <c r="L29" i="1"/>
  <c r="J30" i="1"/>
  <c r="K32" i="1"/>
  <c r="L32" i="1"/>
  <c r="K31" i="1"/>
  <c r="L31" i="1"/>
  <c r="K24" i="1"/>
  <c r="L24" i="1" s="1"/>
  <c r="K23" i="1"/>
  <c r="L23" i="1" s="1"/>
  <c r="K22" i="1"/>
  <c r="L22" i="1" s="1"/>
  <c r="K20" i="1"/>
  <c r="L20" i="1" s="1"/>
  <c r="I18" i="1"/>
  <c r="J18" i="1" s="1"/>
  <c r="K18" i="1" s="1"/>
  <c r="L18" i="1" s="1"/>
  <c r="K19" i="1"/>
  <c r="L19" i="1" s="1"/>
  <c r="K17" i="1"/>
  <c r="L17" i="1" s="1"/>
  <c r="K16" i="1"/>
  <c r="L16" i="1"/>
  <c r="I14" i="1"/>
  <c r="J14" i="1"/>
  <c r="K14" i="1" s="1"/>
  <c r="L14" i="1" s="1"/>
  <c r="K13" i="1"/>
  <c r="L13" i="1" s="1"/>
  <c r="I11" i="1"/>
  <c r="J15" i="1"/>
  <c r="G11" i="1"/>
  <c r="K7" i="1"/>
  <c r="L7" i="1" s="1"/>
  <c r="K9" i="1"/>
  <c r="L9" i="1" s="1"/>
  <c r="K8" i="1"/>
  <c r="L8" i="1"/>
  <c r="I3" i="1"/>
  <c r="J3" i="1" s="1"/>
  <c r="K3" i="1" s="1"/>
  <c r="K6" i="1"/>
  <c r="L6" i="1" s="1"/>
  <c r="K5" i="1"/>
  <c r="L5" i="1" s="1"/>
  <c r="G45" i="1"/>
  <c r="G43" i="1" s="1"/>
  <c r="I25" i="1" l="1"/>
  <c r="J25" i="1" s="1"/>
  <c r="K25" i="1" s="1"/>
  <c r="L25" i="1" s="1"/>
  <c r="J28" i="1"/>
  <c r="K68" i="1"/>
  <c r="L68" i="1"/>
  <c r="K58" i="1"/>
  <c r="L58" i="1"/>
  <c r="K52" i="1"/>
  <c r="L52" i="1" s="1"/>
  <c r="J43" i="1"/>
  <c r="K43" i="1" s="1"/>
  <c r="L43" i="1" s="1"/>
  <c r="K49" i="1"/>
  <c r="L49" i="1" s="1"/>
  <c r="J45" i="1"/>
  <c r="K45" i="1" s="1"/>
  <c r="L45" i="1" s="1"/>
  <c r="J46" i="1"/>
  <c r="K46" i="1" s="1"/>
  <c r="L46" i="1" s="1"/>
  <c r="K44" i="1"/>
  <c r="L44" i="1" s="1"/>
  <c r="J35" i="1"/>
  <c r="K35" i="1" s="1"/>
  <c r="L35" i="1" s="1"/>
  <c r="K33" i="1"/>
  <c r="L33" i="1" s="1"/>
  <c r="K28" i="1"/>
  <c r="L28" i="1"/>
  <c r="K27" i="1"/>
  <c r="L27" i="1"/>
  <c r="K30" i="1"/>
  <c r="L30" i="1" s="1"/>
  <c r="J11" i="1"/>
  <c r="K11" i="1"/>
  <c r="L11" i="1" s="1"/>
  <c r="K15" i="1"/>
  <c r="L15" i="1" s="1"/>
  <c r="L3" i="1"/>
</calcChain>
</file>

<file path=xl/sharedStrings.xml><?xml version="1.0" encoding="utf-8"?>
<sst xmlns="http://schemas.openxmlformats.org/spreadsheetml/2006/main" count="101" uniqueCount="90">
  <si>
    <t>STT</t>
  </si>
  <si>
    <t>Trình tự (Predecesor)</t>
  </si>
  <si>
    <t>Thời gian (ngày)</t>
  </si>
  <si>
    <t>a</t>
  </si>
  <si>
    <t>m</t>
  </si>
  <si>
    <t>b</t>
  </si>
  <si>
    <t xml:space="preserve">   Lên kế hoạch dự án </t>
  </si>
  <si>
    <t>1.1 Khảo sát tính khả thi của dự án</t>
  </si>
  <si>
    <t>1.2 Khảo sát ý kiến khách hàng</t>
  </si>
  <si>
    <t>1.3 Xây dựng tài liệu kế hoạch quản lý dự án</t>
  </si>
  <si>
    <t>1.4 Xây dựng bản kế hoạch đảm bảo chất lượng</t>
  </si>
  <si>
    <t>1.5 Xây dựng bản kế hoạch quản lý cấu hình</t>
  </si>
  <si>
    <t>1.6 Xây dựng bản kế hoạch truyền thông và giao tiếp</t>
  </si>
  <si>
    <t>1.7 Xây dựng bản kế hoạch quản lý rủi ro</t>
  </si>
  <si>
    <t>2.3.1 Xác định yêu cầu cho mỗi chức năng của hệ thống</t>
  </si>
  <si>
    <t>2.3.2 Mô tả hệ thống</t>
  </si>
  <si>
    <t>2.4 Xác định các yêu cầu phi chức năng</t>
  </si>
  <si>
    <t>2.1 Xác định yêu cầu chung của hệ thống</t>
  </si>
  <si>
    <t>2.2 Xác định yêu cầu của người dùng</t>
  </si>
  <si>
    <t>2.3 Xác định yêu cầu của hệ thống</t>
  </si>
  <si>
    <t>Xác định yêu cầu</t>
  </si>
  <si>
    <t>Phân tích hệ thống</t>
  </si>
  <si>
    <t>3.1 Phân tích và đặc tả chức năng quản lý sản phẩm</t>
  </si>
  <si>
    <t>3.2 Phân tích và đặc tả chức năng quản lý bài viết</t>
  </si>
  <si>
    <t>3.3 Phân tích và đặc tả chức năng quản lý người dùng</t>
  </si>
  <si>
    <t>3.4 Phân tích và đặc tả chức năng quản lý đơn hàng</t>
  </si>
  <si>
    <t>3.5 Phân tích và đặc tả chức năng quản lý đánh giá</t>
  </si>
  <si>
    <t>3.6 Phân tích và đặc tả chức năng đăng nhập</t>
  </si>
  <si>
    <t>Thiết kế hệ thống</t>
  </si>
  <si>
    <t>4.1 Thiết kế cấu trúc</t>
  </si>
  <si>
    <t>4.2 Thiết kế giao diện</t>
  </si>
  <si>
    <t>4.2.1 Thiết kế giao diện website</t>
  </si>
  <si>
    <t>4.2.1.1 Thiết kế giao diện chung</t>
  </si>
  <si>
    <t>4.2.1.2 Thiết kế giao diện cho các chức năng con</t>
  </si>
  <si>
    <t>4.4 Tổng hợp và hoàn thiện đặc tả</t>
  </si>
  <si>
    <t>4.3 Thiết kế cơ sở dữ liệu</t>
  </si>
  <si>
    <t>Xây dựng hệ thống</t>
  </si>
  <si>
    <t>5.1 Xây dựng cơ sở dữ liệu</t>
  </si>
  <si>
    <t>5.2 Xây dựng các module</t>
  </si>
  <si>
    <t>5.2.1 Xây dựng module quản lý sản phẩm</t>
  </si>
  <si>
    <t>5.2.2 Xây dựng module quản lý bài viết</t>
  </si>
  <si>
    <t>5.2.3 Xây dựng module quản lý người dùng</t>
  </si>
  <si>
    <t>5.2.4 Xây dựng module quản lý đơn hàng</t>
  </si>
  <si>
    <t>5.2.5 Xây dựng module quản lý đánh giá</t>
  </si>
  <si>
    <t>5.2.6 Xây dựng module đăng nhập</t>
  </si>
  <si>
    <t>5.3 Tích hợp các chức năng đã xây dựng</t>
  </si>
  <si>
    <t>Kiểm thử phần mềm</t>
  </si>
  <si>
    <t>6.1 Lập kế hoạch kiểm thử</t>
  </si>
  <si>
    <t>6.2 Kiểm thử các chức năng của hệ thống</t>
  </si>
  <si>
    <t>6.2.1 Kiểm thử module quản lý sản phẩm</t>
  </si>
  <si>
    <t>6.2.1.1 Viết test case</t>
  </si>
  <si>
    <t>6.2.1.2 Thực hiện kiểm thử</t>
  </si>
  <si>
    <t>6.2.2 Kiểm thử module quản lý bài viết</t>
  </si>
  <si>
    <t>6.2.3 Kiểm thử module quản lý người dùng</t>
  </si>
  <si>
    <t>6.2.4 Kiểm thử module quản lý đơn hàng</t>
  </si>
  <si>
    <t>6.2.5 Kiểm thử module quản lý đánh giá</t>
  </si>
  <si>
    <t>6.2.6 Kiểm thử module đăng nhập</t>
  </si>
  <si>
    <t>6.2.2.1 Viết test case</t>
  </si>
  <si>
    <t>6.2.2.2 Thực hiện kiểm thử</t>
  </si>
  <si>
    <t>6.2.3.1 Viết test case</t>
  </si>
  <si>
    <t>6.2.4.2 Thực hiện kiểm thử</t>
  </si>
  <si>
    <t>6.2.4.1 Viết test case</t>
  </si>
  <si>
    <t>6.2.3.2 Thực hiện kiểm thử</t>
  </si>
  <si>
    <t>6.2.5.1 Viết test case</t>
  </si>
  <si>
    <t>6.2.5.2 Thực hiện kiểm thử</t>
  </si>
  <si>
    <t>6.2.6.1 Viết test case</t>
  </si>
  <si>
    <t>6.2.6.2 Thực hiện kiểm thử</t>
  </si>
  <si>
    <t>6.3 Kiểm thử tích hợp hệ thống</t>
  </si>
  <si>
    <t>6.4 Lập báo cáo kiểm thử</t>
  </si>
  <si>
    <t>6.5 Kiểm thử alpha</t>
  </si>
  <si>
    <t>6.6 Kiểm thử beta</t>
  </si>
  <si>
    <t>7.1 Viết tài liệu hướng dẫn sử dụng website</t>
  </si>
  <si>
    <t>7.2 Mô phỏng hoạt động website</t>
  </si>
  <si>
    <t>7,3 Triển khai và bàn giao sản phẩm cho khách hàng kèm hướng dẫn sử dụng</t>
  </si>
  <si>
    <t>Kết thúc dự án và chuyển giao hệ thống</t>
  </si>
  <si>
    <t>Công việc</t>
  </si>
  <si>
    <t>Công việc chi tiết</t>
  </si>
  <si>
    <t>T*10%</t>
  </si>
  <si>
    <t>thời gian tính đc</t>
  </si>
  <si>
    <t>T (EST)</t>
  </si>
  <si>
    <t>3,5</t>
  </si>
  <si>
    <t>2,3</t>
  </si>
  <si>
    <t>1.0 Lên kế hoạch dự án</t>
  </si>
  <si>
    <t>2.0 Xác định yêu cầu</t>
  </si>
  <si>
    <t>3.0 Phân tích hệ thống</t>
  </si>
  <si>
    <t>4.0 Thiết kế hệ thống</t>
  </si>
  <si>
    <t>5.0 Xây dựng hệ thống</t>
  </si>
  <si>
    <t>6.0 Kiểm thử phần mềm</t>
  </si>
  <si>
    <t>7.0 Kết thúc dự án và chuyển giao hệ thống</t>
  </si>
  <si>
    <t xml:space="preserve">Tổng thời gian các công việc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</si>
</sst>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1CF9-D4AB-47E4-A12C-A8289DE6197A}">
  <dimension ref="A1:M77"/>
  <sheetViews>
    <sheetView tabSelected="1" topLeftCell="B67" zoomScaleNormal="100" workbookViewId="0">
      <selection activeCell="E75" sqref="E75"/>
    </sheetView>
  </sheetViews>
  <sheetFormatPr defaultRowHeight="13.8" x14ac:dyDescent="0.3"/>
  <cols>
    <col min="1" max="1" width="8.88671875" style="1"/>
    <col min="2" max="2" width="18.88671875" style="2" customWidth="1"/>
    <col min="3" max="3" width="3.21875" style="2" customWidth="1"/>
    <col min="4" max="4" width="5.33203125" style="2" customWidth="1"/>
    <col min="5" max="5" width="54.109375" style="2" customWidth="1"/>
    <col min="6" max="6" width="28" style="2" customWidth="1"/>
    <col min="7" max="9" width="8.88671875" style="2"/>
    <col min="10" max="10" width="15.6640625" style="6" customWidth="1"/>
    <col min="11" max="11" width="13.21875" style="6" customWidth="1"/>
    <col min="12" max="12" width="26.88671875" style="7" customWidth="1"/>
    <col min="13" max="16384" width="8.88671875" style="2"/>
  </cols>
  <sheetData>
    <row r="1" spans="1:12" s="4" customFormat="1" ht="13.8" customHeight="1" x14ac:dyDescent="0.3">
      <c r="A1" s="20" t="s">
        <v>0</v>
      </c>
      <c r="B1" s="20" t="s">
        <v>75</v>
      </c>
      <c r="C1" s="20" t="s">
        <v>76</v>
      </c>
      <c r="D1" s="20"/>
      <c r="E1" s="20"/>
      <c r="F1" s="20" t="s">
        <v>1</v>
      </c>
      <c r="G1" s="20" t="s">
        <v>2</v>
      </c>
      <c r="H1" s="20"/>
      <c r="I1" s="20"/>
      <c r="J1" s="20"/>
      <c r="K1" s="20"/>
      <c r="L1" s="20"/>
    </row>
    <row r="2" spans="1:12" s="4" customFormat="1" ht="13.8" customHeight="1" x14ac:dyDescent="0.3">
      <c r="A2" s="20"/>
      <c r="B2" s="20"/>
      <c r="C2" s="20"/>
      <c r="D2" s="20"/>
      <c r="E2" s="20"/>
      <c r="F2" s="20"/>
      <c r="G2" s="3" t="s">
        <v>3</v>
      </c>
      <c r="H2" s="3" t="s">
        <v>4</v>
      </c>
      <c r="I2" s="3" t="s">
        <v>5</v>
      </c>
      <c r="J2" s="5" t="s">
        <v>79</v>
      </c>
      <c r="K2" s="5" t="s">
        <v>77</v>
      </c>
      <c r="L2" s="8" t="s">
        <v>78</v>
      </c>
    </row>
    <row r="3" spans="1:12" s="4" customFormat="1" ht="13.8" customHeight="1" x14ac:dyDescent="0.3">
      <c r="A3" s="3"/>
      <c r="B3" s="3"/>
      <c r="C3" s="4" t="s">
        <v>82</v>
      </c>
      <c r="D3" s="3"/>
      <c r="E3" s="3"/>
      <c r="F3" s="13"/>
      <c r="G3" s="3">
        <f>SUM(G4+G5+G6+G7+G8+G9+G10)</f>
        <v>8</v>
      </c>
      <c r="H3" s="15">
        <f t="shared" ref="H3:I3" si="0">SUM(H4+H5+H6+H7+H8+H9+H10)</f>
        <v>13.5</v>
      </c>
      <c r="I3" s="15">
        <f t="shared" si="0"/>
        <v>21.5</v>
      </c>
      <c r="J3" s="9">
        <f>SUM((G3+4*H3+I3)/6)</f>
        <v>13.916666666666666</v>
      </c>
      <c r="K3" s="5">
        <f>SUM(0.1*J3)</f>
        <v>1.3916666666666666</v>
      </c>
      <c r="L3" s="8">
        <f>SUM(J3+K3)</f>
        <v>15.308333333333334</v>
      </c>
    </row>
    <row r="4" spans="1:12" ht="13.8" customHeight="1" x14ac:dyDescent="0.3">
      <c r="A4" s="21">
        <v>1</v>
      </c>
      <c r="B4" s="21" t="s">
        <v>6</v>
      </c>
      <c r="C4" s="2" t="s">
        <v>7</v>
      </c>
      <c r="F4" s="13"/>
      <c r="G4" s="1">
        <v>1</v>
      </c>
      <c r="H4" s="1">
        <v>1</v>
      </c>
      <c r="I4" s="1">
        <f>SUM(G4+H4)</f>
        <v>2</v>
      </c>
      <c r="J4" s="9">
        <f t="shared" ref="J4:J67" si="1">SUM((G4+4*H4+I4)/6)</f>
        <v>1.1666666666666667</v>
      </c>
      <c r="K4" s="5">
        <f t="shared" ref="K4:K67" si="2">SUM(0.1*J4)</f>
        <v>0.11666666666666668</v>
      </c>
      <c r="L4" s="8">
        <f t="shared" ref="L4:L67" si="3">SUM(J4+K4)</f>
        <v>1.2833333333333334</v>
      </c>
    </row>
    <row r="5" spans="1:12" x14ac:dyDescent="0.3">
      <c r="A5" s="21"/>
      <c r="B5" s="21"/>
      <c r="C5" s="2" t="s">
        <v>8</v>
      </c>
      <c r="F5" s="13"/>
      <c r="G5" s="1">
        <v>1</v>
      </c>
      <c r="H5" s="1">
        <v>2</v>
      </c>
      <c r="I5" s="1">
        <f t="shared" ref="I5:I10" si="4">SUM(G5+H5)</f>
        <v>3</v>
      </c>
      <c r="J5" s="9">
        <f t="shared" si="1"/>
        <v>2</v>
      </c>
      <c r="K5" s="5">
        <f t="shared" si="2"/>
        <v>0.2</v>
      </c>
      <c r="L5" s="8">
        <f t="shared" si="3"/>
        <v>2.2000000000000002</v>
      </c>
    </row>
    <row r="6" spans="1:12" x14ac:dyDescent="0.3">
      <c r="A6" s="21"/>
      <c r="B6" s="21"/>
      <c r="C6" s="2" t="s">
        <v>9</v>
      </c>
      <c r="F6" s="13"/>
      <c r="G6" s="1">
        <v>1.5</v>
      </c>
      <c r="H6" s="1">
        <v>2.5</v>
      </c>
      <c r="I6" s="1">
        <f t="shared" si="4"/>
        <v>4</v>
      </c>
      <c r="J6" s="9">
        <f t="shared" si="1"/>
        <v>2.5833333333333335</v>
      </c>
      <c r="K6" s="5">
        <f t="shared" si="2"/>
        <v>0.25833333333333336</v>
      </c>
      <c r="L6" s="8">
        <f t="shared" si="3"/>
        <v>2.8416666666666668</v>
      </c>
    </row>
    <row r="7" spans="1:12" x14ac:dyDescent="0.3">
      <c r="A7" s="21"/>
      <c r="B7" s="21"/>
      <c r="C7" s="2" t="s">
        <v>10</v>
      </c>
      <c r="F7" s="13"/>
      <c r="G7" s="1">
        <v>1.5</v>
      </c>
      <c r="H7" s="1">
        <v>2.5</v>
      </c>
      <c r="I7" s="1">
        <f t="shared" si="4"/>
        <v>4</v>
      </c>
      <c r="J7" s="9">
        <f t="shared" si="1"/>
        <v>2.5833333333333335</v>
      </c>
      <c r="K7" s="5">
        <f t="shared" si="2"/>
        <v>0.25833333333333336</v>
      </c>
      <c r="L7" s="8">
        <f t="shared" si="3"/>
        <v>2.8416666666666668</v>
      </c>
    </row>
    <row r="8" spans="1:12" x14ac:dyDescent="0.3">
      <c r="A8" s="21"/>
      <c r="B8" s="21"/>
      <c r="C8" s="2" t="s">
        <v>11</v>
      </c>
      <c r="F8" s="13"/>
      <c r="G8" s="1">
        <v>1.5</v>
      </c>
      <c r="H8" s="1">
        <v>2.5</v>
      </c>
      <c r="I8" s="1">
        <f t="shared" si="4"/>
        <v>4</v>
      </c>
      <c r="J8" s="9">
        <f t="shared" si="1"/>
        <v>2.5833333333333335</v>
      </c>
      <c r="K8" s="5">
        <f t="shared" si="2"/>
        <v>0.25833333333333336</v>
      </c>
      <c r="L8" s="8">
        <f t="shared" si="3"/>
        <v>2.8416666666666668</v>
      </c>
    </row>
    <row r="9" spans="1:12" x14ac:dyDescent="0.3">
      <c r="A9" s="21"/>
      <c r="B9" s="21"/>
      <c r="C9" s="2" t="s">
        <v>12</v>
      </c>
      <c r="F9" s="13"/>
      <c r="G9" s="1">
        <v>0.5</v>
      </c>
      <c r="H9" s="1">
        <v>1</v>
      </c>
      <c r="I9" s="1">
        <f t="shared" si="4"/>
        <v>1.5</v>
      </c>
      <c r="J9" s="9">
        <f t="shared" si="1"/>
        <v>1</v>
      </c>
      <c r="K9" s="5">
        <f t="shared" si="2"/>
        <v>0.1</v>
      </c>
      <c r="L9" s="8">
        <f t="shared" si="3"/>
        <v>1.1000000000000001</v>
      </c>
    </row>
    <row r="10" spans="1:12" x14ac:dyDescent="0.3">
      <c r="A10" s="21"/>
      <c r="B10" s="21"/>
      <c r="C10" s="2" t="s">
        <v>13</v>
      </c>
      <c r="F10" s="13"/>
      <c r="G10" s="1">
        <v>1</v>
      </c>
      <c r="H10" s="1">
        <v>2</v>
      </c>
      <c r="I10" s="1">
        <f t="shared" si="4"/>
        <v>3</v>
      </c>
      <c r="J10" s="9">
        <f t="shared" si="1"/>
        <v>2</v>
      </c>
      <c r="K10" s="5">
        <f t="shared" si="2"/>
        <v>0.2</v>
      </c>
      <c r="L10" s="8">
        <f t="shared" si="3"/>
        <v>2.2000000000000002</v>
      </c>
    </row>
    <row r="11" spans="1:12" s="4" customFormat="1" x14ac:dyDescent="0.3">
      <c r="A11" s="11"/>
      <c r="B11" s="11"/>
      <c r="C11" s="4" t="s">
        <v>83</v>
      </c>
      <c r="F11" s="12">
        <v>1</v>
      </c>
      <c r="G11" s="11">
        <f>SUM(G12+G13+G14+G17)</f>
        <v>4</v>
      </c>
      <c r="H11" s="15">
        <f t="shared" ref="H11:I11" si="5">SUM(H12+H13+H14+H17)</f>
        <v>9</v>
      </c>
      <c r="I11" s="15">
        <f t="shared" si="5"/>
        <v>13</v>
      </c>
      <c r="J11" s="9">
        <f t="shared" si="1"/>
        <v>8.8333333333333339</v>
      </c>
      <c r="K11" s="5">
        <f t="shared" si="2"/>
        <v>0.88333333333333341</v>
      </c>
      <c r="L11" s="8">
        <f t="shared" si="3"/>
        <v>9.7166666666666668</v>
      </c>
    </row>
    <row r="12" spans="1:12" x14ac:dyDescent="0.3">
      <c r="A12" s="21">
        <v>2</v>
      </c>
      <c r="B12" s="21" t="s">
        <v>20</v>
      </c>
      <c r="C12" s="2" t="s">
        <v>17</v>
      </c>
      <c r="F12" s="13">
        <v>1</v>
      </c>
      <c r="G12" s="1">
        <v>1</v>
      </c>
      <c r="H12" s="1">
        <v>2</v>
      </c>
      <c r="I12" s="1">
        <f>SUM(G12+H12)</f>
        <v>3</v>
      </c>
      <c r="J12" s="9">
        <f t="shared" si="1"/>
        <v>2</v>
      </c>
      <c r="K12" s="5">
        <f t="shared" si="2"/>
        <v>0.2</v>
      </c>
      <c r="L12" s="8">
        <f t="shared" si="3"/>
        <v>2.2000000000000002</v>
      </c>
    </row>
    <row r="13" spans="1:12" x14ac:dyDescent="0.3">
      <c r="A13" s="21"/>
      <c r="B13" s="21"/>
      <c r="C13" s="2" t="s">
        <v>18</v>
      </c>
      <c r="F13" s="13">
        <v>1</v>
      </c>
      <c r="G13" s="1">
        <v>1</v>
      </c>
      <c r="H13" s="1">
        <v>2</v>
      </c>
      <c r="I13" s="1">
        <f t="shared" ref="I13:I17" si="6">SUM(G13+H13)</f>
        <v>3</v>
      </c>
      <c r="J13" s="9">
        <f t="shared" si="1"/>
        <v>2</v>
      </c>
      <c r="K13" s="5">
        <f t="shared" si="2"/>
        <v>0.2</v>
      </c>
      <c r="L13" s="8">
        <f t="shared" si="3"/>
        <v>2.2000000000000002</v>
      </c>
    </row>
    <row r="14" spans="1:12" x14ac:dyDescent="0.3">
      <c r="A14" s="21"/>
      <c r="B14" s="21"/>
      <c r="C14" s="2" t="s">
        <v>19</v>
      </c>
      <c r="F14" s="13">
        <v>1</v>
      </c>
      <c r="G14" s="1">
        <f>SUM(G15:G16)</f>
        <v>1.5</v>
      </c>
      <c r="H14" s="16">
        <f t="shared" ref="H14:I14" si="7">SUM(H15:H16)</f>
        <v>3.5</v>
      </c>
      <c r="I14" s="16">
        <f t="shared" si="7"/>
        <v>5</v>
      </c>
      <c r="J14" s="9">
        <f t="shared" si="1"/>
        <v>3.4166666666666665</v>
      </c>
      <c r="K14" s="5">
        <f t="shared" si="2"/>
        <v>0.34166666666666667</v>
      </c>
      <c r="L14" s="8">
        <f t="shared" si="3"/>
        <v>3.7583333333333333</v>
      </c>
    </row>
    <row r="15" spans="1:12" x14ac:dyDescent="0.3">
      <c r="A15" s="21"/>
      <c r="B15" s="21"/>
      <c r="C15" s="21"/>
      <c r="D15" s="2" t="s">
        <v>14</v>
      </c>
      <c r="F15" s="13">
        <v>1</v>
      </c>
      <c r="G15" s="1">
        <v>1</v>
      </c>
      <c r="H15" s="1">
        <v>2</v>
      </c>
      <c r="I15" s="1">
        <f t="shared" si="6"/>
        <v>3</v>
      </c>
      <c r="J15" s="9">
        <f t="shared" si="1"/>
        <v>2</v>
      </c>
      <c r="K15" s="5">
        <f t="shared" si="2"/>
        <v>0.2</v>
      </c>
      <c r="L15" s="8">
        <f t="shared" si="3"/>
        <v>2.2000000000000002</v>
      </c>
    </row>
    <row r="16" spans="1:12" x14ac:dyDescent="0.3">
      <c r="A16" s="21"/>
      <c r="B16" s="21"/>
      <c r="C16" s="21"/>
      <c r="D16" s="2" t="s">
        <v>15</v>
      </c>
      <c r="F16" s="13">
        <v>1</v>
      </c>
      <c r="G16" s="1">
        <v>0.5</v>
      </c>
      <c r="H16" s="1">
        <v>1.5</v>
      </c>
      <c r="I16" s="1">
        <f t="shared" si="6"/>
        <v>2</v>
      </c>
      <c r="J16" s="9">
        <f t="shared" si="1"/>
        <v>1.4166666666666667</v>
      </c>
      <c r="K16" s="5">
        <f t="shared" si="2"/>
        <v>0.14166666666666669</v>
      </c>
      <c r="L16" s="8">
        <f t="shared" si="3"/>
        <v>1.5583333333333333</v>
      </c>
    </row>
    <row r="17" spans="1:12" x14ac:dyDescent="0.3">
      <c r="A17" s="21"/>
      <c r="B17" s="21"/>
      <c r="C17" s="2" t="s">
        <v>16</v>
      </c>
      <c r="F17" s="13">
        <v>1</v>
      </c>
      <c r="G17" s="1">
        <v>0.5</v>
      </c>
      <c r="H17" s="1">
        <v>1.5</v>
      </c>
      <c r="I17" s="1">
        <f t="shared" si="6"/>
        <v>2</v>
      </c>
      <c r="J17" s="9">
        <f t="shared" si="1"/>
        <v>1.4166666666666667</v>
      </c>
      <c r="K17" s="5">
        <f t="shared" si="2"/>
        <v>0.14166666666666669</v>
      </c>
      <c r="L17" s="8">
        <f t="shared" si="3"/>
        <v>1.5583333333333333</v>
      </c>
    </row>
    <row r="18" spans="1:12" s="4" customFormat="1" x14ac:dyDescent="0.3">
      <c r="A18" s="11"/>
      <c r="B18" s="11"/>
      <c r="C18" s="4" t="s">
        <v>84</v>
      </c>
      <c r="F18" s="12">
        <v>2</v>
      </c>
      <c r="G18" s="11">
        <f>SUM(G19+G20+G21+G22+G23+G24)</f>
        <v>5.5</v>
      </c>
      <c r="H18" s="15">
        <f t="shared" ref="H18:I18" si="8">SUM(H19+H20+H21+H22+H23+H24)</f>
        <v>11</v>
      </c>
      <c r="I18" s="15">
        <f t="shared" si="8"/>
        <v>16.5</v>
      </c>
      <c r="J18" s="9">
        <f t="shared" si="1"/>
        <v>11</v>
      </c>
      <c r="K18" s="5">
        <f t="shared" si="2"/>
        <v>1.1000000000000001</v>
      </c>
      <c r="L18" s="8">
        <f t="shared" si="3"/>
        <v>12.1</v>
      </c>
    </row>
    <row r="19" spans="1:12" x14ac:dyDescent="0.3">
      <c r="A19" s="21">
        <v>3</v>
      </c>
      <c r="B19" s="21" t="s">
        <v>21</v>
      </c>
      <c r="C19" s="2" t="s">
        <v>22</v>
      </c>
      <c r="F19" s="13">
        <v>2</v>
      </c>
      <c r="G19" s="1">
        <v>1</v>
      </c>
      <c r="H19" s="1">
        <v>2</v>
      </c>
      <c r="I19" s="1">
        <f>SUM(G19+H19)</f>
        <v>3</v>
      </c>
      <c r="J19" s="9">
        <f t="shared" si="1"/>
        <v>2</v>
      </c>
      <c r="K19" s="5">
        <f t="shared" si="2"/>
        <v>0.2</v>
      </c>
      <c r="L19" s="8">
        <f t="shared" si="3"/>
        <v>2.2000000000000002</v>
      </c>
    </row>
    <row r="20" spans="1:12" x14ac:dyDescent="0.3">
      <c r="A20" s="21"/>
      <c r="B20" s="21"/>
      <c r="C20" s="2" t="s">
        <v>23</v>
      </c>
      <c r="F20" s="13">
        <v>2</v>
      </c>
      <c r="G20" s="1">
        <v>1</v>
      </c>
      <c r="H20" s="1">
        <v>2</v>
      </c>
      <c r="I20" s="1">
        <f t="shared" ref="I20:I24" si="9">SUM(G20+H20)</f>
        <v>3</v>
      </c>
      <c r="J20" s="9">
        <f t="shared" si="1"/>
        <v>2</v>
      </c>
      <c r="K20" s="5">
        <f t="shared" si="2"/>
        <v>0.2</v>
      </c>
      <c r="L20" s="8">
        <f t="shared" si="3"/>
        <v>2.2000000000000002</v>
      </c>
    </row>
    <row r="21" spans="1:12" x14ac:dyDescent="0.3">
      <c r="A21" s="21"/>
      <c r="B21" s="21"/>
      <c r="C21" s="2" t="s">
        <v>24</v>
      </c>
      <c r="F21" s="13">
        <v>2</v>
      </c>
      <c r="G21" s="19">
        <v>1</v>
      </c>
      <c r="H21" s="19">
        <v>2</v>
      </c>
      <c r="I21" s="1">
        <f t="shared" si="9"/>
        <v>3</v>
      </c>
      <c r="J21" s="9">
        <f t="shared" si="1"/>
        <v>2</v>
      </c>
      <c r="K21" s="5">
        <f t="shared" si="2"/>
        <v>0.2</v>
      </c>
      <c r="L21" s="8">
        <f t="shared" si="3"/>
        <v>2.2000000000000002</v>
      </c>
    </row>
    <row r="22" spans="1:12" x14ac:dyDescent="0.3">
      <c r="A22" s="21"/>
      <c r="B22" s="21"/>
      <c r="C22" s="2" t="s">
        <v>25</v>
      </c>
      <c r="F22" s="13">
        <v>2</v>
      </c>
      <c r="G22" s="19">
        <v>1</v>
      </c>
      <c r="H22" s="19">
        <v>2</v>
      </c>
      <c r="I22" s="1">
        <f t="shared" si="9"/>
        <v>3</v>
      </c>
      <c r="J22" s="9">
        <f t="shared" si="1"/>
        <v>2</v>
      </c>
      <c r="K22" s="5">
        <f t="shared" si="2"/>
        <v>0.2</v>
      </c>
      <c r="L22" s="8">
        <f t="shared" si="3"/>
        <v>2.2000000000000002</v>
      </c>
    </row>
    <row r="23" spans="1:12" x14ac:dyDescent="0.3">
      <c r="A23" s="21"/>
      <c r="B23" s="21"/>
      <c r="C23" s="2" t="s">
        <v>26</v>
      </c>
      <c r="F23" s="13">
        <v>2</v>
      </c>
      <c r="G23" s="19">
        <v>1</v>
      </c>
      <c r="H23" s="19">
        <v>2</v>
      </c>
      <c r="I23" s="1">
        <f t="shared" si="9"/>
        <v>3</v>
      </c>
      <c r="J23" s="9">
        <f t="shared" si="1"/>
        <v>2</v>
      </c>
      <c r="K23" s="5">
        <f t="shared" si="2"/>
        <v>0.2</v>
      </c>
      <c r="L23" s="8">
        <f t="shared" si="3"/>
        <v>2.2000000000000002</v>
      </c>
    </row>
    <row r="24" spans="1:12" x14ac:dyDescent="0.3">
      <c r="A24" s="21"/>
      <c r="B24" s="21"/>
      <c r="C24" s="2" t="s">
        <v>27</v>
      </c>
      <c r="F24" s="13">
        <v>2</v>
      </c>
      <c r="G24" s="19">
        <v>0.5</v>
      </c>
      <c r="H24" s="19">
        <v>1</v>
      </c>
      <c r="I24" s="1">
        <f t="shared" si="9"/>
        <v>1.5</v>
      </c>
      <c r="J24" s="9">
        <f t="shared" si="1"/>
        <v>1</v>
      </c>
      <c r="K24" s="5">
        <f t="shared" si="2"/>
        <v>0.1</v>
      </c>
      <c r="L24" s="8">
        <f t="shared" si="3"/>
        <v>1.1000000000000001</v>
      </c>
    </row>
    <row r="25" spans="1:12" s="4" customFormat="1" x14ac:dyDescent="0.3">
      <c r="A25" s="11"/>
      <c r="B25" s="11"/>
      <c r="C25" s="4" t="s">
        <v>85</v>
      </c>
      <c r="F25" s="12" t="s">
        <v>81</v>
      </c>
      <c r="G25" s="11">
        <f>SUM(G26+G27+G31+G32)</f>
        <v>5.5</v>
      </c>
      <c r="H25" s="15">
        <f t="shared" ref="H25:I25" si="10">SUM(H26+H27+H31+H32)</f>
        <v>10</v>
      </c>
      <c r="I25" s="15">
        <f t="shared" si="10"/>
        <v>15.5</v>
      </c>
      <c r="J25" s="9">
        <f t="shared" si="1"/>
        <v>10.166666666666666</v>
      </c>
      <c r="K25" s="5">
        <f t="shared" si="2"/>
        <v>1.0166666666666666</v>
      </c>
      <c r="L25" s="8">
        <f t="shared" si="3"/>
        <v>11.183333333333334</v>
      </c>
    </row>
    <row r="26" spans="1:12" x14ac:dyDescent="0.3">
      <c r="A26" s="21">
        <v>4</v>
      </c>
      <c r="B26" s="21" t="s">
        <v>28</v>
      </c>
      <c r="C26" s="2" t="s">
        <v>29</v>
      </c>
      <c r="F26" s="13" t="s">
        <v>81</v>
      </c>
      <c r="G26" s="1">
        <v>1</v>
      </c>
      <c r="H26" s="1">
        <v>1.5</v>
      </c>
      <c r="I26" s="1">
        <f>SUM(G26+H26)</f>
        <v>2.5</v>
      </c>
      <c r="J26" s="9">
        <f t="shared" si="1"/>
        <v>1.5833333333333333</v>
      </c>
      <c r="K26" s="5">
        <f t="shared" si="2"/>
        <v>0.15833333333333333</v>
      </c>
      <c r="L26" s="8">
        <f t="shared" si="3"/>
        <v>1.7416666666666667</v>
      </c>
    </row>
    <row r="27" spans="1:12" x14ac:dyDescent="0.3">
      <c r="A27" s="21"/>
      <c r="B27" s="21"/>
      <c r="C27" s="2" t="s">
        <v>30</v>
      </c>
      <c r="F27" s="13" t="s">
        <v>81</v>
      </c>
      <c r="G27" s="1">
        <f>SUM(G28)</f>
        <v>3</v>
      </c>
      <c r="H27" s="16">
        <f t="shared" ref="H27:I27" si="11">SUM(H28)</f>
        <v>5.5</v>
      </c>
      <c r="I27" s="16">
        <f t="shared" si="11"/>
        <v>8.5</v>
      </c>
      <c r="J27" s="9">
        <f t="shared" si="1"/>
        <v>5.583333333333333</v>
      </c>
      <c r="K27" s="5">
        <f t="shared" si="2"/>
        <v>0.55833333333333335</v>
      </c>
      <c r="L27" s="8">
        <f t="shared" si="3"/>
        <v>6.1416666666666666</v>
      </c>
    </row>
    <row r="28" spans="1:12" x14ac:dyDescent="0.3">
      <c r="A28" s="21"/>
      <c r="B28" s="21"/>
      <c r="D28" s="2" t="s">
        <v>31</v>
      </c>
      <c r="F28" s="13" t="s">
        <v>81</v>
      </c>
      <c r="G28" s="1">
        <f>SUM(G29:G30)</f>
        <v>3</v>
      </c>
      <c r="H28" s="16">
        <f t="shared" ref="H28:I28" si="12">SUM(H29:H30)</f>
        <v>5.5</v>
      </c>
      <c r="I28" s="16">
        <f t="shared" si="12"/>
        <v>8.5</v>
      </c>
      <c r="J28" s="9">
        <f t="shared" si="1"/>
        <v>5.583333333333333</v>
      </c>
      <c r="K28" s="5">
        <f t="shared" si="2"/>
        <v>0.55833333333333335</v>
      </c>
      <c r="L28" s="8">
        <f t="shared" si="3"/>
        <v>6.1416666666666666</v>
      </c>
    </row>
    <row r="29" spans="1:12" x14ac:dyDescent="0.3">
      <c r="A29" s="21"/>
      <c r="B29" s="21"/>
      <c r="E29" s="2" t="s">
        <v>32</v>
      </c>
      <c r="F29" s="13">
        <v>2</v>
      </c>
      <c r="G29" s="1">
        <v>2</v>
      </c>
      <c r="H29" s="1">
        <v>3.5</v>
      </c>
      <c r="I29" s="1">
        <f t="shared" ref="I29:I32" si="13">SUM(G29+H29)</f>
        <v>5.5</v>
      </c>
      <c r="J29" s="9">
        <f t="shared" si="1"/>
        <v>3.5833333333333335</v>
      </c>
      <c r="K29" s="5">
        <f t="shared" si="2"/>
        <v>0.35833333333333339</v>
      </c>
      <c r="L29" s="8">
        <f t="shared" si="3"/>
        <v>3.9416666666666669</v>
      </c>
    </row>
    <row r="30" spans="1:12" x14ac:dyDescent="0.3">
      <c r="A30" s="21"/>
      <c r="B30" s="21"/>
      <c r="E30" s="2" t="s">
        <v>33</v>
      </c>
      <c r="F30" s="13">
        <v>3</v>
      </c>
      <c r="G30" s="1">
        <v>1</v>
      </c>
      <c r="H30" s="1">
        <v>2</v>
      </c>
      <c r="I30" s="1">
        <f t="shared" si="13"/>
        <v>3</v>
      </c>
      <c r="J30" s="9">
        <f t="shared" si="1"/>
        <v>2</v>
      </c>
      <c r="K30" s="5">
        <f t="shared" si="2"/>
        <v>0.2</v>
      </c>
      <c r="L30" s="8">
        <f t="shared" si="3"/>
        <v>2.2000000000000002</v>
      </c>
    </row>
    <row r="31" spans="1:12" x14ac:dyDescent="0.3">
      <c r="A31" s="21"/>
      <c r="B31" s="21"/>
      <c r="C31" s="2" t="s">
        <v>35</v>
      </c>
      <c r="F31" s="13">
        <v>3</v>
      </c>
      <c r="G31" s="1">
        <v>1</v>
      </c>
      <c r="H31" s="1">
        <v>2</v>
      </c>
      <c r="I31" s="1">
        <f t="shared" si="13"/>
        <v>3</v>
      </c>
      <c r="J31" s="9">
        <f t="shared" si="1"/>
        <v>2</v>
      </c>
      <c r="K31" s="5">
        <f t="shared" si="2"/>
        <v>0.2</v>
      </c>
      <c r="L31" s="8">
        <f t="shared" si="3"/>
        <v>2.2000000000000002</v>
      </c>
    </row>
    <row r="32" spans="1:12" x14ac:dyDescent="0.3">
      <c r="A32" s="21"/>
      <c r="B32" s="21"/>
      <c r="C32" s="2" t="s">
        <v>34</v>
      </c>
      <c r="F32" s="13">
        <v>3</v>
      </c>
      <c r="G32" s="1">
        <v>0.5</v>
      </c>
      <c r="H32" s="1">
        <v>1</v>
      </c>
      <c r="I32" s="1">
        <f t="shared" si="13"/>
        <v>1.5</v>
      </c>
      <c r="J32" s="9">
        <f t="shared" si="1"/>
        <v>1</v>
      </c>
      <c r="K32" s="5">
        <f t="shared" si="2"/>
        <v>0.1</v>
      </c>
      <c r="L32" s="8">
        <f t="shared" si="3"/>
        <v>1.1000000000000001</v>
      </c>
    </row>
    <row r="33" spans="1:13" s="4" customFormat="1" x14ac:dyDescent="0.3">
      <c r="A33" s="11"/>
      <c r="B33" s="11"/>
      <c r="C33" s="4" t="s">
        <v>86</v>
      </c>
      <c r="F33" s="12">
        <v>4</v>
      </c>
      <c r="G33" s="11">
        <f>SUM(G34+G35+G42)</f>
        <v>5</v>
      </c>
      <c r="H33" s="15">
        <f t="shared" ref="H33:I33" si="14">SUM(H34+H35+H42)</f>
        <v>11.5</v>
      </c>
      <c r="I33" s="15">
        <f t="shared" si="14"/>
        <v>16.5</v>
      </c>
      <c r="J33" s="9">
        <f t="shared" si="1"/>
        <v>11.25</v>
      </c>
      <c r="K33" s="5">
        <f t="shared" si="2"/>
        <v>1.125</v>
      </c>
      <c r="L33" s="8">
        <f t="shared" si="3"/>
        <v>12.375</v>
      </c>
    </row>
    <row r="34" spans="1:13" x14ac:dyDescent="0.3">
      <c r="A34" s="21">
        <v>5</v>
      </c>
      <c r="B34" s="21" t="s">
        <v>36</v>
      </c>
      <c r="C34" s="2" t="s">
        <v>37</v>
      </c>
      <c r="F34" s="13">
        <v>4</v>
      </c>
      <c r="G34" s="1">
        <v>0.5</v>
      </c>
      <c r="H34" s="1">
        <v>1</v>
      </c>
      <c r="I34" s="1">
        <f>SUM(G34+H34)</f>
        <v>1.5</v>
      </c>
      <c r="J34" s="9">
        <f t="shared" si="1"/>
        <v>1</v>
      </c>
      <c r="K34" s="5">
        <f t="shared" si="2"/>
        <v>0.1</v>
      </c>
      <c r="L34" s="8">
        <f t="shared" si="3"/>
        <v>1.1000000000000001</v>
      </c>
      <c r="M34" s="7"/>
    </row>
    <row r="35" spans="1:13" x14ac:dyDescent="0.3">
      <c r="A35" s="21"/>
      <c r="B35" s="21"/>
      <c r="C35" s="2" t="s">
        <v>38</v>
      </c>
      <c r="F35" s="13">
        <v>4</v>
      </c>
      <c r="G35" s="1">
        <f>SUM(G36:G41)</f>
        <v>3</v>
      </c>
      <c r="H35" s="14">
        <f t="shared" ref="H35:I35" si="15">SUM(H36:H41)</f>
        <v>8.5</v>
      </c>
      <c r="I35" s="14">
        <f t="shared" si="15"/>
        <v>11.5</v>
      </c>
      <c r="J35" s="9">
        <f t="shared" si="1"/>
        <v>8.0833333333333339</v>
      </c>
      <c r="K35" s="5">
        <f t="shared" si="2"/>
        <v>0.80833333333333346</v>
      </c>
      <c r="L35" s="8">
        <f t="shared" si="3"/>
        <v>8.8916666666666675</v>
      </c>
    </row>
    <row r="36" spans="1:13" x14ac:dyDescent="0.3">
      <c r="A36" s="21"/>
      <c r="B36" s="21"/>
      <c r="D36" s="2" t="s">
        <v>39</v>
      </c>
      <c r="F36" s="13">
        <v>4</v>
      </c>
      <c r="G36" s="1">
        <v>0.5</v>
      </c>
      <c r="H36" s="1">
        <v>2</v>
      </c>
      <c r="I36" s="1">
        <f t="shared" ref="I36:I42" si="16">SUM(G36+H36)</f>
        <v>2.5</v>
      </c>
      <c r="J36" s="9">
        <f t="shared" si="1"/>
        <v>1.8333333333333333</v>
      </c>
      <c r="K36" s="5">
        <f t="shared" si="2"/>
        <v>0.18333333333333335</v>
      </c>
      <c r="L36" s="8">
        <f t="shared" si="3"/>
        <v>2.0166666666666666</v>
      </c>
    </row>
    <row r="37" spans="1:13" x14ac:dyDescent="0.3">
      <c r="A37" s="21"/>
      <c r="B37" s="21"/>
      <c r="D37" s="2" t="s">
        <v>40</v>
      </c>
      <c r="F37" s="13">
        <v>4</v>
      </c>
      <c r="G37" s="1">
        <v>0.5</v>
      </c>
      <c r="H37" s="1">
        <v>1</v>
      </c>
      <c r="I37" s="1">
        <f t="shared" si="16"/>
        <v>1.5</v>
      </c>
      <c r="J37" s="9">
        <f t="shared" si="1"/>
        <v>1</v>
      </c>
      <c r="K37" s="5">
        <f t="shared" si="2"/>
        <v>0.1</v>
      </c>
      <c r="L37" s="8">
        <f t="shared" si="3"/>
        <v>1.1000000000000001</v>
      </c>
    </row>
    <row r="38" spans="1:13" x14ac:dyDescent="0.3">
      <c r="A38" s="21"/>
      <c r="B38" s="21"/>
      <c r="D38" s="2" t="s">
        <v>41</v>
      </c>
      <c r="F38" s="13">
        <v>4</v>
      </c>
      <c r="G38" s="19">
        <v>0.5</v>
      </c>
      <c r="H38" s="1">
        <v>1.5</v>
      </c>
      <c r="I38" s="1">
        <f t="shared" si="16"/>
        <v>2</v>
      </c>
      <c r="J38" s="9">
        <f t="shared" si="1"/>
        <v>1.4166666666666667</v>
      </c>
      <c r="K38" s="5">
        <f t="shared" si="2"/>
        <v>0.14166666666666669</v>
      </c>
      <c r="L38" s="8">
        <f t="shared" si="3"/>
        <v>1.5583333333333333</v>
      </c>
    </row>
    <row r="39" spans="1:13" x14ac:dyDescent="0.3">
      <c r="A39" s="21"/>
      <c r="B39" s="21"/>
      <c r="D39" s="2" t="s">
        <v>42</v>
      </c>
      <c r="F39" s="13">
        <v>4</v>
      </c>
      <c r="G39" s="19">
        <v>0.5</v>
      </c>
      <c r="H39" s="1">
        <v>2</v>
      </c>
      <c r="I39" s="1">
        <f t="shared" si="16"/>
        <v>2.5</v>
      </c>
      <c r="J39" s="9">
        <f t="shared" si="1"/>
        <v>1.8333333333333333</v>
      </c>
      <c r="K39" s="5">
        <f t="shared" si="2"/>
        <v>0.18333333333333335</v>
      </c>
      <c r="L39" s="8">
        <f t="shared" si="3"/>
        <v>2.0166666666666666</v>
      </c>
    </row>
    <row r="40" spans="1:13" x14ac:dyDescent="0.3">
      <c r="A40" s="21"/>
      <c r="B40" s="21"/>
      <c r="D40" s="2" t="s">
        <v>43</v>
      </c>
      <c r="F40" s="13">
        <v>4</v>
      </c>
      <c r="G40" s="19">
        <v>0.5</v>
      </c>
      <c r="H40" s="1">
        <v>1</v>
      </c>
      <c r="I40" s="1">
        <f t="shared" si="16"/>
        <v>1.5</v>
      </c>
      <c r="J40" s="9">
        <f t="shared" si="1"/>
        <v>1</v>
      </c>
      <c r="K40" s="5">
        <f t="shared" si="2"/>
        <v>0.1</v>
      </c>
      <c r="L40" s="8">
        <f t="shared" si="3"/>
        <v>1.1000000000000001</v>
      </c>
    </row>
    <row r="41" spans="1:13" x14ac:dyDescent="0.3">
      <c r="A41" s="21"/>
      <c r="B41" s="21"/>
      <c r="D41" s="2" t="s">
        <v>44</v>
      </c>
      <c r="F41" s="13">
        <v>4</v>
      </c>
      <c r="G41" s="1">
        <v>0.5</v>
      </c>
      <c r="H41" s="1">
        <v>1</v>
      </c>
      <c r="I41" s="1">
        <f t="shared" si="16"/>
        <v>1.5</v>
      </c>
      <c r="J41" s="9">
        <f t="shared" si="1"/>
        <v>1</v>
      </c>
      <c r="K41" s="5">
        <f t="shared" si="2"/>
        <v>0.1</v>
      </c>
      <c r="L41" s="8">
        <f t="shared" si="3"/>
        <v>1.1000000000000001</v>
      </c>
    </row>
    <row r="42" spans="1:13" x14ac:dyDescent="0.3">
      <c r="A42" s="21"/>
      <c r="B42" s="21"/>
      <c r="C42" s="2" t="s">
        <v>45</v>
      </c>
      <c r="F42" s="13">
        <v>4</v>
      </c>
      <c r="G42" s="1">
        <v>1.5</v>
      </c>
      <c r="H42" s="1">
        <v>2</v>
      </c>
      <c r="I42" s="1">
        <f t="shared" si="16"/>
        <v>3.5</v>
      </c>
      <c r="J42" s="9">
        <f t="shared" si="1"/>
        <v>2.1666666666666665</v>
      </c>
      <c r="K42" s="5">
        <f t="shared" si="2"/>
        <v>0.21666666666666667</v>
      </c>
      <c r="L42" s="8">
        <f t="shared" si="3"/>
        <v>2.3833333333333333</v>
      </c>
    </row>
    <row r="43" spans="1:13" s="4" customFormat="1" x14ac:dyDescent="0.3">
      <c r="A43" s="11"/>
      <c r="B43" s="11"/>
      <c r="C43" s="4" t="s">
        <v>87</v>
      </c>
      <c r="F43" s="12" t="s">
        <v>80</v>
      </c>
      <c r="G43" s="11">
        <f>SUM(G44+G64+G65+G66+G67+G45)</f>
        <v>10</v>
      </c>
      <c r="H43" s="15">
        <f>SUM(H44+H64+H65+H66+H67+H45)</f>
        <v>20</v>
      </c>
      <c r="I43" s="18">
        <f>SUM(I44+I64+I65+I66+I67+I45)</f>
        <v>30</v>
      </c>
      <c r="J43" s="9">
        <f t="shared" si="1"/>
        <v>20</v>
      </c>
      <c r="K43" s="5">
        <f t="shared" si="2"/>
        <v>2</v>
      </c>
      <c r="L43" s="8">
        <f t="shared" si="3"/>
        <v>22</v>
      </c>
    </row>
    <row r="44" spans="1:13" x14ac:dyDescent="0.3">
      <c r="A44" s="21">
        <v>6</v>
      </c>
      <c r="B44" s="21" t="s">
        <v>46</v>
      </c>
      <c r="C44" s="2" t="s">
        <v>47</v>
      </c>
      <c r="F44" s="13" t="s">
        <v>80</v>
      </c>
      <c r="G44" s="1">
        <v>0.5</v>
      </c>
      <c r="H44" s="1">
        <v>1</v>
      </c>
      <c r="I44" s="1">
        <f>SUM(G44:H44)</f>
        <v>1.5</v>
      </c>
      <c r="J44" s="9">
        <f t="shared" si="1"/>
        <v>1</v>
      </c>
      <c r="K44" s="5">
        <f t="shared" si="2"/>
        <v>0.1</v>
      </c>
      <c r="L44" s="8">
        <f t="shared" si="3"/>
        <v>1.1000000000000001</v>
      </c>
    </row>
    <row r="45" spans="1:13" x14ac:dyDescent="0.3">
      <c r="A45" s="21"/>
      <c r="B45" s="21"/>
      <c r="C45" s="2" t="s">
        <v>48</v>
      </c>
      <c r="F45" s="13" t="s">
        <v>80</v>
      </c>
      <c r="G45" s="1">
        <f>SUM(G46+G49+G52+G55+G58+G61)</f>
        <v>6</v>
      </c>
      <c r="H45" s="17">
        <f t="shared" ref="H45:I45" si="17">SUM(H46+H49+H52+H55+H58+H61)</f>
        <v>12</v>
      </c>
      <c r="I45" s="17">
        <f t="shared" si="17"/>
        <v>18</v>
      </c>
      <c r="J45" s="9">
        <f t="shared" si="1"/>
        <v>12</v>
      </c>
      <c r="K45" s="5">
        <f t="shared" si="2"/>
        <v>1.2000000000000002</v>
      </c>
      <c r="L45" s="8">
        <f t="shared" si="3"/>
        <v>13.2</v>
      </c>
    </row>
    <row r="46" spans="1:13" x14ac:dyDescent="0.3">
      <c r="A46" s="21"/>
      <c r="B46" s="21"/>
      <c r="D46" s="2" t="s">
        <v>49</v>
      </c>
      <c r="F46" s="13" t="s">
        <v>80</v>
      </c>
      <c r="G46" s="1">
        <f>SUM(G47+G48)</f>
        <v>1</v>
      </c>
      <c r="H46" s="17">
        <f t="shared" ref="H46:I46" si="18">SUM(H47+H48)</f>
        <v>2</v>
      </c>
      <c r="I46" s="17">
        <f t="shared" si="18"/>
        <v>3</v>
      </c>
      <c r="J46" s="9">
        <f t="shared" si="1"/>
        <v>2</v>
      </c>
      <c r="K46" s="5">
        <f t="shared" si="2"/>
        <v>0.2</v>
      </c>
      <c r="L46" s="8">
        <f t="shared" si="3"/>
        <v>2.2000000000000002</v>
      </c>
    </row>
    <row r="47" spans="1:13" x14ac:dyDescent="0.3">
      <c r="A47" s="21"/>
      <c r="B47" s="21"/>
      <c r="E47" s="2" t="s">
        <v>50</v>
      </c>
      <c r="F47" s="13">
        <v>3</v>
      </c>
      <c r="G47" s="1">
        <v>0.5</v>
      </c>
      <c r="H47" s="1">
        <v>1</v>
      </c>
      <c r="I47" s="10">
        <f t="shared" ref="I47:I67" si="19">SUM(G47:H47)</f>
        <v>1.5</v>
      </c>
      <c r="J47" s="9">
        <f t="shared" si="1"/>
        <v>1</v>
      </c>
      <c r="K47" s="5">
        <f t="shared" si="2"/>
        <v>0.1</v>
      </c>
      <c r="L47" s="8">
        <f t="shared" si="3"/>
        <v>1.1000000000000001</v>
      </c>
    </row>
    <row r="48" spans="1:13" x14ac:dyDescent="0.3">
      <c r="A48" s="21"/>
      <c r="B48" s="21"/>
      <c r="E48" s="2" t="s">
        <v>51</v>
      </c>
      <c r="F48" s="13">
        <v>5</v>
      </c>
      <c r="G48" s="1">
        <v>0.5</v>
      </c>
      <c r="H48" s="1">
        <v>1</v>
      </c>
      <c r="I48" s="10">
        <f t="shared" si="19"/>
        <v>1.5</v>
      </c>
      <c r="J48" s="9">
        <f t="shared" si="1"/>
        <v>1</v>
      </c>
      <c r="K48" s="5">
        <f t="shared" si="2"/>
        <v>0.1</v>
      </c>
      <c r="L48" s="8">
        <f t="shared" si="3"/>
        <v>1.1000000000000001</v>
      </c>
    </row>
    <row r="49" spans="1:12" x14ac:dyDescent="0.3">
      <c r="A49" s="21"/>
      <c r="B49" s="21"/>
      <c r="D49" s="2" t="s">
        <v>52</v>
      </c>
      <c r="F49" s="13" t="s">
        <v>80</v>
      </c>
      <c r="G49" s="10">
        <f>SUM(G50+G51)</f>
        <v>1</v>
      </c>
      <c r="H49" s="10">
        <v>2</v>
      </c>
      <c r="I49" s="10">
        <f t="shared" si="19"/>
        <v>3</v>
      </c>
      <c r="J49" s="9">
        <f t="shared" si="1"/>
        <v>2</v>
      </c>
      <c r="K49" s="5">
        <f t="shared" si="2"/>
        <v>0.2</v>
      </c>
      <c r="L49" s="8">
        <f t="shared" si="3"/>
        <v>2.2000000000000002</v>
      </c>
    </row>
    <row r="50" spans="1:12" x14ac:dyDescent="0.3">
      <c r="A50" s="21"/>
      <c r="B50" s="21"/>
      <c r="E50" s="2" t="s">
        <v>57</v>
      </c>
      <c r="F50" s="13">
        <v>3</v>
      </c>
      <c r="G50" s="19">
        <v>0.5</v>
      </c>
      <c r="H50" s="10">
        <v>1</v>
      </c>
      <c r="I50" s="10">
        <f t="shared" si="19"/>
        <v>1.5</v>
      </c>
      <c r="J50" s="9">
        <f t="shared" si="1"/>
        <v>1</v>
      </c>
      <c r="K50" s="5">
        <f t="shared" si="2"/>
        <v>0.1</v>
      </c>
      <c r="L50" s="8">
        <f t="shared" si="3"/>
        <v>1.1000000000000001</v>
      </c>
    </row>
    <row r="51" spans="1:12" x14ac:dyDescent="0.3">
      <c r="A51" s="21"/>
      <c r="B51" s="21"/>
      <c r="E51" s="2" t="s">
        <v>58</v>
      </c>
      <c r="F51" s="13">
        <v>5</v>
      </c>
      <c r="G51" s="19">
        <v>0.5</v>
      </c>
      <c r="H51" s="10">
        <v>1</v>
      </c>
      <c r="I51" s="10">
        <f t="shared" si="19"/>
        <v>1.5</v>
      </c>
      <c r="J51" s="9">
        <f t="shared" si="1"/>
        <v>1</v>
      </c>
      <c r="K51" s="5">
        <f t="shared" si="2"/>
        <v>0.1</v>
      </c>
      <c r="L51" s="8">
        <f t="shared" si="3"/>
        <v>1.1000000000000001</v>
      </c>
    </row>
    <row r="52" spans="1:12" x14ac:dyDescent="0.3">
      <c r="A52" s="21"/>
      <c r="B52" s="21"/>
      <c r="D52" s="2" t="s">
        <v>53</v>
      </c>
      <c r="F52" s="13" t="s">
        <v>80</v>
      </c>
      <c r="G52" s="10">
        <f>SUM(G53+G54)</f>
        <v>1</v>
      </c>
      <c r="H52" s="10">
        <v>2</v>
      </c>
      <c r="I52" s="10">
        <f t="shared" si="19"/>
        <v>3</v>
      </c>
      <c r="J52" s="9">
        <f t="shared" si="1"/>
        <v>2</v>
      </c>
      <c r="K52" s="5">
        <f t="shared" si="2"/>
        <v>0.2</v>
      </c>
      <c r="L52" s="8">
        <f t="shared" si="3"/>
        <v>2.2000000000000002</v>
      </c>
    </row>
    <row r="53" spans="1:12" x14ac:dyDescent="0.3">
      <c r="A53" s="21"/>
      <c r="B53" s="21"/>
      <c r="E53" s="2" t="s">
        <v>59</v>
      </c>
      <c r="F53" s="13">
        <v>3</v>
      </c>
      <c r="G53" s="19">
        <v>0.5</v>
      </c>
      <c r="H53" s="10">
        <v>1</v>
      </c>
      <c r="I53" s="10">
        <f t="shared" si="19"/>
        <v>1.5</v>
      </c>
      <c r="J53" s="9">
        <f t="shared" si="1"/>
        <v>1</v>
      </c>
      <c r="K53" s="5">
        <f t="shared" si="2"/>
        <v>0.1</v>
      </c>
      <c r="L53" s="8">
        <f t="shared" si="3"/>
        <v>1.1000000000000001</v>
      </c>
    </row>
    <row r="54" spans="1:12" x14ac:dyDescent="0.3">
      <c r="A54" s="21"/>
      <c r="B54" s="21"/>
      <c r="E54" s="2" t="s">
        <v>62</v>
      </c>
      <c r="F54" s="13">
        <v>5</v>
      </c>
      <c r="G54" s="19">
        <v>0.5</v>
      </c>
      <c r="H54" s="10">
        <v>1</v>
      </c>
      <c r="I54" s="10">
        <f t="shared" si="19"/>
        <v>1.5</v>
      </c>
      <c r="J54" s="9">
        <f t="shared" si="1"/>
        <v>1</v>
      </c>
      <c r="K54" s="5">
        <f t="shared" si="2"/>
        <v>0.1</v>
      </c>
      <c r="L54" s="8">
        <f t="shared" si="3"/>
        <v>1.1000000000000001</v>
      </c>
    </row>
    <row r="55" spans="1:12" x14ac:dyDescent="0.3">
      <c r="A55" s="21"/>
      <c r="B55" s="21"/>
      <c r="D55" s="2" t="s">
        <v>54</v>
      </c>
      <c r="F55" s="13" t="s">
        <v>80</v>
      </c>
      <c r="G55" s="10">
        <f>SUM(G56+G57)</f>
        <v>1</v>
      </c>
      <c r="H55" s="10">
        <v>2</v>
      </c>
      <c r="I55" s="10">
        <f t="shared" si="19"/>
        <v>3</v>
      </c>
      <c r="J55" s="9">
        <f t="shared" si="1"/>
        <v>2</v>
      </c>
      <c r="K55" s="5">
        <f t="shared" si="2"/>
        <v>0.2</v>
      </c>
      <c r="L55" s="8">
        <f t="shared" si="3"/>
        <v>2.2000000000000002</v>
      </c>
    </row>
    <row r="56" spans="1:12" x14ac:dyDescent="0.3">
      <c r="A56" s="21"/>
      <c r="B56" s="21"/>
      <c r="E56" s="2" t="s">
        <v>61</v>
      </c>
      <c r="F56" s="13">
        <v>3</v>
      </c>
      <c r="G56" s="19">
        <v>0.5</v>
      </c>
      <c r="H56" s="10">
        <v>1</v>
      </c>
      <c r="I56" s="10">
        <f t="shared" si="19"/>
        <v>1.5</v>
      </c>
      <c r="J56" s="9">
        <f t="shared" si="1"/>
        <v>1</v>
      </c>
      <c r="K56" s="5">
        <f t="shared" si="2"/>
        <v>0.1</v>
      </c>
      <c r="L56" s="8">
        <f t="shared" si="3"/>
        <v>1.1000000000000001</v>
      </c>
    </row>
    <row r="57" spans="1:12" x14ac:dyDescent="0.3">
      <c r="A57" s="21"/>
      <c r="B57" s="21"/>
      <c r="E57" s="2" t="s">
        <v>60</v>
      </c>
      <c r="F57" s="13">
        <v>5</v>
      </c>
      <c r="G57" s="19">
        <v>0.5</v>
      </c>
      <c r="H57" s="10">
        <v>1</v>
      </c>
      <c r="I57" s="10">
        <f t="shared" si="19"/>
        <v>1.5</v>
      </c>
      <c r="J57" s="9">
        <f t="shared" si="1"/>
        <v>1</v>
      </c>
      <c r="K57" s="5">
        <f t="shared" si="2"/>
        <v>0.1</v>
      </c>
      <c r="L57" s="8">
        <f t="shared" si="3"/>
        <v>1.1000000000000001</v>
      </c>
    </row>
    <row r="58" spans="1:12" x14ac:dyDescent="0.3">
      <c r="A58" s="21"/>
      <c r="B58" s="21"/>
      <c r="D58" s="2" t="s">
        <v>55</v>
      </c>
      <c r="F58" s="13" t="s">
        <v>80</v>
      </c>
      <c r="G58" s="10">
        <f>SUM(G59+G60)</f>
        <v>1</v>
      </c>
      <c r="H58" s="10">
        <v>2</v>
      </c>
      <c r="I58" s="10">
        <f t="shared" si="19"/>
        <v>3</v>
      </c>
      <c r="J58" s="9">
        <f t="shared" si="1"/>
        <v>2</v>
      </c>
      <c r="K58" s="5">
        <f t="shared" si="2"/>
        <v>0.2</v>
      </c>
      <c r="L58" s="8">
        <f t="shared" si="3"/>
        <v>2.2000000000000002</v>
      </c>
    </row>
    <row r="59" spans="1:12" x14ac:dyDescent="0.3">
      <c r="A59" s="21"/>
      <c r="B59" s="21"/>
      <c r="E59" s="2" t="s">
        <v>63</v>
      </c>
      <c r="F59" s="13">
        <v>3</v>
      </c>
      <c r="G59" s="19">
        <v>0.5</v>
      </c>
      <c r="H59" s="10">
        <v>1</v>
      </c>
      <c r="I59" s="10">
        <f t="shared" si="19"/>
        <v>1.5</v>
      </c>
      <c r="J59" s="9">
        <f t="shared" si="1"/>
        <v>1</v>
      </c>
      <c r="K59" s="5">
        <f t="shared" si="2"/>
        <v>0.1</v>
      </c>
      <c r="L59" s="8">
        <f t="shared" si="3"/>
        <v>1.1000000000000001</v>
      </c>
    </row>
    <row r="60" spans="1:12" x14ac:dyDescent="0.3">
      <c r="A60" s="21"/>
      <c r="B60" s="21"/>
      <c r="E60" s="2" t="s">
        <v>64</v>
      </c>
      <c r="F60" s="13">
        <v>5</v>
      </c>
      <c r="G60" s="19">
        <v>0.5</v>
      </c>
      <c r="H60" s="10">
        <v>1</v>
      </c>
      <c r="I60" s="10">
        <f t="shared" si="19"/>
        <v>1.5</v>
      </c>
      <c r="J60" s="9">
        <f t="shared" si="1"/>
        <v>1</v>
      </c>
      <c r="K60" s="5">
        <f t="shared" si="2"/>
        <v>0.1</v>
      </c>
      <c r="L60" s="8">
        <f t="shared" si="3"/>
        <v>1.1000000000000001</v>
      </c>
    </row>
    <row r="61" spans="1:12" x14ac:dyDescent="0.3">
      <c r="A61" s="21"/>
      <c r="B61" s="21"/>
      <c r="D61" s="2" t="s">
        <v>56</v>
      </c>
      <c r="F61" s="13" t="s">
        <v>80</v>
      </c>
      <c r="G61" s="10">
        <f>SUM(G62+G63)</f>
        <v>1</v>
      </c>
      <c r="H61" s="10">
        <v>2</v>
      </c>
      <c r="I61" s="10">
        <f t="shared" si="19"/>
        <v>3</v>
      </c>
      <c r="J61" s="9">
        <f t="shared" si="1"/>
        <v>2</v>
      </c>
      <c r="K61" s="5">
        <f t="shared" si="2"/>
        <v>0.2</v>
      </c>
      <c r="L61" s="8">
        <f t="shared" si="3"/>
        <v>2.2000000000000002</v>
      </c>
    </row>
    <row r="62" spans="1:12" x14ac:dyDescent="0.3">
      <c r="A62" s="21"/>
      <c r="B62" s="21"/>
      <c r="E62" s="2" t="s">
        <v>65</v>
      </c>
      <c r="F62" s="13">
        <v>3</v>
      </c>
      <c r="G62" s="19">
        <v>0.5</v>
      </c>
      <c r="H62" s="10">
        <v>1</v>
      </c>
      <c r="I62" s="10">
        <f t="shared" si="19"/>
        <v>1.5</v>
      </c>
      <c r="J62" s="9">
        <f t="shared" si="1"/>
        <v>1</v>
      </c>
      <c r="K62" s="5">
        <f t="shared" si="2"/>
        <v>0.1</v>
      </c>
      <c r="L62" s="8">
        <f t="shared" si="3"/>
        <v>1.1000000000000001</v>
      </c>
    </row>
    <row r="63" spans="1:12" x14ac:dyDescent="0.3">
      <c r="A63" s="21"/>
      <c r="B63" s="21"/>
      <c r="E63" s="2" t="s">
        <v>66</v>
      </c>
      <c r="F63" s="13">
        <v>5</v>
      </c>
      <c r="G63" s="19">
        <v>0.5</v>
      </c>
      <c r="H63" s="10">
        <v>1</v>
      </c>
      <c r="I63" s="10">
        <f t="shared" si="19"/>
        <v>1.5</v>
      </c>
      <c r="J63" s="9">
        <f t="shared" si="1"/>
        <v>1</v>
      </c>
      <c r="K63" s="5">
        <f t="shared" si="2"/>
        <v>0.1</v>
      </c>
      <c r="L63" s="8">
        <f t="shared" si="3"/>
        <v>1.1000000000000001</v>
      </c>
    </row>
    <row r="64" spans="1:12" x14ac:dyDescent="0.3">
      <c r="A64" s="21"/>
      <c r="B64" s="21"/>
      <c r="C64" s="2" t="s">
        <v>67</v>
      </c>
      <c r="F64" s="13">
        <v>5</v>
      </c>
      <c r="G64" s="1">
        <v>1</v>
      </c>
      <c r="H64" s="1">
        <v>2</v>
      </c>
      <c r="I64" s="10">
        <f t="shared" si="19"/>
        <v>3</v>
      </c>
      <c r="J64" s="9">
        <f t="shared" si="1"/>
        <v>2</v>
      </c>
      <c r="K64" s="5">
        <f t="shared" si="2"/>
        <v>0.2</v>
      </c>
      <c r="L64" s="8">
        <f t="shared" si="3"/>
        <v>2.2000000000000002</v>
      </c>
    </row>
    <row r="65" spans="1:12" x14ac:dyDescent="0.3">
      <c r="A65" s="21"/>
      <c r="B65" s="21"/>
      <c r="C65" s="2" t="s">
        <v>68</v>
      </c>
      <c r="F65" s="13">
        <v>5</v>
      </c>
      <c r="G65" s="1">
        <v>0.5</v>
      </c>
      <c r="H65" s="1">
        <v>1</v>
      </c>
      <c r="I65" s="10">
        <f t="shared" si="19"/>
        <v>1.5</v>
      </c>
      <c r="J65" s="9">
        <f t="shared" si="1"/>
        <v>1</v>
      </c>
      <c r="K65" s="5">
        <f t="shared" si="2"/>
        <v>0.1</v>
      </c>
      <c r="L65" s="8">
        <f t="shared" si="3"/>
        <v>1.1000000000000001</v>
      </c>
    </row>
    <row r="66" spans="1:12" x14ac:dyDescent="0.3">
      <c r="A66" s="21"/>
      <c r="B66" s="21"/>
      <c r="C66" s="2" t="s">
        <v>69</v>
      </c>
      <c r="F66" s="13">
        <v>5</v>
      </c>
      <c r="G66" s="1">
        <v>1</v>
      </c>
      <c r="H66" s="1">
        <v>2</v>
      </c>
      <c r="I66" s="10">
        <f t="shared" si="19"/>
        <v>3</v>
      </c>
      <c r="J66" s="9">
        <f t="shared" si="1"/>
        <v>2</v>
      </c>
      <c r="K66" s="5">
        <f t="shared" si="2"/>
        <v>0.2</v>
      </c>
      <c r="L66" s="8">
        <f t="shared" si="3"/>
        <v>2.2000000000000002</v>
      </c>
    </row>
    <row r="67" spans="1:12" x14ac:dyDescent="0.3">
      <c r="A67" s="21"/>
      <c r="B67" s="21"/>
      <c r="C67" s="2" t="s">
        <v>70</v>
      </c>
      <c r="F67" s="13">
        <v>5</v>
      </c>
      <c r="G67" s="1">
        <v>1</v>
      </c>
      <c r="H67" s="1">
        <v>2</v>
      </c>
      <c r="I67" s="10">
        <f t="shared" si="19"/>
        <v>3</v>
      </c>
      <c r="J67" s="9">
        <f t="shared" si="1"/>
        <v>2</v>
      </c>
      <c r="K67" s="5">
        <f t="shared" si="2"/>
        <v>0.2</v>
      </c>
      <c r="L67" s="8">
        <f t="shared" si="3"/>
        <v>2.2000000000000002</v>
      </c>
    </row>
    <row r="68" spans="1:12" s="4" customFormat="1" x14ac:dyDescent="0.3">
      <c r="A68" s="11"/>
      <c r="B68" s="11"/>
      <c r="C68" s="4" t="s">
        <v>88</v>
      </c>
      <c r="F68" s="12">
        <v>6</v>
      </c>
      <c r="G68" s="11">
        <f>SUM(G69+G70+G71)</f>
        <v>1.5</v>
      </c>
      <c r="H68" s="15">
        <f t="shared" ref="H68:I68" si="20">SUM(H69+H70+H71)</f>
        <v>3</v>
      </c>
      <c r="I68" s="15">
        <f t="shared" si="20"/>
        <v>4.5</v>
      </c>
      <c r="J68" s="9">
        <f t="shared" ref="J68:J71" si="21">SUM((G68+4*H68+I68)/6)</f>
        <v>3</v>
      </c>
      <c r="K68" s="5">
        <f t="shared" ref="K68:K71" si="22">SUM(0.1*J68)</f>
        <v>0.30000000000000004</v>
      </c>
      <c r="L68" s="8">
        <f t="shared" ref="L68:L71" si="23">SUM(J68+K68)</f>
        <v>3.3</v>
      </c>
    </row>
    <row r="69" spans="1:12" x14ac:dyDescent="0.3">
      <c r="A69" s="21">
        <v>7</v>
      </c>
      <c r="B69" s="21" t="s">
        <v>74</v>
      </c>
      <c r="C69" s="2" t="s">
        <v>71</v>
      </c>
      <c r="F69" s="13">
        <v>6</v>
      </c>
      <c r="G69" s="1">
        <v>0.5</v>
      </c>
      <c r="H69" s="1">
        <v>1</v>
      </c>
      <c r="I69" s="1">
        <f>SUM(G69+H69)</f>
        <v>1.5</v>
      </c>
      <c r="J69" s="9">
        <f t="shared" si="21"/>
        <v>1</v>
      </c>
      <c r="K69" s="5">
        <f t="shared" si="22"/>
        <v>0.1</v>
      </c>
      <c r="L69" s="8">
        <f t="shared" si="23"/>
        <v>1.1000000000000001</v>
      </c>
    </row>
    <row r="70" spans="1:12" x14ac:dyDescent="0.3">
      <c r="A70" s="21"/>
      <c r="B70" s="21"/>
      <c r="C70" s="2" t="s">
        <v>72</v>
      </c>
      <c r="F70" s="13">
        <v>6</v>
      </c>
      <c r="G70" s="1">
        <v>0.5</v>
      </c>
      <c r="H70" s="1">
        <v>1</v>
      </c>
      <c r="I70" s="1">
        <f t="shared" ref="I70:I71" si="24">SUM(G70+H70)</f>
        <v>1.5</v>
      </c>
      <c r="J70" s="9">
        <f t="shared" si="21"/>
        <v>1</v>
      </c>
      <c r="K70" s="5">
        <f t="shared" si="22"/>
        <v>0.1</v>
      </c>
      <c r="L70" s="8">
        <f t="shared" si="23"/>
        <v>1.1000000000000001</v>
      </c>
    </row>
    <row r="71" spans="1:12" x14ac:dyDescent="0.3">
      <c r="A71" s="21"/>
      <c r="B71" s="21"/>
      <c r="C71" s="2" t="s">
        <v>73</v>
      </c>
      <c r="F71" s="13">
        <v>6</v>
      </c>
      <c r="G71" s="1">
        <v>0.5</v>
      </c>
      <c r="H71" s="1">
        <v>1</v>
      </c>
      <c r="I71" s="1">
        <f t="shared" si="24"/>
        <v>1.5</v>
      </c>
      <c r="J71" s="9">
        <f t="shared" si="21"/>
        <v>1</v>
      </c>
      <c r="K71" s="5">
        <f t="shared" si="22"/>
        <v>0.1</v>
      </c>
      <c r="L71" s="8">
        <f t="shared" si="23"/>
        <v>1.1000000000000001</v>
      </c>
    </row>
    <row r="75" spans="1:12" x14ac:dyDescent="0.3">
      <c r="E75" s="2" t="s">
        <v>89</v>
      </c>
      <c r="G75" s="7">
        <f t="shared" ref="G75:K75" si="25">SUM(G68+G43+G33+G25+G18+G11+G3)</f>
        <v>39.5</v>
      </c>
      <c r="H75" s="7">
        <f t="shared" si="25"/>
        <v>78</v>
      </c>
      <c r="I75" s="7">
        <f t="shared" si="25"/>
        <v>117.5</v>
      </c>
      <c r="J75" s="7">
        <f t="shared" si="25"/>
        <v>78.166666666666671</v>
      </c>
      <c r="K75" s="7">
        <f t="shared" si="25"/>
        <v>7.8166666666666664</v>
      </c>
      <c r="L75" s="7">
        <f>SUM(L68+L43+L33+L25+L18+L11+L3)</f>
        <v>85.983333333333334</v>
      </c>
    </row>
    <row r="77" spans="1:12" x14ac:dyDescent="0.3">
      <c r="I77" s="7"/>
    </row>
  </sheetData>
  <mergeCells count="20">
    <mergeCell ref="A4:A10"/>
    <mergeCell ref="A12:A17"/>
    <mergeCell ref="A19:A24"/>
    <mergeCell ref="A26:A32"/>
    <mergeCell ref="A34:A42"/>
    <mergeCell ref="A44:A67"/>
    <mergeCell ref="A69:A71"/>
    <mergeCell ref="B34:B42"/>
    <mergeCell ref="B44:B67"/>
    <mergeCell ref="B69:B71"/>
    <mergeCell ref="B19:B24"/>
    <mergeCell ref="B26:B32"/>
    <mergeCell ref="C15:C16"/>
    <mergeCell ref="B4:B10"/>
    <mergeCell ref="B12:B17"/>
    <mergeCell ref="A1:A2"/>
    <mergeCell ref="B1:B2"/>
    <mergeCell ref="F1:F2"/>
    <mergeCell ref="C1:E2"/>
    <mergeCell ref="G1:L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phamminhhieu01082003@gmail.com</dc:creator>
  <cp:lastModifiedBy>phamminhhieu01082003@gmail.com</cp:lastModifiedBy>
  <dcterms:created xsi:type="dcterms:W3CDTF">2024-03-17T05:36:40Z</dcterms:created>
  <dcterms:modified xsi:type="dcterms:W3CDTF">2024-04-03T01:26:02Z</dcterms:modified>
</cp:coreProperties>
</file>