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24-2025\Saé Indic perfo 2025\Fleury Michon\"/>
    </mc:Choice>
  </mc:AlternateContent>
  <xr:revisionPtr revIDLastSave="0" documentId="13_ncr:1_{9BAC43FB-053D-4729-B308-149999BEF6A6}" xr6:coauthVersionLast="47" xr6:coauthVersionMax="47" xr10:uidLastSave="{00000000-0000-0000-0000-000000000000}"/>
  <bookViews>
    <workbookView xWindow="390" yWindow="390" windowWidth="16935" windowHeight="15300" firstSheet="2" activeTab="3" xr2:uid="{00000000-000D-0000-FFFF-FFFF00000000}"/>
  </bookViews>
  <sheets>
    <sheet name="Annexe 1 Cptes résultat" sheetId="2" r:id="rId1"/>
    <sheet name="Annexe 2 Etude du CA" sheetId="4" r:id="rId2"/>
    <sheet name="Annexe 3 Calculs Indic de SIG" sheetId="3" r:id="rId3"/>
    <sheet name="Annexe 4 Synthèse Indic Ratio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2" i="2" l="1"/>
  <c r="J48" i="2"/>
  <c r="J41" i="2"/>
  <c r="J36" i="2"/>
  <c r="J27" i="2"/>
  <c r="J57" i="2" s="1"/>
  <c r="J13" i="2"/>
  <c r="I52" i="2"/>
  <c r="I48" i="2"/>
  <c r="I41" i="2"/>
  <c r="I36" i="2"/>
  <c r="I27" i="2"/>
  <c r="I57" i="2" s="1"/>
  <c r="I13" i="2"/>
  <c r="I56" i="2" l="1"/>
  <c r="I58" i="2" s="1"/>
  <c r="J56" i="2"/>
  <c r="J58" i="2" s="1"/>
  <c r="H52" i="2"/>
  <c r="H48" i="2"/>
  <c r="H41" i="2"/>
  <c r="H36" i="2"/>
  <c r="H27" i="2"/>
  <c r="H13" i="2"/>
  <c r="G52" i="2"/>
  <c r="G48" i="2"/>
  <c r="G41" i="2"/>
  <c r="G36" i="2"/>
  <c r="G27" i="2"/>
  <c r="G13" i="2"/>
  <c r="H57" i="2" l="1"/>
  <c r="H56" i="2"/>
  <c r="G56" i="2"/>
  <c r="G57" i="2"/>
  <c r="H58" i="2" l="1"/>
  <c r="G58" i="2"/>
</calcChain>
</file>

<file path=xl/sharedStrings.xml><?xml version="1.0" encoding="utf-8"?>
<sst xmlns="http://schemas.openxmlformats.org/spreadsheetml/2006/main" count="154" uniqueCount="140">
  <si>
    <t>Autres produits</t>
  </si>
  <si>
    <t>Autres charges</t>
  </si>
  <si>
    <t>Produits financiers</t>
  </si>
  <si>
    <t>Charges financières</t>
  </si>
  <si>
    <t>Produits exceptionnels</t>
  </si>
  <si>
    <t>Charges exceptionnelles</t>
  </si>
  <si>
    <t>Impôts sur les bénéfices</t>
  </si>
  <si>
    <t>Produits d'exploitation</t>
  </si>
  <si>
    <t>Ventes de marchandises</t>
  </si>
  <si>
    <t>Production vendue biens</t>
  </si>
  <si>
    <t>Production vendue services</t>
  </si>
  <si>
    <t>Production stockée</t>
  </si>
  <si>
    <t>Production immobilisée</t>
  </si>
  <si>
    <t>Subventions d'exploitation</t>
  </si>
  <si>
    <t>Reprise sur amortissement et provisions, transfert de charges</t>
  </si>
  <si>
    <t>Total des produits d'exploitation</t>
  </si>
  <si>
    <t>Charges d'exploitation</t>
  </si>
  <si>
    <t>Achats de marchandises</t>
  </si>
  <si>
    <t>Variation des stocks marchandises</t>
  </si>
  <si>
    <t>Achats de matières premières</t>
  </si>
  <si>
    <t>Variation des stocks de matières premières</t>
  </si>
  <si>
    <t>Autres achats et charges externes</t>
  </si>
  <si>
    <t>Impôts, taxes et versements assimilés</t>
  </si>
  <si>
    <t>Charges sociales</t>
  </si>
  <si>
    <t>Dotations d'exploitation</t>
  </si>
  <si>
    <t>Sur immobilisations</t>
  </si>
  <si>
    <t>Dotations aux amortissements</t>
  </si>
  <si>
    <t>Dotations aux provisions</t>
  </si>
  <si>
    <t>Sur actif circulant : dotations aux provisions</t>
  </si>
  <si>
    <t>Pour risques et charges : dotations aux provisions</t>
  </si>
  <si>
    <t>Total des charges d'exploitation</t>
  </si>
  <si>
    <t>Produits financiers de participations</t>
  </si>
  <si>
    <t>Produits des autres valeurs mobilières et créances de l'actif immobilisé</t>
  </si>
  <si>
    <t>Autres intérêts et produits assimilés</t>
  </si>
  <si>
    <t>Reprises sur provisions et transfert de charges</t>
  </si>
  <si>
    <t>Différences positives de change</t>
  </si>
  <si>
    <t>Produits nets sur cessions de valeurs mobilières de placement</t>
  </si>
  <si>
    <t>Total des produits financiers</t>
  </si>
  <si>
    <t>Dotations financières aux amortissements et provisions</t>
  </si>
  <si>
    <t>Intérêts et charges assimilées</t>
  </si>
  <si>
    <t>Différences négatives de change</t>
  </si>
  <si>
    <t>Charges nettes sur cessions de valeurs mobilières de placement</t>
  </si>
  <si>
    <t>Total des charges financières</t>
  </si>
  <si>
    <t>Produits exceptionnels sur opérations de gestion</t>
  </si>
  <si>
    <t>Reprise sur provisions et transfert de charges</t>
  </si>
  <si>
    <t>Total des produits exceptionnels</t>
  </si>
  <si>
    <t>Charges exceptionnelles sur opérations de gestion</t>
  </si>
  <si>
    <t>Dotations exceptionnelles aux amortissements et provisions</t>
  </si>
  <si>
    <t>Total des charges exceptionnelles</t>
  </si>
  <si>
    <t>Participation des salariés aux résultat de l'entreprise</t>
  </si>
  <si>
    <t>TOTAL DES PRODUITS</t>
  </si>
  <si>
    <t>TOTAL DES CHARGES</t>
  </si>
  <si>
    <t>BENEFICE OU PERTE</t>
  </si>
  <si>
    <t>Résultat d'exploitation</t>
  </si>
  <si>
    <t>(1) Répartition du Chiffre d'Affaires</t>
  </si>
  <si>
    <t xml:space="preserve">France </t>
  </si>
  <si>
    <t>Export</t>
  </si>
  <si>
    <t>Chiffre d'affaires net (1)</t>
  </si>
  <si>
    <t>Salaires et traitements (2)</t>
  </si>
  <si>
    <t>(2) Effectif moyen</t>
  </si>
  <si>
    <t>Produits exceptionnels sur opérations en capital *</t>
  </si>
  <si>
    <t>Charges exceptionnelles sur opérations en capital **</t>
  </si>
  <si>
    <t>* Produits des cessions d'actifs (Compte 775)</t>
  </si>
  <si>
    <t>** Valeur comptable des actifs cédés (Compte 675)</t>
  </si>
  <si>
    <t>Fleury-Michon-LS</t>
  </si>
  <si>
    <t>Fleury-Michon-LS - Comptes de résultat au 31 décembre</t>
  </si>
  <si>
    <t>(en  €)</t>
  </si>
  <si>
    <t>Exercice 2022</t>
  </si>
  <si>
    <t>Exercice 2021</t>
  </si>
  <si>
    <t>Exercice 2020</t>
  </si>
  <si>
    <t>Exercice 2019</t>
  </si>
  <si>
    <t>2509 salariés</t>
  </si>
  <si>
    <t>2475 salariés</t>
  </si>
  <si>
    <t>2315 salariés</t>
  </si>
  <si>
    <t>2276 salariés</t>
  </si>
  <si>
    <t>CA</t>
  </si>
  <si>
    <t>+ Prod stockée </t>
  </si>
  <si>
    <t>+ Prod immob</t>
  </si>
  <si>
    <t>- Achats de march</t>
  </si>
  <si>
    <t>- Var Stock march </t>
  </si>
  <si>
    <t>- Achats Mat Prem</t>
  </si>
  <si>
    <t>- Var Stock Mat Prem </t>
  </si>
  <si>
    <t>- Autres achats et charges externes </t>
  </si>
  <si>
    <t>VA</t>
  </si>
  <si>
    <t>+ Subventions d’exploitation</t>
  </si>
  <si>
    <t>- Impôts et taxes</t>
  </si>
  <si>
    <t>- Charges de personnel</t>
  </si>
  <si>
    <t>Total des produits d’exploitation </t>
  </si>
  <si>
    <t>-Total des charges d’exploitation </t>
  </si>
  <si>
    <t>Calcul de la CAF</t>
  </si>
  <si>
    <t>Résultat de l’exercice</t>
  </si>
  <si>
    <t>+ DAP </t>
  </si>
  <si>
    <t>- RAP</t>
  </si>
  <si>
    <r>
      <t>- (</t>
    </r>
    <r>
      <rPr>
        <sz val="10"/>
        <color theme="1"/>
        <rFont val="Aptos"/>
        <family val="2"/>
      </rPr>
      <t>Plus-value ou Moins-value sur cessions d’actifs</t>
    </r>
    <r>
      <rPr>
        <sz val="12"/>
        <color theme="1"/>
        <rFont val="Aptos"/>
        <family val="2"/>
      </rPr>
      <t>)</t>
    </r>
  </si>
  <si>
    <t>Valeur Ajoutée</t>
  </si>
  <si>
    <t>EBE</t>
  </si>
  <si>
    <t>Capacité d'Auto-Financement</t>
  </si>
  <si>
    <t>*</t>
  </si>
  <si>
    <t>*Compte 775 – Compte 675</t>
  </si>
  <si>
    <t>Taux d'évolution annuelle du CA total</t>
  </si>
  <si>
    <t>Taux d'évolution annuelle des composantes du CA total</t>
  </si>
  <si>
    <t>Part des composantes (Activité commerciale, industrielle et de services) dans le CA total</t>
  </si>
  <si>
    <t>Part du CA en France et à l'export</t>
  </si>
  <si>
    <t>…</t>
  </si>
  <si>
    <r>
      <t xml:space="preserve">    </t>
    </r>
    <r>
      <rPr>
        <i/>
        <sz val="11"/>
        <color theme="1"/>
        <rFont val="Calibri"/>
        <family val="2"/>
      </rPr>
      <t>Ventes de marchandises</t>
    </r>
  </si>
  <si>
    <t xml:space="preserve">EBE </t>
  </si>
  <si>
    <t xml:space="preserve">Résultat d’exploitation </t>
  </si>
  <si>
    <t xml:space="preserve">Résultat de l’exercice </t>
  </si>
  <si>
    <t xml:space="preserve">CAF </t>
  </si>
  <si>
    <t>Profitabilité</t>
  </si>
  <si>
    <t>Partage de la VA</t>
  </si>
  <si>
    <t xml:space="preserve">    Production vendue de biens</t>
  </si>
  <si>
    <t xml:space="preserve">    Production vendue de services</t>
  </si>
  <si>
    <t>VA/CA</t>
  </si>
  <si>
    <t>EBE/CA</t>
  </si>
  <si>
    <t>Résultat d’exploitation/CA</t>
  </si>
  <si>
    <t>Résultat de l’exercice/CA</t>
  </si>
  <si>
    <t>CAF/CA</t>
  </si>
  <si>
    <t>Charges de personnel/VA</t>
  </si>
  <si>
    <t>Intérêts/VA</t>
  </si>
  <si>
    <t>CAF/VA</t>
  </si>
  <si>
    <t>Indicateurs de productivité</t>
  </si>
  <si>
    <t>CA par salarié (en €)</t>
  </si>
  <si>
    <t>VA par salarié (en €)</t>
  </si>
  <si>
    <t>Résultat par salarié (en €)</t>
  </si>
  <si>
    <t xml:space="preserve">CA </t>
  </si>
  <si>
    <t>Indicateurs en €</t>
  </si>
  <si>
    <t>Montants en €</t>
  </si>
  <si>
    <t>Total CA = 198,1 mds d'€</t>
  </si>
  <si>
    <t>Secteur 2022 (Industrie Alimentaire) - Source INSEE</t>
  </si>
  <si>
    <t xml:space="preserve">Montants des évolutions annuelles du CA total </t>
  </si>
  <si>
    <t>Taux de var 20/19 (%)</t>
  </si>
  <si>
    <t>Taux de var 21/20 (%)</t>
  </si>
  <si>
    <t>Taux de var 22/20 (%)</t>
  </si>
  <si>
    <t>Taux de var 22/19 (%)</t>
  </si>
  <si>
    <t>Montant de l'évolution du CA total sur la période</t>
  </si>
  <si>
    <t>Taux d'évolution du CA total sur la période</t>
  </si>
  <si>
    <t xml:space="preserve">Etude du CA de FM-LS : Exemples de calculs </t>
  </si>
  <si>
    <t>FM-LS : Calcul des Soldes Intermédiaires de Gestion</t>
  </si>
  <si>
    <t>FM-LS : Tableaux de calculs des indicateurs et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</si>
</sst>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0.0%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b/>
      <sz val="8"/>
      <color theme="1"/>
      <name val="Aptos"/>
      <family val="2"/>
    </font>
    <font>
      <sz val="10"/>
      <color theme="1"/>
      <name val="Aptos"/>
      <family val="2"/>
    </font>
    <font>
      <sz val="11"/>
      <color theme="1"/>
      <name val="Aptos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  <font>
      <i/>
      <sz val="9"/>
      <name val="Arial"/>
      <family val="2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Aptos"/>
      <family val="2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0" fillId="0" borderId="1" xfId="0" applyBorder="1"/>
    <xf numFmtId="0" fontId="5" fillId="0" borderId="7" xfId="0" applyFont="1" applyBorder="1"/>
    <xf numFmtId="0" fontId="5" fillId="0" borderId="15" xfId="0" applyFont="1" applyBorder="1"/>
    <xf numFmtId="0" fontId="6" fillId="0" borderId="7" xfId="0" applyFont="1" applyBorder="1"/>
    <xf numFmtId="49" fontId="5" fillId="0" borderId="15" xfId="0" applyNumberFormat="1" applyFont="1" applyBorder="1"/>
    <xf numFmtId="0" fontId="2" fillId="0" borderId="1" xfId="0" applyFont="1" applyBorder="1"/>
    <xf numFmtId="0" fontId="0" fillId="0" borderId="15" xfId="0" applyBorder="1"/>
    <xf numFmtId="0" fontId="5" fillId="0" borderId="0" xfId="0" applyFont="1"/>
    <xf numFmtId="0" fontId="5" fillId="0" borderId="18" xfId="0" applyFont="1" applyBorder="1"/>
    <xf numFmtId="0" fontId="0" fillId="0" borderId="18" xfId="0" applyBorder="1"/>
    <xf numFmtId="0" fontId="5" fillId="0" borderId="1" xfId="0" applyFont="1" applyBorder="1"/>
    <xf numFmtId="0" fontId="6" fillId="0" borderId="20" xfId="0" applyFont="1" applyBorder="1"/>
    <xf numFmtId="0" fontId="5" fillId="0" borderId="4" xfId="0" applyFont="1" applyBorder="1"/>
    <xf numFmtId="0" fontId="0" fillId="0" borderId="21" xfId="0" applyBorder="1"/>
    <xf numFmtId="0" fontId="5" fillId="0" borderId="5" xfId="0" applyFont="1" applyBorder="1"/>
    <xf numFmtId="0" fontId="0" fillId="0" borderId="5" xfId="0" applyBorder="1"/>
    <xf numFmtId="0" fontId="6" fillId="0" borderId="14" xfId="0" applyFont="1" applyBorder="1"/>
    <xf numFmtId="0" fontId="5" fillId="0" borderId="20" xfId="0" applyFont="1" applyBorder="1"/>
    <xf numFmtId="1" fontId="2" fillId="0" borderId="1" xfId="0" applyNumberFormat="1" applyFont="1" applyBorder="1"/>
    <xf numFmtId="0" fontId="0" fillId="0" borderId="22" xfId="0" applyBorder="1"/>
    <xf numFmtId="0" fontId="0" fillId="0" borderId="23" xfId="0" applyBorder="1"/>
    <xf numFmtId="0" fontId="3" fillId="0" borderId="0" xfId="0" applyFont="1" applyAlignment="1">
      <alignment horizontal="left" vertical="center" indent="8"/>
    </xf>
    <xf numFmtId="0" fontId="1" fillId="0" borderId="0" xfId="0" applyFont="1"/>
    <xf numFmtId="0" fontId="2" fillId="0" borderId="1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8" fillId="0" borderId="0" xfId="0" applyFont="1"/>
    <xf numFmtId="0" fontId="4" fillId="0" borderId="24" xfId="0" applyFont="1" applyBorder="1" applyAlignment="1">
      <alignment horizontal="center" vertical="center" textRotation="90"/>
    </xf>
    <xf numFmtId="0" fontId="6" fillId="0" borderId="18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9" fillId="0" borderId="1" xfId="0" applyFont="1" applyBorder="1"/>
    <xf numFmtId="0" fontId="6" fillId="0" borderId="25" xfId="0" applyFont="1" applyBorder="1" applyAlignment="1">
      <alignment horizontal="right"/>
    </xf>
    <xf numFmtId="0" fontId="7" fillId="0" borderId="7" xfId="0" applyFont="1" applyBorder="1" applyAlignment="1">
      <alignment horizontal="center" vertical="center" textRotation="90" wrapText="1"/>
    </xf>
    <xf numFmtId="0" fontId="6" fillId="0" borderId="15" xfId="0" applyFont="1" applyBorder="1" applyAlignment="1">
      <alignment horizontal="right"/>
    </xf>
    <xf numFmtId="0" fontId="13" fillId="0" borderId="26" xfId="0" applyFont="1" applyBorder="1" applyAlignment="1">
      <alignment horizontal="right" vertical="center" wrapText="1"/>
    </xf>
    <xf numFmtId="0" fontId="12" fillId="0" borderId="0" xfId="0" applyFont="1"/>
    <xf numFmtId="0" fontId="0" fillId="0" borderId="0" xfId="0" applyAlignment="1">
      <alignment horizontal="right"/>
    </xf>
    <xf numFmtId="0" fontId="1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 indent="15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6" fillId="3" borderId="1" xfId="0" applyFont="1" applyFill="1" applyBorder="1" applyAlignment="1">
      <alignment horizontal="right" vertical="center" wrapText="1"/>
    </xf>
    <xf numFmtId="0" fontId="16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19" fillId="0" borderId="0" xfId="0" applyFont="1" applyAlignment="1">
      <alignment vertical="center"/>
    </xf>
    <xf numFmtId="0" fontId="16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2" xfId="0" applyFont="1" applyBorder="1" applyAlignment="1">
      <alignment horizontal="left" vertical="center" wrapText="1" indent="1"/>
    </xf>
    <xf numFmtId="3" fontId="14" fillId="0" borderId="3" xfId="0" applyNumberFormat="1" applyFont="1" applyBorder="1" applyAlignment="1">
      <alignment horizontal="left" vertical="center" wrapText="1" inden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4" fillId="0" borderId="9" xfId="0" applyFont="1" applyBorder="1" applyAlignment="1">
      <alignment horizontal="left" vertical="center" wrapText="1" indent="1"/>
    </xf>
    <xf numFmtId="3" fontId="14" fillId="0" borderId="27" xfId="0" applyNumberFormat="1" applyFont="1" applyBorder="1" applyAlignment="1">
      <alignment horizontal="left" vertical="center" wrapText="1" indent="1"/>
    </xf>
    <xf numFmtId="0" fontId="0" fillId="0" borderId="2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1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top" wrapText="1"/>
    </xf>
    <xf numFmtId="0" fontId="22" fillId="0" borderId="4" xfId="0" applyFont="1" applyBorder="1" applyAlignment="1">
      <alignment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10" fontId="21" fillId="0" borderId="3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left" vertical="center" wrapText="1" indent="1"/>
    </xf>
    <xf numFmtId="0" fontId="14" fillId="0" borderId="3" xfId="0" applyFont="1" applyBorder="1" applyAlignment="1">
      <alignment horizontal="left" vertical="center" wrapText="1" indent="1"/>
    </xf>
    <xf numFmtId="2" fontId="5" fillId="0" borderId="0" xfId="0" applyNumberFormat="1" applyFont="1"/>
    <xf numFmtId="0" fontId="23" fillId="0" borderId="0" xfId="0" applyFont="1"/>
    <xf numFmtId="2" fontId="5" fillId="0" borderId="1" xfId="0" applyNumberFormat="1" applyFont="1" applyBorder="1" applyAlignment="1">
      <alignment horizontal="center"/>
    </xf>
    <xf numFmtId="0" fontId="24" fillId="0" borderId="0" xfId="0" applyFont="1"/>
    <xf numFmtId="0" fontId="1" fillId="0" borderId="1" xfId="0" applyFont="1" applyBorder="1" applyAlignment="1">
      <alignment horizontal="center"/>
    </xf>
    <xf numFmtId="0" fontId="25" fillId="0" borderId="26" xfId="0" applyFont="1" applyBorder="1" applyAlignment="1">
      <alignment horizontal="right" vertical="center" wrapText="1"/>
    </xf>
    <xf numFmtId="1" fontId="5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1" fontId="23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6" xfId="0" applyBorder="1"/>
    <xf numFmtId="0" fontId="0" fillId="0" borderId="9" xfId="0" applyBorder="1"/>
    <xf numFmtId="0" fontId="0" fillId="0" borderId="28" xfId="0" applyBorder="1"/>
    <xf numFmtId="0" fontId="0" fillId="0" borderId="27" xfId="0" applyBorder="1"/>
    <xf numFmtId="0" fontId="0" fillId="0" borderId="8" xfId="0" applyBorder="1"/>
    <xf numFmtId="0" fontId="0" fillId="0" borderId="10" xfId="0" applyBorder="1"/>
    <xf numFmtId="0" fontId="9" fillId="0" borderId="1" xfId="0" applyFont="1" applyBorder="1" applyAlignment="1">
      <alignment wrapText="1"/>
    </xf>
    <xf numFmtId="0" fontId="26" fillId="0" borderId="3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165" fontId="26" fillId="0" borderId="3" xfId="0" applyNumberFormat="1" applyFont="1" applyBorder="1" applyAlignment="1">
      <alignment horizontal="center"/>
    </xf>
    <xf numFmtId="165" fontId="26" fillId="0" borderId="4" xfId="0" applyNumberFormat="1" applyFont="1" applyBorder="1" applyAlignment="1">
      <alignment horizontal="center"/>
    </xf>
    <xf numFmtId="165" fontId="26" fillId="0" borderId="2" xfId="0" applyNumberFormat="1" applyFont="1" applyBorder="1" applyAlignment="1">
      <alignment horizontal="center"/>
    </xf>
    <xf numFmtId="0" fontId="27" fillId="0" borderId="0" xfId="0" applyFont="1"/>
    <xf numFmtId="2" fontId="5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textRotation="90" wrapText="1"/>
    </xf>
    <xf numFmtId="0" fontId="7" fillId="0" borderId="17" xfId="0" applyFont="1" applyBorder="1" applyAlignment="1">
      <alignment horizontal="center" vertical="center" textRotation="90" wrapText="1"/>
    </xf>
    <xf numFmtId="0" fontId="7" fillId="0" borderId="19" xfId="0" applyFont="1" applyBorder="1" applyAlignment="1">
      <alignment horizontal="center" vertical="center" textRotation="90" wrapText="1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20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4" fillId="0" borderId="14" xfId="0" applyFont="1" applyBorder="1" applyAlignment="1">
      <alignment horizontal="center" vertical="center" textRotation="90" wrapText="1"/>
    </xf>
    <xf numFmtId="0" fontId="6" fillId="0" borderId="8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11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left" textRotation="90" wrapText="1"/>
    </xf>
    <xf numFmtId="0" fontId="4" fillId="0" borderId="3" xfId="0" applyFont="1" applyBorder="1" applyAlignment="1">
      <alignment horizontal="left" textRotation="90" wrapText="1"/>
    </xf>
    <xf numFmtId="0" fontId="4" fillId="0" borderId="4" xfId="0" applyFont="1" applyBorder="1" applyAlignment="1">
      <alignment horizontal="left" textRotation="90" wrapText="1"/>
    </xf>
    <xf numFmtId="0" fontId="0" fillId="0" borderId="2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6" fillId="0" borderId="6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8" fillId="0" borderId="0" xfId="0" applyFont="1" applyAlignment="1">
      <alignment horizontal="left" vertical="center"/>
    </xf>
    <xf numFmtId="0" fontId="29" fillId="0" borderId="0" xfId="0" applyFont="1"/>
  </cellXfs>
  <cellStyles count="4">
    <cellStyle name="Milliers 2" xfId="2" xr:uid="{00000000-0005-0000-0000-000000000000}"/>
    <cellStyle name="Normal" xfId="0" builtinId="0"/>
    <cellStyle name="Normal 2" xfId="1" xr:uid="{00000000-0005-0000-0000-000002000000}"/>
    <cellStyle name="Pourcentage 2" xfId="3" xr:uid="{00000000-0005-0000-0000-000004000000}"/>
  </cellStyles>
  <dxfs count="0"/>
  <tableStyles count="0" defaultTableStyle="TableStyleMedium2" defaultPivotStyle="PivotStyleLight16"/>
  <colors>
    <mruColors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3"/>
  <sheetViews>
    <sheetView topLeftCell="A21" workbookViewId="0">
      <selection activeCell="L10" sqref="L10"/>
    </sheetView>
  </sheetViews>
  <sheetFormatPr baseColWidth="10" defaultRowHeight="15"/>
  <sheetData>
    <row r="1" spans="1:10">
      <c r="B1" s="31" t="s">
        <v>65</v>
      </c>
    </row>
    <row r="3" spans="1:10" ht="15.75" thickBot="1">
      <c r="C3" s="1" t="s">
        <v>64</v>
      </c>
      <c r="E3" s="27" t="s">
        <v>66</v>
      </c>
      <c r="G3" s="2">
        <v>43830</v>
      </c>
      <c r="H3" s="2">
        <v>44196</v>
      </c>
      <c r="I3" s="2">
        <v>44561</v>
      </c>
      <c r="J3" s="2">
        <v>44926</v>
      </c>
    </row>
    <row r="4" spans="1:10">
      <c r="A4" s="120" t="s">
        <v>7</v>
      </c>
      <c r="B4" s="3" t="s">
        <v>8</v>
      </c>
      <c r="C4" s="4"/>
      <c r="D4" s="4"/>
      <c r="E4" s="4"/>
      <c r="F4" s="4"/>
      <c r="G4" s="39">
        <v>19369481</v>
      </c>
      <c r="H4" s="39">
        <v>19540281</v>
      </c>
      <c r="I4" s="39">
        <v>16894443</v>
      </c>
      <c r="J4" s="39">
        <v>14313611</v>
      </c>
    </row>
    <row r="5" spans="1:10">
      <c r="A5" s="121"/>
      <c r="B5" s="6" t="s">
        <v>9</v>
      </c>
      <c r="C5" s="7"/>
      <c r="D5" s="7"/>
      <c r="E5" s="7"/>
      <c r="F5" s="7"/>
      <c r="G5" s="39">
        <v>657529251</v>
      </c>
      <c r="H5" s="39">
        <v>706751413</v>
      </c>
      <c r="I5" s="39">
        <v>662285200</v>
      </c>
      <c r="J5" s="39">
        <v>720127270</v>
      </c>
    </row>
    <row r="6" spans="1:10">
      <c r="A6" s="121"/>
      <c r="B6" s="6" t="s">
        <v>10</v>
      </c>
      <c r="C6" s="7"/>
      <c r="D6" s="7"/>
      <c r="E6" s="7"/>
      <c r="F6" s="7"/>
      <c r="G6" s="39">
        <v>8146785</v>
      </c>
      <c r="H6" s="39">
        <v>8042046</v>
      </c>
      <c r="I6" s="39">
        <v>9135343</v>
      </c>
      <c r="J6" s="39">
        <v>9264552</v>
      </c>
    </row>
    <row r="7" spans="1:10">
      <c r="A7" s="121"/>
      <c r="B7" s="8" t="s">
        <v>57</v>
      </c>
      <c r="C7" s="7"/>
      <c r="D7" s="9"/>
      <c r="E7" s="7"/>
      <c r="F7" s="7"/>
      <c r="G7" s="39">
        <v>685045517</v>
      </c>
      <c r="H7" s="39">
        <v>734333739</v>
      </c>
      <c r="I7" s="39">
        <v>688314986</v>
      </c>
      <c r="J7" s="39">
        <v>743705434</v>
      </c>
    </row>
    <row r="8" spans="1:10">
      <c r="A8" s="121"/>
      <c r="B8" s="6" t="s">
        <v>11</v>
      </c>
      <c r="C8" s="7"/>
      <c r="D8" s="7"/>
      <c r="E8" s="7"/>
      <c r="F8" s="7"/>
      <c r="G8" s="39">
        <v>-56352</v>
      </c>
      <c r="H8" s="39">
        <v>-69158</v>
      </c>
      <c r="I8" s="39">
        <v>284157</v>
      </c>
      <c r="J8" s="39">
        <v>2484002</v>
      </c>
    </row>
    <row r="9" spans="1:10">
      <c r="A9" s="121"/>
      <c r="B9" s="6" t="s">
        <v>12</v>
      </c>
      <c r="C9" s="7"/>
      <c r="D9" s="7"/>
      <c r="E9" s="7"/>
      <c r="F9" s="7"/>
      <c r="G9" s="39"/>
      <c r="H9" s="39"/>
      <c r="I9" s="39"/>
      <c r="J9" s="39">
        <v>464000</v>
      </c>
    </row>
    <row r="10" spans="1:10">
      <c r="A10" s="121"/>
      <c r="B10" s="6" t="s">
        <v>13</v>
      </c>
      <c r="C10" s="7"/>
      <c r="D10" s="7"/>
      <c r="E10" s="7"/>
      <c r="F10" s="7"/>
      <c r="G10" s="39">
        <v>14000</v>
      </c>
      <c r="H10" s="39">
        <v>6000</v>
      </c>
      <c r="I10" s="39">
        <v>538113</v>
      </c>
      <c r="J10" s="39">
        <v>306481</v>
      </c>
    </row>
    <row r="11" spans="1:10">
      <c r="A11" s="121"/>
      <c r="B11" s="6" t="s">
        <v>14</v>
      </c>
      <c r="C11" s="7"/>
      <c r="D11" s="7"/>
      <c r="E11" s="7"/>
      <c r="F11" s="7"/>
      <c r="G11" s="39">
        <v>6167111</v>
      </c>
      <c r="H11" s="39">
        <v>3133293</v>
      </c>
      <c r="I11" s="39">
        <v>3266397</v>
      </c>
      <c r="J11" s="39">
        <v>5214822</v>
      </c>
    </row>
    <row r="12" spans="1:10">
      <c r="A12" s="121"/>
      <c r="B12" s="6" t="s">
        <v>0</v>
      </c>
      <c r="C12" s="7"/>
      <c r="D12" s="7"/>
      <c r="E12" s="7"/>
      <c r="F12" s="7"/>
      <c r="G12" s="39">
        <v>431632</v>
      </c>
      <c r="H12" s="39">
        <v>154207</v>
      </c>
      <c r="I12" s="39">
        <v>84664</v>
      </c>
      <c r="J12" s="39">
        <v>163131</v>
      </c>
    </row>
    <row r="13" spans="1:10">
      <c r="A13" s="121"/>
      <c r="B13" s="122" t="s">
        <v>15</v>
      </c>
      <c r="C13" s="114"/>
      <c r="D13" s="114"/>
      <c r="E13" s="114"/>
      <c r="F13" s="123"/>
      <c r="G13" s="10">
        <f>SUM(G4:G12)-G7</f>
        <v>691601908</v>
      </c>
      <c r="H13" s="10">
        <f>SUM(H4:H12)-H7</f>
        <v>737558082</v>
      </c>
      <c r="I13" s="10">
        <f>SUM(I4:I12)-I7</f>
        <v>692488317</v>
      </c>
      <c r="J13" s="10">
        <f>SUM(J4:J12)-J7</f>
        <v>752337869</v>
      </c>
    </row>
    <row r="14" spans="1:10">
      <c r="A14" s="124" t="s">
        <v>16</v>
      </c>
      <c r="B14" s="6" t="s">
        <v>17</v>
      </c>
      <c r="C14" s="11"/>
      <c r="D14" s="11"/>
      <c r="E14" s="11"/>
      <c r="F14" s="11"/>
      <c r="G14" s="39">
        <v>58106947</v>
      </c>
      <c r="H14" s="39">
        <v>62924363</v>
      </c>
      <c r="I14" s="39">
        <v>62021573</v>
      </c>
      <c r="J14" s="39">
        <v>72443007</v>
      </c>
    </row>
    <row r="15" spans="1:10">
      <c r="A15" s="125"/>
      <c r="B15" s="6" t="s">
        <v>18</v>
      </c>
      <c r="C15" s="11"/>
      <c r="D15" s="11"/>
      <c r="E15" s="11"/>
      <c r="F15" s="11"/>
      <c r="G15" s="39"/>
      <c r="H15" s="39"/>
      <c r="I15" s="39"/>
      <c r="J15" s="39"/>
    </row>
    <row r="16" spans="1:10">
      <c r="A16" s="125"/>
      <c r="B16" s="6" t="s">
        <v>19</v>
      </c>
      <c r="C16" s="11"/>
      <c r="D16" s="11"/>
      <c r="E16" s="11"/>
      <c r="F16" s="11"/>
      <c r="G16" s="39">
        <v>312268000</v>
      </c>
      <c r="H16" s="39">
        <v>314839925</v>
      </c>
      <c r="I16" s="39">
        <v>290297907</v>
      </c>
      <c r="J16" s="39">
        <v>361153757</v>
      </c>
    </row>
    <row r="17" spans="1:10">
      <c r="A17" s="125"/>
      <c r="B17" s="6" t="s">
        <v>20</v>
      </c>
      <c r="C17" s="11"/>
      <c r="D17" s="11"/>
      <c r="E17" s="11"/>
      <c r="F17" s="11"/>
      <c r="G17" s="39">
        <v>4769076</v>
      </c>
      <c r="H17" s="39">
        <v>-6213176</v>
      </c>
      <c r="I17" s="39">
        <v>1902718</v>
      </c>
      <c r="J17" s="39">
        <v>-8852973</v>
      </c>
    </row>
    <row r="18" spans="1:10">
      <c r="A18" s="125"/>
      <c r="B18" s="6" t="s">
        <v>21</v>
      </c>
      <c r="C18" s="11"/>
      <c r="D18" s="11"/>
      <c r="E18" s="11"/>
      <c r="F18" s="11"/>
      <c r="G18" s="39">
        <v>170867912</v>
      </c>
      <c r="H18" s="39">
        <v>169258979</v>
      </c>
      <c r="I18" s="39">
        <v>173137421</v>
      </c>
      <c r="J18" s="39">
        <v>170580867</v>
      </c>
    </row>
    <row r="19" spans="1:10">
      <c r="A19" s="125"/>
      <c r="B19" s="6" t="s">
        <v>22</v>
      </c>
      <c r="C19" s="11"/>
      <c r="D19" s="11"/>
      <c r="E19" s="11"/>
      <c r="F19" s="11"/>
      <c r="G19" s="39">
        <v>10569065</v>
      </c>
      <c r="H19" s="39">
        <v>12110665</v>
      </c>
      <c r="I19" s="39">
        <v>7712329</v>
      </c>
      <c r="J19" s="39">
        <v>7386389</v>
      </c>
    </row>
    <row r="20" spans="1:10">
      <c r="A20" s="125"/>
      <c r="B20" s="6" t="s">
        <v>58</v>
      </c>
      <c r="C20" s="11"/>
      <c r="D20" s="11"/>
      <c r="E20" s="11"/>
      <c r="F20" s="11"/>
      <c r="G20" s="39">
        <v>83979017</v>
      </c>
      <c r="H20" s="39">
        <v>85012910</v>
      </c>
      <c r="I20" s="39">
        <v>81687612</v>
      </c>
      <c r="J20" s="39">
        <v>82568460</v>
      </c>
    </row>
    <row r="21" spans="1:10">
      <c r="A21" s="125"/>
      <c r="B21" s="6" t="s">
        <v>23</v>
      </c>
      <c r="C21" s="11"/>
      <c r="D21" s="11"/>
      <c r="E21" s="11"/>
      <c r="F21" s="11"/>
      <c r="G21" s="39">
        <v>34898550</v>
      </c>
      <c r="H21" s="39">
        <v>35149605</v>
      </c>
      <c r="I21" s="39">
        <v>35016834</v>
      </c>
      <c r="J21" s="39">
        <v>33731995</v>
      </c>
    </row>
    <row r="22" spans="1:10">
      <c r="A22" s="125"/>
      <c r="B22" s="127" t="s">
        <v>24</v>
      </c>
      <c r="C22" s="130" t="s">
        <v>25</v>
      </c>
      <c r="D22" s="7" t="s">
        <v>26</v>
      </c>
      <c r="E22" s="11"/>
      <c r="F22" s="11"/>
      <c r="G22" s="39">
        <v>17666930</v>
      </c>
      <c r="H22" s="39">
        <v>17850116</v>
      </c>
      <c r="I22" s="39">
        <v>16909406</v>
      </c>
      <c r="J22" s="39">
        <v>16428034</v>
      </c>
    </row>
    <row r="23" spans="1:10">
      <c r="A23" s="125"/>
      <c r="B23" s="128"/>
      <c r="C23" s="131"/>
      <c r="D23" s="12" t="s">
        <v>27</v>
      </c>
      <c r="G23" s="39"/>
      <c r="H23" s="39"/>
      <c r="I23" s="39"/>
      <c r="J23" s="39"/>
    </row>
    <row r="24" spans="1:10">
      <c r="A24" s="125"/>
      <c r="B24" s="128"/>
      <c r="C24" s="7" t="s">
        <v>28</v>
      </c>
      <c r="D24" s="11"/>
      <c r="E24" s="11"/>
      <c r="F24" s="11"/>
      <c r="G24" s="39">
        <v>1313728</v>
      </c>
      <c r="H24" s="39">
        <v>889489</v>
      </c>
      <c r="I24" s="39">
        <v>699122</v>
      </c>
      <c r="J24" s="39">
        <v>791057</v>
      </c>
    </row>
    <row r="25" spans="1:10">
      <c r="A25" s="125"/>
      <c r="B25" s="129"/>
      <c r="C25" s="13" t="s">
        <v>29</v>
      </c>
      <c r="D25" s="14"/>
      <c r="E25" s="14"/>
      <c r="F25" s="14"/>
      <c r="G25" s="39">
        <v>2432291</v>
      </c>
      <c r="H25" s="39">
        <v>606588</v>
      </c>
      <c r="I25" s="39">
        <v>170000</v>
      </c>
      <c r="J25" s="39">
        <v>75000</v>
      </c>
    </row>
    <row r="26" spans="1:10">
      <c r="A26" s="125"/>
      <c r="B26" s="15" t="s">
        <v>1</v>
      </c>
      <c r="C26" s="11"/>
      <c r="D26" s="11"/>
      <c r="E26" s="11"/>
      <c r="F26" s="11"/>
      <c r="G26" s="39">
        <v>437205</v>
      </c>
      <c r="H26" s="39">
        <v>8947504</v>
      </c>
      <c r="I26" s="39">
        <v>492927</v>
      </c>
      <c r="J26" s="39">
        <v>1125690</v>
      </c>
    </row>
    <row r="27" spans="1:10">
      <c r="A27" s="126"/>
      <c r="B27" s="132" t="s">
        <v>30</v>
      </c>
      <c r="C27" s="133"/>
      <c r="D27" s="133"/>
      <c r="E27" s="133"/>
      <c r="F27" s="134"/>
      <c r="G27" s="10">
        <f>SUM(G14:G26)</f>
        <v>697308721</v>
      </c>
      <c r="H27" s="10">
        <f>SUM(H14:H26)</f>
        <v>701376968</v>
      </c>
      <c r="I27" s="10">
        <f>SUM(I14:I26)</f>
        <v>670047849</v>
      </c>
      <c r="J27" s="10">
        <f>SUM(J14:J26)</f>
        <v>737431283</v>
      </c>
    </row>
    <row r="28" spans="1:10">
      <c r="A28" s="32"/>
      <c r="B28" s="33"/>
      <c r="C28" s="30"/>
      <c r="D28" s="30"/>
      <c r="E28" s="30"/>
      <c r="F28" s="30"/>
      <c r="G28" s="10"/>
      <c r="H28" s="10"/>
      <c r="I28" s="10"/>
      <c r="J28" s="10"/>
    </row>
    <row r="29" spans="1:10">
      <c r="A29" s="16"/>
      <c r="B29" s="7"/>
      <c r="C29" s="11"/>
      <c r="D29" s="11"/>
      <c r="E29" s="11"/>
      <c r="F29" s="11"/>
      <c r="G29" s="5"/>
      <c r="H29" s="5"/>
      <c r="I29" s="5"/>
      <c r="J29" s="5"/>
    </row>
    <row r="30" spans="1:10">
      <c r="A30" s="115" t="s">
        <v>2</v>
      </c>
      <c r="B30" s="17" t="s">
        <v>31</v>
      </c>
      <c r="C30" s="18"/>
      <c r="D30" s="18"/>
      <c r="E30" s="18"/>
      <c r="F30" s="18"/>
      <c r="G30" s="39">
        <v>810000</v>
      </c>
      <c r="H30" s="39"/>
      <c r="I30" s="39"/>
      <c r="J30" s="39"/>
    </row>
    <row r="31" spans="1:10">
      <c r="A31" s="115"/>
      <c r="B31" s="15" t="s">
        <v>32</v>
      </c>
      <c r="C31" s="11"/>
      <c r="D31" s="11"/>
      <c r="E31" s="11"/>
      <c r="F31" s="11"/>
      <c r="G31" s="39"/>
      <c r="H31" s="39"/>
      <c r="I31" s="39"/>
      <c r="J31" s="39"/>
    </row>
    <row r="32" spans="1:10">
      <c r="A32" s="115"/>
      <c r="B32" s="15" t="s">
        <v>33</v>
      </c>
      <c r="C32" s="11"/>
      <c r="D32" s="11"/>
      <c r="E32" s="11"/>
      <c r="F32" s="11"/>
      <c r="G32" s="39">
        <v>1396252</v>
      </c>
      <c r="H32" s="39">
        <v>1634477</v>
      </c>
      <c r="I32" s="39">
        <v>1916727</v>
      </c>
      <c r="J32" s="39">
        <v>2580156</v>
      </c>
    </row>
    <row r="33" spans="1:10">
      <c r="A33" s="115"/>
      <c r="B33" s="15" t="s">
        <v>34</v>
      </c>
      <c r="C33" s="11"/>
      <c r="D33" s="11"/>
      <c r="E33" s="11"/>
      <c r="F33" s="11"/>
      <c r="G33" s="39">
        <v>-14610</v>
      </c>
      <c r="H33" s="39">
        <v>68622</v>
      </c>
      <c r="I33" s="39">
        <v>80947</v>
      </c>
      <c r="J33" s="39">
        <v>282915</v>
      </c>
    </row>
    <row r="34" spans="1:10">
      <c r="A34" s="115"/>
      <c r="B34" s="15" t="s">
        <v>35</v>
      </c>
      <c r="C34" s="11"/>
      <c r="D34" s="11"/>
      <c r="E34" s="11"/>
      <c r="F34" s="11"/>
      <c r="G34" s="39">
        <v>66760</v>
      </c>
      <c r="H34" s="39">
        <v>785</v>
      </c>
      <c r="I34" s="39"/>
      <c r="J34" s="39">
        <v>111</v>
      </c>
    </row>
    <row r="35" spans="1:10">
      <c r="A35" s="115"/>
      <c r="B35" s="15" t="s">
        <v>36</v>
      </c>
      <c r="C35" s="11"/>
      <c r="D35" s="11"/>
      <c r="E35" s="11"/>
      <c r="F35" s="11"/>
      <c r="G35" s="39"/>
      <c r="H35" s="39"/>
      <c r="I35" s="39"/>
      <c r="J35" s="39"/>
    </row>
    <row r="36" spans="1:10">
      <c r="A36" s="115"/>
      <c r="B36" s="116" t="s">
        <v>37</v>
      </c>
      <c r="C36" s="117"/>
      <c r="D36" s="117"/>
      <c r="E36" s="117"/>
      <c r="F36" s="118"/>
      <c r="G36" s="10">
        <f>SUM(G30:G35)</f>
        <v>2258402</v>
      </c>
      <c r="H36" s="10">
        <f>SUM(H30:H35)</f>
        <v>1703884</v>
      </c>
      <c r="I36" s="10">
        <f>SUM(I30:I35)</f>
        <v>1997674</v>
      </c>
      <c r="J36" s="10">
        <f>SUM(J30:J35)</f>
        <v>2863182</v>
      </c>
    </row>
    <row r="37" spans="1:10">
      <c r="A37" s="108" t="s">
        <v>3</v>
      </c>
      <c r="B37" s="19" t="s">
        <v>38</v>
      </c>
      <c r="C37" s="11"/>
      <c r="D37" s="11"/>
      <c r="E37" s="11"/>
      <c r="F37" s="20"/>
      <c r="G37" s="39">
        <v>750000</v>
      </c>
      <c r="H37" s="39"/>
      <c r="I37" s="39">
        <v>1990000</v>
      </c>
      <c r="J37" s="39">
        <v>5329000</v>
      </c>
    </row>
    <row r="38" spans="1:10">
      <c r="A38" s="109"/>
      <c r="B38" s="19" t="s">
        <v>39</v>
      </c>
      <c r="C38" s="11"/>
      <c r="D38" s="11"/>
      <c r="E38" s="11"/>
      <c r="F38" s="20"/>
      <c r="G38" s="39">
        <v>1524572</v>
      </c>
      <c r="H38" s="39">
        <v>1298135</v>
      </c>
      <c r="I38" s="39">
        <v>1186496</v>
      </c>
      <c r="J38" s="39">
        <v>1935600</v>
      </c>
    </row>
    <row r="39" spans="1:10">
      <c r="A39" s="109"/>
      <c r="B39" s="19" t="s">
        <v>40</v>
      </c>
      <c r="C39" s="11"/>
      <c r="D39" s="11"/>
      <c r="E39" s="11"/>
      <c r="F39" s="20"/>
      <c r="G39" s="39">
        <v>30</v>
      </c>
      <c r="H39" s="39">
        <v>269460</v>
      </c>
      <c r="I39" s="39">
        <v>54984</v>
      </c>
      <c r="J39" s="39">
        <v>725</v>
      </c>
    </row>
    <row r="40" spans="1:10">
      <c r="A40" s="109"/>
      <c r="B40" s="19" t="s">
        <v>41</v>
      </c>
      <c r="C40" s="11"/>
      <c r="D40" s="11"/>
      <c r="E40" s="11"/>
      <c r="F40" s="20"/>
      <c r="G40" s="39"/>
      <c r="H40" s="39"/>
      <c r="I40" s="39"/>
      <c r="J40" s="39"/>
    </row>
    <row r="41" spans="1:10">
      <c r="A41" s="109"/>
      <c r="B41" s="111" t="s">
        <v>42</v>
      </c>
      <c r="C41" s="112"/>
      <c r="D41" s="112"/>
      <c r="E41" s="112"/>
      <c r="F41" s="112"/>
      <c r="G41" s="10">
        <f>SUM(G37:G40)</f>
        <v>2274602</v>
      </c>
      <c r="H41" s="10">
        <f>SUM(H37:H40)</f>
        <v>1567595</v>
      </c>
      <c r="I41" s="10">
        <f>SUM(I37:I40)</f>
        <v>3231480</v>
      </c>
      <c r="J41" s="10">
        <f>SUM(J37:J40)</f>
        <v>7265325</v>
      </c>
    </row>
    <row r="42" spans="1:10">
      <c r="A42" s="37"/>
      <c r="B42" s="38"/>
      <c r="C42" s="28"/>
      <c r="D42" s="28"/>
      <c r="E42" s="28"/>
      <c r="F42" s="29"/>
      <c r="G42" s="10"/>
      <c r="H42" s="10"/>
      <c r="I42" s="10"/>
      <c r="J42" s="10"/>
    </row>
    <row r="43" spans="1:10">
      <c r="A43" s="16"/>
      <c r="B43" s="7"/>
      <c r="C43" s="11"/>
      <c r="D43" s="11"/>
      <c r="E43" s="11"/>
      <c r="F43" s="34"/>
      <c r="G43" s="35"/>
      <c r="H43" s="35"/>
      <c r="I43" s="35"/>
      <c r="J43" s="35"/>
    </row>
    <row r="44" spans="1:10">
      <c r="A44" s="21"/>
      <c r="B44" s="12"/>
      <c r="G44" s="5"/>
      <c r="H44" s="5"/>
      <c r="I44" s="5"/>
      <c r="J44" s="5"/>
    </row>
    <row r="45" spans="1:10">
      <c r="A45" s="108" t="s">
        <v>4</v>
      </c>
      <c r="B45" s="7" t="s">
        <v>43</v>
      </c>
      <c r="C45" s="11"/>
      <c r="D45" s="11"/>
      <c r="E45" s="11"/>
      <c r="F45" s="11"/>
      <c r="G45" s="39"/>
      <c r="H45" s="39">
        <v>77942</v>
      </c>
      <c r="I45" s="39">
        <v>31780</v>
      </c>
      <c r="J45" s="39"/>
    </row>
    <row r="46" spans="1:10">
      <c r="A46" s="109"/>
      <c r="B46" s="7" t="s">
        <v>60</v>
      </c>
      <c r="C46" s="11"/>
      <c r="D46" s="11"/>
      <c r="E46" s="11"/>
      <c r="F46" s="11"/>
      <c r="G46" s="39">
        <v>1740174</v>
      </c>
      <c r="H46" s="39">
        <v>1195005</v>
      </c>
      <c r="I46" s="39">
        <v>1192648</v>
      </c>
      <c r="J46" s="39">
        <v>2006472</v>
      </c>
    </row>
    <row r="47" spans="1:10">
      <c r="A47" s="109"/>
      <c r="B47" s="7" t="s">
        <v>44</v>
      </c>
      <c r="C47" s="11"/>
      <c r="D47" s="11"/>
      <c r="E47" s="11"/>
      <c r="F47" s="11"/>
      <c r="G47" s="39">
        <v>5482131</v>
      </c>
      <c r="H47" s="39">
        <v>5080582</v>
      </c>
      <c r="I47" s="39">
        <v>10903503</v>
      </c>
      <c r="J47" s="39">
        <v>7589681</v>
      </c>
    </row>
    <row r="48" spans="1:10">
      <c r="A48" s="110"/>
      <c r="B48" s="111" t="s">
        <v>45</v>
      </c>
      <c r="C48" s="119"/>
      <c r="D48" s="119"/>
      <c r="E48" s="119"/>
      <c r="F48" s="119"/>
      <c r="G48" s="10">
        <f>SUM(G45:G47)</f>
        <v>7222305</v>
      </c>
      <c r="H48" s="10">
        <f>SUM(H45:H47)</f>
        <v>6353529</v>
      </c>
      <c r="I48" s="10">
        <f>SUM(I45:I47)</f>
        <v>12127931</v>
      </c>
      <c r="J48" s="10">
        <f>SUM(J45:J47)</f>
        <v>9596153</v>
      </c>
    </row>
    <row r="49" spans="1:11">
      <c r="A49" s="108" t="s">
        <v>5</v>
      </c>
      <c r="B49" s="7" t="s">
        <v>46</v>
      </c>
      <c r="C49" s="11"/>
      <c r="D49" s="11"/>
      <c r="E49" s="11"/>
      <c r="F49" s="11"/>
      <c r="G49" s="39">
        <v>713516</v>
      </c>
      <c r="H49" s="39">
        <v>62365</v>
      </c>
      <c r="I49" s="39">
        <v>6454774</v>
      </c>
      <c r="J49" s="39">
        <v>2851590</v>
      </c>
    </row>
    <row r="50" spans="1:11">
      <c r="A50" s="109"/>
      <c r="B50" s="7" t="s">
        <v>61</v>
      </c>
      <c r="C50" s="11"/>
      <c r="D50" s="11"/>
      <c r="E50" s="11"/>
      <c r="F50" s="11"/>
      <c r="G50" s="39">
        <v>1628274</v>
      </c>
      <c r="H50" s="39">
        <v>123516</v>
      </c>
      <c r="I50" s="39">
        <v>825130</v>
      </c>
      <c r="J50" s="39">
        <v>323275</v>
      </c>
    </row>
    <row r="51" spans="1:11">
      <c r="A51" s="109"/>
      <c r="B51" s="7" t="s">
        <v>47</v>
      </c>
      <c r="C51" s="11"/>
      <c r="D51" s="11"/>
      <c r="E51" s="11"/>
      <c r="F51" s="11"/>
      <c r="G51" s="39">
        <v>5326650</v>
      </c>
      <c r="H51" s="39">
        <v>12457254</v>
      </c>
      <c r="I51" s="39">
        <v>5045602</v>
      </c>
      <c r="J51" s="39">
        <v>6756228</v>
      </c>
    </row>
    <row r="52" spans="1:11">
      <c r="A52" s="110"/>
      <c r="B52" s="111" t="s">
        <v>48</v>
      </c>
      <c r="C52" s="112"/>
      <c r="D52" s="112"/>
      <c r="E52" s="112"/>
      <c r="F52" s="112"/>
      <c r="G52" s="10">
        <f>SUM(G49:G51)</f>
        <v>7668440</v>
      </c>
      <c r="H52" s="10">
        <f>SUM(H49:H51)</f>
        <v>12643135</v>
      </c>
      <c r="I52" s="10">
        <f>SUM(I49:I51)</f>
        <v>12325506</v>
      </c>
      <c r="J52" s="10">
        <f>SUM(J49:J51)</f>
        <v>9931093</v>
      </c>
    </row>
    <row r="53" spans="1:11">
      <c r="A53" s="16"/>
      <c r="B53" s="7"/>
      <c r="C53" s="11"/>
      <c r="D53" s="11"/>
      <c r="E53" s="11"/>
      <c r="F53" s="11"/>
      <c r="G53" s="5"/>
      <c r="H53" s="5"/>
      <c r="I53" s="5"/>
      <c r="J53" s="5"/>
    </row>
    <row r="54" spans="1:11">
      <c r="A54" s="22" t="s">
        <v>49</v>
      </c>
      <c r="B54" s="7"/>
      <c r="C54" s="11"/>
      <c r="D54" s="11"/>
      <c r="E54" s="11"/>
      <c r="F54" s="11"/>
      <c r="G54" s="39">
        <v>44501</v>
      </c>
      <c r="H54" s="39">
        <v>5116584</v>
      </c>
      <c r="I54" s="39">
        <v>4493588</v>
      </c>
      <c r="J54" s="39">
        <v>1331579</v>
      </c>
    </row>
    <row r="55" spans="1:11">
      <c r="A55" s="22" t="s">
        <v>6</v>
      </c>
      <c r="B55" s="7"/>
      <c r="C55" s="11"/>
      <c r="D55" s="11"/>
      <c r="E55" s="11"/>
      <c r="F55" s="11"/>
      <c r="G55" s="39">
        <v>-1875786</v>
      </c>
      <c r="H55" s="39">
        <v>11855147</v>
      </c>
      <c r="I55" s="39">
        <v>7396945</v>
      </c>
      <c r="J55" s="39">
        <v>1082096</v>
      </c>
    </row>
    <row r="56" spans="1:11">
      <c r="A56" s="113" t="s">
        <v>50</v>
      </c>
      <c r="B56" s="114"/>
      <c r="C56" s="114"/>
      <c r="D56" s="114"/>
      <c r="E56" s="114"/>
      <c r="F56" s="114"/>
      <c r="G56" s="10">
        <f>G13+G36++G48</f>
        <v>701082615</v>
      </c>
      <c r="H56" s="10">
        <f>H13+H36++H48</f>
        <v>745615495</v>
      </c>
      <c r="I56" s="10">
        <f>I13+I36++I48</f>
        <v>706613922</v>
      </c>
      <c r="J56" s="10">
        <f>J13+J36++J48</f>
        <v>764797204</v>
      </c>
    </row>
    <row r="57" spans="1:11">
      <c r="A57" s="113" t="s">
        <v>51</v>
      </c>
      <c r="B57" s="114"/>
      <c r="C57" s="114"/>
      <c r="D57" s="114"/>
      <c r="E57" s="114"/>
      <c r="F57" s="114"/>
      <c r="G57" s="23">
        <f>G27+G41+G52+G54+G55</f>
        <v>705420478</v>
      </c>
      <c r="H57" s="23">
        <f>H27+H41+H52+H54+H55</f>
        <v>732559429</v>
      </c>
      <c r="I57" s="23">
        <f>I27+I41+I52+I54+I55</f>
        <v>697495368</v>
      </c>
      <c r="J57" s="23">
        <f>J27+J41+J52+J54+J55</f>
        <v>757041376</v>
      </c>
    </row>
    <row r="58" spans="1:11">
      <c r="A58" s="8"/>
      <c r="B58" s="7"/>
      <c r="C58" s="11"/>
      <c r="D58" s="11"/>
      <c r="E58" s="11"/>
      <c r="F58" s="36" t="s">
        <v>52</v>
      </c>
      <c r="G58" s="23">
        <f>G56-G57</f>
        <v>-4337863</v>
      </c>
      <c r="H58" s="23">
        <f>H56-H57</f>
        <v>13056066</v>
      </c>
      <c r="I58" s="23">
        <f>I56-I57</f>
        <v>9118554</v>
      </c>
      <c r="J58" s="23">
        <f>J56-J57</f>
        <v>7755828</v>
      </c>
    </row>
    <row r="59" spans="1:11" ht="15.75" thickBot="1">
      <c r="A59" s="24"/>
      <c r="B59" s="25"/>
      <c r="C59" s="25"/>
      <c r="D59" s="25"/>
      <c r="E59" s="25"/>
      <c r="F59" s="25"/>
      <c r="G59" s="5"/>
      <c r="H59" s="5"/>
      <c r="I59" s="5"/>
      <c r="J59" s="5"/>
    </row>
    <row r="60" spans="1:11">
      <c r="A60" s="26"/>
      <c r="B60" t="s">
        <v>62</v>
      </c>
      <c r="G60" s="40"/>
      <c r="H60" s="40"/>
    </row>
    <row r="61" spans="1:11">
      <c r="A61" s="26"/>
      <c r="B61" t="s">
        <v>63</v>
      </c>
      <c r="G61" s="40"/>
      <c r="H61" s="40"/>
    </row>
    <row r="62" spans="1:11">
      <c r="A62" s="26"/>
    </row>
    <row r="63" spans="1:11">
      <c r="A63" s="26"/>
    </row>
    <row r="64" spans="1:11">
      <c r="B64" s="12" t="s">
        <v>54</v>
      </c>
      <c r="C64" s="12"/>
      <c r="D64" s="81"/>
      <c r="E64" s="82"/>
      <c r="F64" s="82"/>
      <c r="G64" s="82"/>
      <c r="H64" s="82"/>
      <c r="I64" s="82"/>
      <c r="J64" s="82"/>
      <c r="K64" s="82"/>
    </row>
    <row r="65" spans="2:11">
      <c r="B65" s="12"/>
      <c r="C65" s="12"/>
      <c r="D65" s="106" t="s">
        <v>70</v>
      </c>
      <c r="E65" s="106"/>
      <c r="F65" s="106" t="s">
        <v>69</v>
      </c>
      <c r="G65" s="106"/>
      <c r="H65" s="106" t="s">
        <v>68</v>
      </c>
      <c r="I65" s="106"/>
      <c r="J65" s="106" t="s">
        <v>67</v>
      </c>
      <c r="K65" s="106"/>
    </row>
    <row r="66" spans="2:11">
      <c r="B66" s="84" t="s">
        <v>127</v>
      </c>
      <c r="C66" s="12"/>
      <c r="D66" s="83" t="s">
        <v>55</v>
      </c>
      <c r="E66" s="85" t="s">
        <v>56</v>
      </c>
      <c r="F66" s="83" t="s">
        <v>55</v>
      </c>
      <c r="G66" s="85" t="s">
        <v>56</v>
      </c>
      <c r="H66" s="83" t="s">
        <v>55</v>
      </c>
      <c r="I66" s="85" t="s">
        <v>56</v>
      </c>
      <c r="J66" s="83" t="s">
        <v>55</v>
      </c>
      <c r="K66" s="85" t="s">
        <v>56</v>
      </c>
    </row>
    <row r="67" spans="2:11">
      <c r="B67" s="6" t="s">
        <v>8</v>
      </c>
      <c r="C67" s="19"/>
      <c r="D67" s="86">
        <v>19354369</v>
      </c>
      <c r="E67" s="86">
        <v>15112</v>
      </c>
      <c r="F67" s="86">
        <v>19530917</v>
      </c>
      <c r="G67" s="86">
        <v>9364</v>
      </c>
      <c r="H67" s="86">
        <v>16889332</v>
      </c>
      <c r="I67" s="86">
        <v>5111</v>
      </c>
      <c r="J67" s="86">
        <v>14309191</v>
      </c>
      <c r="K67" s="86">
        <v>4420</v>
      </c>
    </row>
    <row r="68" spans="2:11">
      <c r="B68" s="6" t="s">
        <v>9</v>
      </c>
      <c r="C68" s="19"/>
      <c r="D68" s="86">
        <v>647674193</v>
      </c>
      <c r="E68" s="86">
        <v>9855058</v>
      </c>
      <c r="F68" s="86">
        <v>700650682</v>
      </c>
      <c r="G68" s="86">
        <v>6100731</v>
      </c>
      <c r="H68" s="86">
        <v>656540559</v>
      </c>
      <c r="I68" s="86">
        <v>5744641</v>
      </c>
      <c r="J68" s="86">
        <v>713824303</v>
      </c>
      <c r="K68" s="86">
        <v>6302967</v>
      </c>
    </row>
    <row r="69" spans="2:11">
      <c r="B69" s="6" t="s">
        <v>10</v>
      </c>
      <c r="C69" s="19"/>
      <c r="D69" s="86">
        <v>7858336</v>
      </c>
      <c r="E69" s="86">
        <v>288449</v>
      </c>
      <c r="F69" s="86">
        <v>7979366</v>
      </c>
      <c r="G69" s="86">
        <v>62680</v>
      </c>
      <c r="H69" s="86">
        <v>9111989</v>
      </c>
      <c r="I69" s="86">
        <v>23354</v>
      </c>
      <c r="J69" s="86">
        <v>9260290</v>
      </c>
      <c r="K69" s="86">
        <v>4262</v>
      </c>
    </row>
    <row r="70" spans="2:11">
      <c r="B70" s="12"/>
      <c r="C70" s="12"/>
      <c r="D70" s="87"/>
      <c r="E70" s="88"/>
      <c r="F70" s="88"/>
      <c r="G70" s="88"/>
      <c r="H70" s="89"/>
      <c r="I70" s="89"/>
      <c r="J70" s="82"/>
      <c r="K70" s="82"/>
    </row>
    <row r="71" spans="2:11">
      <c r="B71" s="12" t="s">
        <v>59</v>
      </c>
      <c r="C71" s="12"/>
      <c r="D71" s="106" t="s">
        <v>70</v>
      </c>
      <c r="E71" s="106"/>
      <c r="F71" s="106" t="s">
        <v>69</v>
      </c>
      <c r="G71" s="106"/>
      <c r="H71" s="106" t="s">
        <v>68</v>
      </c>
      <c r="I71" s="106"/>
      <c r="J71" s="106" t="s">
        <v>67</v>
      </c>
      <c r="K71" s="106"/>
    </row>
    <row r="72" spans="2:11">
      <c r="B72" s="82"/>
      <c r="C72" s="82"/>
      <c r="D72" s="107" t="s">
        <v>71</v>
      </c>
      <c r="E72" s="107"/>
      <c r="F72" s="107" t="s">
        <v>72</v>
      </c>
      <c r="G72" s="107"/>
      <c r="H72" s="107" t="s">
        <v>73</v>
      </c>
      <c r="I72" s="107"/>
      <c r="J72" s="107" t="s">
        <v>74</v>
      </c>
      <c r="K72" s="107"/>
    </row>
    <row r="73" spans="2:11">
      <c r="B73" s="40"/>
      <c r="C73" s="40"/>
      <c r="D73" s="40"/>
      <c r="E73" s="40"/>
      <c r="F73" s="40"/>
      <c r="G73" s="40"/>
    </row>
  </sheetData>
  <mergeCells count="28">
    <mergeCell ref="A4:A13"/>
    <mergeCell ref="B13:F13"/>
    <mergeCell ref="A14:A27"/>
    <mergeCell ref="B22:B25"/>
    <mergeCell ref="C22:C23"/>
    <mergeCell ref="B27:F27"/>
    <mergeCell ref="A49:A52"/>
    <mergeCell ref="B52:F52"/>
    <mergeCell ref="A56:F56"/>
    <mergeCell ref="A57:F57"/>
    <mergeCell ref="A30:A36"/>
    <mergeCell ref="B36:F36"/>
    <mergeCell ref="A37:A41"/>
    <mergeCell ref="B41:F41"/>
    <mergeCell ref="A45:A48"/>
    <mergeCell ref="B48:F48"/>
    <mergeCell ref="D72:E72"/>
    <mergeCell ref="F72:G72"/>
    <mergeCell ref="D65:E65"/>
    <mergeCell ref="F65:G65"/>
    <mergeCell ref="D71:E71"/>
    <mergeCell ref="F71:G71"/>
    <mergeCell ref="H65:I65"/>
    <mergeCell ref="J65:K65"/>
    <mergeCell ref="H71:I71"/>
    <mergeCell ref="J71:K71"/>
    <mergeCell ref="H72:I72"/>
    <mergeCell ref="J72:K72"/>
  </mergeCells>
  <phoneticPr fontId="11" type="noConversion"/>
  <pageMargins left="0.7" right="0.7" top="0.75" bottom="0.75" header="0.3" footer="0.3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E7D0-F178-457B-8729-65FA99350FEA}">
  <dimension ref="A1:A9"/>
  <sheetViews>
    <sheetView workbookViewId="0">
      <selection activeCell="G15" sqref="G15"/>
    </sheetView>
  </sheetViews>
  <sheetFormatPr baseColWidth="10" defaultRowHeight="15"/>
  <sheetData>
    <row r="1" spans="1:1">
      <c r="A1" s="31" t="s">
        <v>137</v>
      </c>
    </row>
    <row r="2" spans="1:1">
      <c r="A2" t="s">
        <v>130</v>
      </c>
    </row>
    <row r="3" spans="1:1">
      <c r="A3" t="s">
        <v>99</v>
      </c>
    </row>
    <row r="4" spans="1:1">
      <c r="A4" t="s">
        <v>135</v>
      </c>
    </row>
    <row r="5" spans="1:1">
      <c r="A5" t="s">
        <v>136</v>
      </c>
    </row>
    <row r="6" spans="1:1">
      <c r="A6" t="s">
        <v>100</v>
      </c>
    </row>
    <row r="7" spans="1:1">
      <c r="A7" t="s">
        <v>101</v>
      </c>
    </row>
    <row r="8" spans="1:1">
      <c r="A8" t="s">
        <v>102</v>
      </c>
    </row>
    <row r="9" spans="1:1">
      <c r="A9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7733-AEC3-4B6B-9EAC-1E56F6EE6504}">
  <sheetPr>
    <pageSetUpPr fitToPage="1"/>
  </sheetPr>
  <dimension ref="A2:K35"/>
  <sheetViews>
    <sheetView workbookViewId="0">
      <selection activeCell="B2" sqref="B2"/>
    </sheetView>
  </sheetViews>
  <sheetFormatPr baseColWidth="10" defaultRowHeight="15"/>
  <cols>
    <col min="2" max="2" width="42" customWidth="1"/>
    <col min="3" max="6" width="15.7109375" customWidth="1"/>
  </cols>
  <sheetData>
    <row r="2" spans="2:11" ht="15.75">
      <c r="B2" s="135" t="s">
        <v>138</v>
      </c>
    </row>
    <row r="3" spans="2:11" ht="15.75">
      <c r="B3" s="45"/>
    </row>
    <row r="4" spans="2:11" ht="30">
      <c r="B4" s="46"/>
      <c r="C4" s="48">
        <v>2019</v>
      </c>
      <c r="D4" s="48">
        <v>2020</v>
      </c>
      <c r="E4" s="48">
        <v>2021</v>
      </c>
      <c r="F4" s="48">
        <v>2022</v>
      </c>
      <c r="H4" s="98" t="s">
        <v>131</v>
      </c>
      <c r="I4" s="98" t="s">
        <v>132</v>
      </c>
      <c r="J4" s="98" t="s">
        <v>133</v>
      </c>
      <c r="K4" s="98" t="s">
        <v>134</v>
      </c>
    </row>
    <row r="5" spans="2:11" ht="27.6" customHeight="1">
      <c r="B5" s="46" t="s">
        <v>75</v>
      </c>
      <c r="C5" s="46"/>
      <c r="D5" s="5"/>
      <c r="E5" s="5"/>
      <c r="F5" s="5"/>
      <c r="H5" s="52"/>
      <c r="I5" s="52"/>
      <c r="J5" s="52"/>
      <c r="K5" s="52"/>
    </row>
    <row r="6" spans="2:11" ht="19.899999999999999" customHeight="1">
      <c r="B6" s="49" t="s">
        <v>76</v>
      </c>
      <c r="C6" s="46"/>
      <c r="D6" s="5"/>
      <c r="E6" s="5"/>
      <c r="F6" s="5"/>
      <c r="H6" s="94"/>
      <c r="K6" s="95"/>
    </row>
    <row r="7" spans="2:11" ht="19.899999999999999" customHeight="1">
      <c r="B7" s="49" t="s">
        <v>77</v>
      </c>
      <c r="C7" s="46"/>
      <c r="D7" s="5"/>
      <c r="E7" s="5"/>
      <c r="F7" s="5"/>
      <c r="H7" s="94"/>
      <c r="K7" s="95"/>
    </row>
    <row r="8" spans="2:11" ht="19.899999999999999" customHeight="1">
      <c r="B8" s="49" t="s">
        <v>78</v>
      </c>
      <c r="C8" s="46"/>
      <c r="D8" s="5"/>
      <c r="E8" s="5"/>
      <c r="F8" s="5"/>
      <c r="H8" s="94"/>
      <c r="K8" s="95"/>
    </row>
    <row r="9" spans="2:11" ht="19.899999999999999" customHeight="1">
      <c r="B9" s="49" t="s">
        <v>79</v>
      </c>
      <c r="C9" s="46"/>
      <c r="D9" s="5"/>
      <c r="E9" s="5"/>
      <c r="F9" s="5"/>
      <c r="H9" s="94"/>
      <c r="K9" s="95"/>
    </row>
    <row r="10" spans="2:11" ht="19.899999999999999" customHeight="1">
      <c r="B10" s="49" t="s">
        <v>80</v>
      </c>
      <c r="C10" s="46"/>
      <c r="D10" s="5"/>
      <c r="E10" s="5"/>
      <c r="F10" s="5"/>
      <c r="H10" s="94"/>
      <c r="K10" s="95"/>
    </row>
    <row r="11" spans="2:11" ht="19.899999999999999" customHeight="1">
      <c r="B11" s="49" t="s">
        <v>81</v>
      </c>
      <c r="C11" s="46"/>
      <c r="D11" s="5"/>
      <c r="E11" s="5"/>
      <c r="F11" s="5"/>
      <c r="H11" s="94"/>
      <c r="K11" s="95"/>
    </row>
    <row r="12" spans="2:11" ht="19.899999999999999" customHeight="1">
      <c r="B12" s="49" t="s">
        <v>82</v>
      </c>
      <c r="C12" s="46"/>
      <c r="D12" s="5"/>
      <c r="E12" s="5"/>
      <c r="F12" s="5"/>
      <c r="H12" s="96"/>
      <c r="I12" s="18"/>
      <c r="J12" s="18"/>
      <c r="K12" s="97"/>
    </row>
    <row r="13" spans="2:11" ht="30" customHeight="1">
      <c r="B13" s="50" t="s">
        <v>94</v>
      </c>
      <c r="C13" s="47"/>
      <c r="D13" s="47"/>
      <c r="E13" s="47"/>
      <c r="F13" s="47"/>
      <c r="H13" s="52"/>
      <c r="I13" s="52"/>
      <c r="J13" s="52"/>
      <c r="K13" s="52"/>
    </row>
    <row r="14" spans="2:11">
      <c r="B14" s="42"/>
      <c r="H14" s="92"/>
      <c r="I14" s="14"/>
      <c r="J14" s="14"/>
      <c r="K14" s="93"/>
    </row>
    <row r="15" spans="2:11" ht="15.75">
      <c r="B15" s="46"/>
      <c r="C15" s="48">
        <v>2019</v>
      </c>
      <c r="D15" s="48">
        <v>2020</v>
      </c>
      <c r="E15" s="48">
        <v>2021</v>
      </c>
      <c r="F15" s="48">
        <v>2022</v>
      </c>
      <c r="H15" s="94"/>
      <c r="K15" s="95"/>
    </row>
    <row r="16" spans="2:11" ht="19.899999999999999" customHeight="1">
      <c r="B16" s="46" t="s">
        <v>83</v>
      </c>
      <c r="C16" s="46"/>
      <c r="D16" s="5"/>
      <c r="E16" s="5"/>
      <c r="F16" s="5"/>
      <c r="H16" s="94"/>
      <c r="K16" s="95"/>
    </row>
    <row r="17" spans="2:11" ht="19.899999999999999" customHeight="1">
      <c r="B17" s="49" t="s">
        <v>84</v>
      </c>
      <c r="C17" s="46"/>
      <c r="D17" s="5"/>
      <c r="E17" s="5"/>
      <c r="F17" s="5"/>
      <c r="H17" s="94"/>
      <c r="K17" s="95"/>
    </row>
    <row r="18" spans="2:11" ht="19.899999999999999" customHeight="1">
      <c r="B18" s="49" t="s">
        <v>85</v>
      </c>
      <c r="C18" s="46"/>
      <c r="D18" s="5"/>
      <c r="E18" s="5"/>
      <c r="F18" s="5"/>
      <c r="H18" s="94"/>
      <c r="K18" s="95"/>
    </row>
    <row r="19" spans="2:11" ht="19.899999999999999" customHeight="1">
      <c r="B19" s="49" t="s">
        <v>86</v>
      </c>
      <c r="C19" s="46"/>
      <c r="D19" s="5"/>
      <c r="E19" s="5"/>
      <c r="F19" s="5"/>
      <c r="H19" s="96"/>
      <c r="I19" s="18"/>
      <c r="J19" s="18"/>
      <c r="K19" s="97"/>
    </row>
    <row r="20" spans="2:11" ht="30" customHeight="1">
      <c r="B20" s="50" t="s">
        <v>95</v>
      </c>
      <c r="C20" s="51"/>
      <c r="D20" s="52"/>
      <c r="E20" s="52"/>
      <c r="F20" s="52"/>
      <c r="H20" s="52"/>
      <c r="I20" s="52"/>
      <c r="J20" s="52"/>
      <c r="K20" s="52"/>
    </row>
    <row r="21" spans="2:11">
      <c r="B21" s="42"/>
      <c r="H21" s="92"/>
      <c r="I21" s="14"/>
      <c r="J21" s="14"/>
      <c r="K21" s="93"/>
    </row>
    <row r="22" spans="2:11" ht="15.75">
      <c r="B22" s="46"/>
      <c r="C22" s="48">
        <v>2019</v>
      </c>
      <c r="D22" s="48">
        <v>2020</v>
      </c>
      <c r="E22" s="48">
        <v>2021</v>
      </c>
      <c r="F22" s="48">
        <v>2022</v>
      </c>
      <c r="H22" s="94"/>
      <c r="K22" s="95"/>
    </row>
    <row r="23" spans="2:11" ht="19.899999999999999" customHeight="1">
      <c r="B23" s="49" t="s">
        <v>87</v>
      </c>
      <c r="C23" s="46"/>
      <c r="D23" s="5"/>
      <c r="E23" s="5"/>
      <c r="F23" s="5"/>
      <c r="H23" s="94"/>
      <c r="K23" s="95"/>
    </row>
    <row r="24" spans="2:11" ht="19.899999999999999" customHeight="1">
      <c r="B24" s="49" t="s">
        <v>88</v>
      </c>
      <c r="C24" s="46"/>
      <c r="D24" s="5"/>
      <c r="E24" s="5"/>
      <c r="F24" s="5"/>
      <c r="H24" s="96"/>
      <c r="I24" s="18"/>
      <c r="J24" s="18"/>
      <c r="K24" s="97"/>
    </row>
    <row r="25" spans="2:11" ht="30" customHeight="1">
      <c r="B25" s="50" t="s">
        <v>53</v>
      </c>
      <c r="C25" s="47"/>
      <c r="D25" s="52"/>
      <c r="E25" s="52"/>
      <c r="F25" s="52"/>
      <c r="H25" s="52"/>
      <c r="I25" s="52"/>
      <c r="J25" s="52"/>
      <c r="K25" s="52"/>
    </row>
    <row r="26" spans="2:11" ht="15.75">
      <c r="B26" s="43"/>
      <c r="H26" s="92"/>
      <c r="I26" s="14"/>
      <c r="J26" s="14"/>
      <c r="K26" s="93"/>
    </row>
    <row r="27" spans="2:11" ht="15.75">
      <c r="B27" s="44" t="s">
        <v>89</v>
      </c>
      <c r="H27" s="94"/>
      <c r="K27" s="95"/>
    </row>
    <row r="28" spans="2:11" ht="15.75">
      <c r="B28" s="44"/>
      <c r="H28" s="94"/>
      <c r="K28" s="95"/>
    </row>
    <row r="29" spans="2:11" ht="15.75">
      <c r="B29" s="54"/>
      <c r="C29" s="48">
        <v>2019</v>
      </c>
      <c r="D29" s="48">
        <v>2020</v>
      </c>
      <c r="E29" s="48">
        <v>2021</v>
      </c>
      <c r="F29" s="48">
        <v>2022</v>
      </c>
      <c r="H29" s="94"/>
      <c r="K29" s="95"/>
    </row>
    <row r="30" spans="2:11" ht="19.899999999999999" customHeight="1">
      <c r="B30" s="46" t="s">
        <v>90</v>
      </c>
      <c r="C30" s="46"/>
      <c r="D30" s="5"/>
      <c r="E30" s="5"/>
      <c r="F30" s="5"/>
      <c r="H30" s="94"/>
      <c r="K30" s="95"/>
    </row>
    <row r="31" spans="2:11" ht="19.899999999999999" customHeight="1">
      <c r="B31" s="49" t="s">
        <v>91</v>
      </c>
      <c r="C31" s="46"/>
      <c r="D31" s="5"/>
      <c r="E31" s="5"/>
      <c r="F31" s="5"/>
      <c r="H31" s="94"/>
      <c r="K31" s="95"/>
    </row>
    <row r="32" spans="2:11" ht="19.899999999999999" customHeight="1">
      <c r="B32" s="49" t="s">
        <v>92</v>
      </c>
      <c r="C32" s="46"/>
      <c r="D32" s="5"/>
      <c r="E32" s="5"/>
      <c r="F32" s="5"/>
      <c r="H32" s="94"/>
      <c r="K32" s="95"/>
    </row>
    <row r="33" spans="1:11" ht="19.899999999999999" customHeight="1">
      <c r="A33" s="41" t="s">
        <v>97</v>
      </c>
      <c r="B33" s="49" t="s">
        <v>93</v>
      </c>
      <c r="C33" s="46"/>
      <c r="D33" s="5"/>
      <c r="E33" s="5"/>
      <c r="F33" s="5"/>
      <c r="H33" s="96"/>
      <c r="I33" s="18"/>
      <c r="J33" s="18"/>
      <c r="K33" s="97"/>
    </row>
    <row r="34" spans="1:11" ht="30" customHeight="1">
      <c r="B34" s="50" t="s">
        <v>96</v>
      </c>
      <c r="C34" s="47"/>
      <c r="D34" s="52"/>
      <c r="E34" s="52"/>
      <c r="F34" s="52"/>
      <c r="H34" s="52"/>
      <c r="I34" s="52"/>
      <c r="J34" s="52"/>
      <c r="K34" s="52"/>
    </row>
    <row r="35" spans="1:11">
      <c r="B35" s="53" t="s">
        <v>98</v>
      </c>
    </row>
  </sheetData>
  <pageMargins left="0.25" right="0.25" top="0.75" bottom="0.75" header="0.3" footer="0.3"/>
  <pageSetup paperSize="9" scale="71" orientation="landscape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1EE7-05B1-4A5D-99B2-177354449DDB}">
  <sheetPr>
    <pageSetUpPr fitToPage="1"/>
  </sheetPr>
  <dimension ref="A1:I35"/>
  <sheetViews>
    <sheetView tabSelected="1" workbookViewId="0">
      <selection activeCell="D6" sqref="D6"/>
    </sheetView>
  </sheetViews>
  <sheetFormatPr baseColWidth="10" defaultRowHeight="15"/>
  <cols>
    <col min="2" max="2" width="30.85546875" customWidth="1"/>
    <col min="3" max="6" width="15.7109375" customWidth="1"/>
    <col min="7" max="7" width="25" customWidth="1"/>
  </cols>
  <sheetData>
    <row r="1" spans="1:9" ht="15.75">
      <c r="A1" s="136" t="s">
        <v>139</v>
      </c>
    </row>
    <row r="3" spans="1:9" ht="29.45" customHeight="1">
      <c r="B3" s="56"/>
      <c r="C3" s="55">
        <v>2019</v>
      </c>
      <c r="D3" s="55">
        <v>2020</v>
      </c>
      <c r="E3" s="90">
        <v>2021</v>
      </c>
      <c r="F3" s="90">
        <v>2022</v>
      </c>
      <c r="G3" s="91" t="s">
        <v>129</v>
      </c>
    </row>
    <row r="4" spans="1:9">
      <c r="B4" s="68" t="s">
        <v>126</v>
      </c>
      <c r="C4" s="64"/>
      <c r="D4" s="60"/>
      <c r="E4" s="60"/>
      <c r="F4" s="60"/>
      <c r="G4" s="74"/>
    </row>
    <row r="5" spans="1:9">
      <c r="B5" s="77"/>
      <c r="C5" s="79"/>
      <c r="D5" s="80"/>
      <c r="E5" s="80"/>
      <c r="F5" s="80"/>
      <c r="G5" s="75"/>
    </row>
    <row r="6" spans="1:9" ht="15.75">
      <c r="B6" s="57" t="s">
        <v>125</v>
      </c>
      <c r="C6" s="65"/>
      <c r="D6" s="61"/>
      <c r="E6" s="61"/>
      <c r="F6" s="61"/>
      <c r="G6" s="99" t="s">
        <v>128</v>
      </c>
    </row>
    <row r="7" spans="1:9" ht="15.75">
      <c r="B7" s="57" t="s">
        <v>104</v>
      </c>
      <c r="C7" s="66"/>
      <c r="D7" s="62"/>
      <c r="E7" s="62"/>
      <c r="F7" s="62"/>
      <c r="G7" s="99"/>
    </row>
    <row r="8" spans="1:9" ht="15.75">
      <c r="B8" s="58" t="s">
        <v>111</v>
      </c>
      <c r="C8" s="66"/>
      <c r="D8" s="62"/>
      <c r="E8" s="62"/>
      <c r="F8" s="62"/>
      <c r="G8" s="99"/>
    </row>
    <row r="9" spans="1:9" ht="15.75">
      <c r="B9" s="58" t="s">
        <v>112</v>
      </c>
      <c r="C9" s="66"/>
      <c r="D9" s="62"/>
      <c r="E9" s="62"/>
      <c r="F9" s="62"/>
      <c r="G9" s="99"/>
    </row>
    <row r="10" spans="1:9" ht="15.75">
      <c r="B10" s="57" t="s">
        <v>83</v>
      </c>
      <c r="C10" s="66"/>
      <c r="D10" s="62"/>
      <c r="E10" s="62"/>
      <c r="F10" s="62"/>
      <c r="G10" s="99"/>
      <c r="I10" s="105"/>
    </row>
    <row r="11" spans="1:9" ht="15.75">
      <c r="B11" s="57" t="s">
        <v>105</v>
      </c>
      <c r="C11" s="66"/>
      <c r="D11" s="62"/>
      <c r="E11" s="62"/>
      <c r="F11" s="62"/>
      <c r="G11" s="99"/>
    </row>
    <row r="12" spans="1:9" ht="17.45" customHeight="1">
      <c r="B12" s="57" t="s">
        <v>106</v>
      </c>
      <c r="C12" s="66"/>
      <c r="D12" s="62"/>
      <c r="E12" s="62"/>
      <c r="F12" s="62"/>
      <c r="G12" s="99"/>
    </row>
    <row r="13" spans="1:9" ht="13.9" customHeight="1">
      <c r="B13" s="57" t="s">
        <v>107</v>
      </c>
      <c r="C13" s="66"/>
      <c r="D13" s="62"/>
      <c r="E13" s="62"/>
      <c r="F13" s="62"/>
      <c r="G13" s="99"/>
    </row>
    <row r="14" spans="1:9" ht="13.9" customHeight="1">
      <c r="B14" s="57" t="s">
        <v>108</v>
      </c>
      <c r="C14" s="66"/>
      <c r="D14" s="62"/>
      <c r="E14" s="62"/>
      <c r="F14" s="62"/>
      <c r="G14" s="99"/>
    </row>
    <row r="15" spans="1:9" ht="15.75">
      <c r="B15" s="59"/>
      <c r="C15" s="67"/>
      <c r="D15" s="63"/>
      <c r="E15" s="63"/>
      <c r="F15" s="63"/>
      <c r="G15" s="100"/>
    </row>
    <row r="16" spans="1:9" ht="15.75">
      <c r="B16" s="68" t="s">
        <v>109</v>
      </c>
      <c r="C16" s="71"/>
      <c r="D16" s="71"/>
      <c r="E16" s="74"/>
      <c r="F16" s="74"/>
      <c r="G16" s="101"/>
    </row>
    <row r="17" spans="2:7" ht="15.75">
      <c r="B17" s="57"/>
      <c r="C17" s="72"/>
      <c r="D17" s="72"/>
      <c r="E17" s="75"/>
      <c r="F17" s="75"/>
      <c r="G17" s="99"/>
    </row>
    <row r="18" spans="2:7" ht="15.75">
      <c r="B18" s="57" t="s">
        <v>113</v>
      </c>
      <c r="C18" s="73"/>
      <c r="D18" s="73"/>
      <c r="E18" s="75"/>
      <c r="F18" s="75"/>
      <c r="G18" s="102">
        <v>0.17199999999999999</v>
      </c>
    </row>
    <row r="19" spans="2:7" ht="15.75">
      <c r="B19" s="57" t="s">
        <v>114</v>
      </c>
      <c r="C19" s="72"/>
      <c r="D19" s="72"/>
      <c r="E19" s="75"/>
      <c r="F19" s="75"/>
      <c r="G19" s="102">
        <v>4.8000000000000001E-2</v>
      </c>
    </row>
    <row r="20" spans="2:7" ht="15.75">
      <c r="B20" s="57" t="s">
        <v>115</v>
      </c>
      <c r="C20" s="72"/>
      <c r="D20" s="72"/>
      <c r="E20" s="75"/>
      <c r="F20" s="75"/>
      <c r="G20" s="102"/>
    </row>
    <row r="21" spans="2:7" ht="15.75">
      <c r="B21" s="69" t="s">
        <v>117</v>
      </c>
      <c r="C21" s="72"/>
      <c r="D21" s="72"/>
      <c r="E21" s="75"/>
      <c r="F21" s="75"/>
      <c r="G21" s="102">
        <v>5.8000000000000003E-2</v>
      </c>
    </row>
    <row r="22" spans="2:7" ht="15.75">
      <c r="B22" s="57" t="s">
        <v>116</v>
      </c>
      <c r="C22" s="73"/>
      <c r="D22" s="73"/>
      <c r="E22" s="75"/>
      <c r="F22" s="75"/>
      <c r="G22" s="102">
        <v>1.2999999999999999E-2</v>
      </c>
    </row>
    <row r="23" spans="2:7" ht="15.75">
      <c r="B23" s="70"/>
      <c r="C23" s="63"/>
      <c r="D23" s="63"/>
      <c r="E23" s="76"/>
      <c r="F23" s="76"/>
      <c r="G23" s="103"/>
    </row>
    <row r="24" spans="2:7" ht="15.75">
      <c r="B24" s="68" t="s">
        <v>110</v>
      </c>
      <c r="C24" s="71"/>
      <c r="D24" s="71"/>
      <c r="E24" s="74"/>
      <c r="F24" s="74"/>
      <c r="G24" s="104"/>
    </row>
    <row r="25" spans="2:7" ht="15.75">
      <c r="B25" s="77"/>
      <c r="C25" s="72"/>
      <c r="D25" s="72"/>
      <c r="E25" s="75"/>
      <c r="F25" s="75"/>
      <c r="G25" s="102"/>
    </row>
    <row r="26" spans="2:7" ht="15.75">
      <c r="B26" s="57" t="s">
        <v>118</v>
      </c>
      <c r="C26" s="73"/>
      <c r="D26" s="73"/>
      <c r="E26" s="75"/>
      <c r="F26" s="75"/>
      <c r="G26" s="102">
        <v>0.68100000000000005</v>
      </c>
    </row>
    <row r="27" spans="2:7" ht="15.75">
      <c r="B27" s="57" t="s">
        <v>119</v>
      </c>
      <c r="C27" s="73"/>
      <c r="D27" s="73"/>
      <c r="E27" s="75"/>
      <c r="F27" s="75"/>
      <c r="G27" s="102"/>
    </row>
    <row r="28" spans="2:7" ht="15.75">
      <c r="B28" s="57" t="s">
        <v>120</v>
      </c>
      <c r="C28" s="72"/>
      <c r="D28" s="72"/>
      <c r="E28" s="75"/>
      <c r="F28" s="75"/>
      <c r="G28" s="102">
        <v>0.33400000000000002</v>
      </c>
    </row>
    <row r="29" spans="2:7" ht="15.75">
      <c r="B29" s="59"/>
      <c r="C29" s="78"/>
      <c r="D29" s="78"/>
      <c r="E29" s="76"/>
      <c r="F29" s="76"/>
      <c r="G29" s="103"/>
    </row>
    <row r="30" spans="2:7" ht="15.75">
      <c r="B30" s="68" t="s">
        <v>121</v>
      </c>
      <c r="C30" s="74"/>
      <c r="D30" s="74"/>
      <c r="E30" s="74"/>
      <c r="F30" s="74"/>
      <c r="G30" s="101"/>
    </row>
    <row r="31" spans="2:7" ht="15.75">
      <c r="B31" s="75"/>
      <c r="C31" s="75"/>
      <c r="D31" s="75"/>
      <c r="E31" s="75"/>
      <c r="F31" s="75"/>
      <c r="G31" s="99"/>
    </row>
    <row r="32" spans="2:7" ht="15.75">
      <c r="B32" s="57" t="s">
        <v>122</v>
      </c>
      <c r="C32" s="75"/>
      <c r="D32" s="75"/>
      <c r="E32" s="75"/>
      <c r="F32" s="75"/>
      <c r="G32" s="99"/>
    </row>
    <row r="33" spans="2:7" ht="15.75">
      <c r="B33" s="57" t="s">
        <v>123</v>
      </c>
      <c r="C33" s="75"/>
      <c r="D33" s="75"/>
      <c r="E33" s="75"/>
      <c r="F33" s="75"/>
      <c r="G33" s="99"/>
    </row>
    <row r="34" spans="2:7" ht="15.75">
      <c r="B34" s="57" t="s">
        <v>124</v>
      </c>
      <c r="C34" s="75"/>
      <c r="D34" s="75"/>
      <c r="E34" s="75"/>
      <c r="F34" s="75"/>
      <c r="G34" s="99"/>
    </row>
    <row r="35" spans="2:7">
      <c r="B35" s="76"/>
      <c r="C35" s="76"/>
      <c r="D35" s="76"/>
      <c r="E35" s="76"/>
      <c r="F35" s="76"/>
      <c r="G35" s="76"/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Annexe 1 Cptes résultat</vt:lpstr>
      <vt:lpstr>Annexe 2 Etude du CA</vt:lpstr>
      <vt:lpstr>Annexe 3 Calculs Indic de SIG</vt:lpstr>
      <vt:lpstr>Annexe 4 Synthèse Indic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Quintard Annie</dc:creator>
  <cp:lastModifiedBy>Quintard Annie</cp:lastModifiedBy>
  <cp:lastPrinted>2025-05-22T09:44:06Z</cp:lastPrinted>
  <dcterms:created xsi:type="dcterms:W3CDTF">2013-11-25T14:33:31Z</dcterms:created>
  <dcterms:modified xsi:type="dcterms:W3CDTF">2025-05-26T06:33:24Z</dcterms:modified>
</cp:coreProperties>
</file>