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hem pH Dye" sheetId="1" state="visible" r:id="rId2"/>
    <sheet name="DOL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<sst xmlns="http://schemas.openxmlformats.org/spreadsheetml/2006/main" count="55" uniqueCount="43">
  <si>
    <t xml:space="preserve">Amine reactive (NHS) Fluorogenic Dye conjugation Calculator v1. TT</t>
  </si>
  <si>
    <t xml:space="preserve">pHrodo™ Green STP Ester, Thermo P35369</t>
  </si>
  <si>
    <t xml:space="preserve">Filter: Alexa 488, FITC</t>
  </si>
  <si>
    <t xml:space="preserve">pHrodo™ Red, succinimidyl ester, Thermo P36600</t>
  </si>
  <si>
    <t xml:space="preserve">Filter: Alexa 555, TRITC</t>
  </si>
  <si>
    <t xml:space="preserve">Fluorogenic Dye per Ab</t>
  </si>
  <si>
    <t xml:space="preserve">Conjugation Reagent</t>
  </si>
  <si>
    <t xml:space="preserve">Weight (mg)</t>
  </si>
  <si>
    <t xml:space="preserve">MW (Da)</t>
  </si>
  <si>
    <r>
      <rPr>
        <b val="true"/>
        <sz val="12"/>
        <color rgb="FF000000"/>
        <rFont val="Calibri"/>
        <family val="2"/>
        <charset val="1"/>
      </rPr>
      <t xml:space="preserve">Volumne (uL), </t>
    </r>
    <r>
      <rPr>
        <b val="true"/>
        <sz val="12"/>
        <color rgb="FFFF0000"/>
        <rFont val="Calibri"/>
        <family val="2"/>
        <charset val="1"/>
      </rPr>
      <t xml:space="preserve">DMSO</t>
    </r>
  </si>
  <si>
    <t xml:space="preserve">Stock Conc. (mM)</t>
  </si>
  <si>
    <t xml:space="preserve">pHrodo™ Green STP Ester</t>
  </si>
  <si>
    <t xml:space="preserve">pHrodo™ Red, succinimidyl ester</t>
  </si>
  <si>
    <t xml:space="preserve">Working: NHS-Fluorogenic Dye</t>
  </si>
  <si>
    <t xml:space="preserve">Stock (mM)</t>
  </si>
  <si>
    <t xml:space="preserve">Take</t>
  </si>
  <si>
    <t xml:space="preserve">10 uL</t>
  </si>
  <si>
    <t xml:space="preserve">Working (mM)</t>
  </si>
  <si>
    <t xml:space="preserve">Add PBS</t>
  </si>
  <si>
    <t xml:space="preserve">90 uL</t>
  </si>
  <si>
    <t xml:space="preserve">Protein Name</t>
  </si>
  <si>
    <t xml:space="preserve">Volume (uL)</t>
  </si>
  <si>
    <t xml:space="preserve">Conc. (uM)</t>
  </si>
  <si>
    <t xml:space="preserve">Fab 1</t>
  </si>
  <si>
    <t xml:space="preserve">Add 1mM Fluorogenic Dye</t>
  </si>
  <si>
    <t xml:space="preserve">(Protein conc (uM))*(Protein volume (uL))*(Conjugation ratio)/(Fluorogenic Dye working conc (uM)) = (NHS-Fluorogenic Dye volume(uL))</t>
  </si>
  <si>
    <t xml:space="preserve">add Protein (uL)</t>
  </si>
  <si>
    <t xml:space="preserve">add 1mM NHS-Fluorogenic Dye (uL)</t>
  </si>
  <si>
    <t xml:space="preserve">Extinction coefficients</t>
  </si>
  <si>
    <t xml:space="preserve">*RT, 30min, then 
10 kD Amicon 3,200g *3, Re-fill PBS Buffer</t>
  </si>
  <si>
    <r>
      <rPr>
        <b val="true"/>
        <sz val="12"/>
        <color rgb="FF000000"/>
        <rFont val="Calibri"/>
        <family val="2"/>
        <charset val="1"/>
      </rPr>
      <t xml:space="preserve">* Fill in </t>
    </r>
    <r>
      <rPr>
        <b val="true"/>
        <sz val="12"/>
        <color rgb="FF00B0F0"/>
        <rFont val="Calibri"/>
        <family val="2"/>
        <charset val="1"/>
      </rPr>
      <t xml:space="preserve">Blue</t>
    </r>
    <r>
      <rPr>
        <b val="true"/>
        <sz val="12"/>
        <color rgb="FF000000"/>
        <rFont val="Calibri"/>
        <family val="2"/>
        <charset val="1"/>
      </rPr>
      <t xml:space="preserve"> one</t>
    </r>
  </si>
  <si>
    <r>
      <rPr>
        <b val="true"/>
        <sz val="12"/>
        <color rgb="FF000000"/>
        <rFont val="Calibri"/>
        <family val="2"/>
        <charset val="1"/>
      </rPr>
      <t xml:space="preserve">** Add Fluorogenic Dye working solution in </t>
    </r>
    <r>
      <rPr>
        <b val="true"/>
        <sz val="12"/>
        <color rgb="FFFF0000"/>
        <rFont val="Calibri"/>
        <family val="2"/>
        <charset val="1"/>
      </rPr>
      <t xml:space="preserve">Red</t>
    </r>
    <r>
      <rPr>
        <b val="true"/>
        <sz val="12"/>
        <color rgb="FF000000"/>
        <rFont val="Calibri"/>
        <family val="2"/>
        <charset val="1"/>
      </rPr>
      <t xml:space="preserve"> one</t>
    </r>
  </si>
  <si>
    <t xml:space="preserve">https://assets.thermofisher.com/TFS-Assets/LSG/manuals/mp36600.pdf</t>
  </si>
  <si>
    <t xml:space="preserve">pHrodo™ Green Conjugation</t>
  </si>
  <si>
    <t xml:space="preserve">Protein concentration (M)</t>
  </si>
  <si>
    <t xml:space="preserve">A280</t>
  </si>
  <si>
    <t xml:space="preserve">pHrodo™ λmax</t>
  </si>
  <si>
    <t xml:space="preserve">pHrodo™ CF</t>
  </si>
  <si>
    <t xml:space="preserve">Dilution factor</t>
  </si>
  <si>
    <t xml:space="preserve">Protein extinction coefficient</t>
  </si>
  <si>
    <t xml:space="preserve">Moles dye per mole protein</t>
  </si>
  <si>
    <t xml:space="preserve">εdye</t>
  </si>
  <si>
    <t xml:space="preserve">protein concentration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</si>
</sst>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B0F0"/>
      <name val="Calibri"/>
      <family val="2"/>
      <charset val="1"/>
    </font>
    <font>
      <u val="single"/>
      <sz val="11"/>
      <color rgb="FF0563C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E2F0D9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2F0D9"/>
      </patternFill>
    </fill>
    <fill>
      <patternFill patternType="solid">
        <fgColor rgb="FFFF0000"/>
        <bgColor rgb="FF993300"/>
      </patternFill>
    </fill>
    <fill>
      <patternFill patternType="solid">
        <fgColor rgb="FF00B0F0"/>
        <bgColor rgb="FF33CCCC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4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2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2" borderId="2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5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2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2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8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6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745200</xdr:colOff>
      <xdr:row>7</xdr:row>
      <xdr:rowOff>229680</xdr:rowOff>
    </xdr:from>
    <xdr:to>
      <xdr:col>9</xdr:col>
      <xdr:colOff>528480</xdr:colOff>
      <xdr:row>29</xdr:row>
      <xdr:rowOff>63720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7527960" y="2016360"/>
          <a:ext cx="10948680" cy="54500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assets.thermofisher.com/TFS-Assets/LSG/manuals/mp36600.pdf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assets.thermofisher.com/TFS-Assets/LSG/manuals/mp36600.pdf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F3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4" activeCellId="0" sqref="D4"/>
    </sheetView>
  </sheetViews>
  <sheetFormatPr defaultColWidth="9.14453125" defaultRowHeight="20.1" zeroHeight="false" outlineLevelRow="0" outlineLevelCol="0"/>
  <cols>
    <col collapsed="false" customWidth="true" hidden="false" outlineLevel="0" max="1" min="1" style="1" width="10.85"/>
    <col collapsed="false" customWidth="true" hidden="false" outlineLevel="0" max="6" min="2" style="1" width="32.71"/>
    <col collapsed="false" customWidth="false" hidden="false" outlineLevel="0" max="1024" min="7" style="1" width="9.14"/>
  </cols>
  <sheetData>
    <row r="2" customFormat="false" ht="20.1" hidden="false" customHeight="true" outlineLevel="0" collapsed="false">
      <c r="B2" s="2" t="s">
        <v>0</v>
      </c>
      <c r="C2" s="2"/>
      <c r="D2" s="2"/>
      <c r="E2" s="2"/>
      <c r="F2" s="2"/>
    </row>
    <row r="3" customFormat="false" ht="20.1" hidden="false" customHeight="true" outlineLevel="0" collapsed="false">
      <c r="B3" s="2"/>
      <c r="C3" s="2"/>
      <c r="D3" s="2"/>
      <c r="E3" s="2"/>
      <c r="F3" s="2"/>
    </row>
    <row r="5" customFormat="false" ht="20.1" hidden="false" customHeight="true" outlineLevel="0" collapsed="false">
      <c r="B5" s="3" t="s">
        <v>1</v>
      </c>
      <c r="C5" s="3"/>
      <c r="D5" s="4" t="s">
        <v>2</v>
      </c>
    </row>
    <row r="6" customFormat="false" ht="20.1" hidden="false" customHeight="true" outlineLevel="0" collapsed="false">
      <c r="B6" s="5" t="s">
        <v>3</v>
      </c>
      <c r="C6" s="5"/>
      <c r="D6" s="6" t="s">
        <v>4</v>
      </c>
    </row>
    <row r="8" customFormat="false" ht="20.1" hidden="false" customHeight="true" outlineLevel="0" collapsed="false">
      <c r="B8" s="7" t="s">
        <v>5</v>
      </c>
      <c r="C8" s="8" t="n">
        <v>4</v>
      </c>
    </row>
    <row r="10" customFormat="false" ht="20.1" hidden="false" customHeight="true" outlineLevel="0" collapsed="false">
      <c r="B10" s="9" t="s">
        <v>6</v>
      </c>
      <c r="C10" s="10" t="s">
        <v>7</v>
      </c>
      <c r="D10" s="11" t="s">
        <v>8</v>
      </c>
      <c r="E10" s="11" t="s">
        <v>9</v>
      </c>
      <c r="F10" s="12" t="s">
        <v>10</v>
      </c>
    </row>
    <row r="11" customFormat="false" ht="20.1" hidden="false" customHeight="true" outlineLevel="0" collapsed="false">
      <c r="B11" s="13" t="s">
        <v>11</v>
      </c>
      <c r="C11" s="14" t="n">
        <v>0.5</v>
      </c>
      <c r="D11" s="15" t="n">
        <v>750</v>
      </c>
      <c r="E11" s="16" t="n">
        <v>33.34</v>
      </c>
      <c r="F11" s="17" t="n">
        <f aca="false">C11/D11/E11*1000*1000</f>
        <v>19.99600079984</v>
      </c>
    </row>
    <row r="12" customFormat="false" ht="20.1" hidden="false" customHeight="true" outlineLevel="0" collapsed="false">
      <c r="B12" s="13" t="s">
        <v>12</v>
      </c>
      <c r="C12" s="14" t="n">
        <v>1</v>
      </c>
      <c r="D12" s="15" t="n">
        <v>650</v>
      </c>
      <c r="E12" s="16" t="n">
        <v>76.94</v>
      </c>
      <c r="F12" s="17" t="n">
        <f aca="false">C12/D12/E12*1000*1000</f>
        <v>19.9956009677871</v>
      </c>
    </row>
    <row r="14" customFormat="false" ht="20.1" hidden="false" customHeight="true" outlineLevel="0" collapsed="false">
      <c r="B14" s="18" t="s">
        <v>13</v>
      </c>
      <c r="C14" s="19" t="s">
        <v>14</v>
      </c>
      <c r="D14" s="20" t="n">
        <v>20</v>
      </c>
      <c r="E14" s="20" t="s">
        <v>15</v>
      </c>
      <c r="F14" s="21" t="s">
        <v>16</v>
      </c>
    </row>
    <row r="15" customFormat="false" ht="20.1" hidden="false" customHeight="true" outlineLevel="0" collapsed="false">
      <c r="B15" s="18"/>
      <c r="C15" s="22" t="s">
        <v>17</v>
      </c>
      <c r="D15" s="23" t="n">
        <v>2</v>
      </c>
      <c r="E15" s="23" t="s">
        <v>18</v>
      </c>
      <c r="F15" s="24" t="s">
        <v>19</v>
      </c>
    </row>
    <row r="17" customFormat="false" ht="20.1" hidden="false" customHeight="true" outlineLevel="0" collapsed="false">
      <c r="B17" s="18" t="s">
        <v>20</v>
      </c>
      <c r="C17" s="25" t="s">
        <v>7</v>
      </c>
      <c r="D17" s="26" t="s">
        <v>8</v>
      </c>
      <c r="E17" s="18" t="s">
        <v>21</v>
      </c>
      <c r="F17" s="27" t="s">
        <v>22</v>
      </c>
    </row>
    <row r="18" customFormat="false" ht="20.1" hidden="false" customHeight="true" outlineLevel="0" collapsed="false">
      <c r="B18" s="28" t="s">
        <v>23</v>
      </c>
      <c r="C18" s="29" t="n">
        <v>1</v>
      </c>
      <c r="D18" s="30" t="n">
        <v>50000</v>
      </c>
      <c r="E18" s="30" t="n">
        <v>500</v>
      </c>
      <c r="F18" s="31" t="n">
        <f aca="false">C18/D18/E18*1000*1000*1000</f>
        <v>40</v>
      </c>
    </row>
    <row r="20" customFormat="false" ht="20.1" hidden="false" customHeight="true" outlineLevel="0" collapsed="false">
      <c r="B20" s="32" t="s">
        <v>24</v>
      </c>
      <c r="C20" s="32"/>
      <c r="D20" s="32"/>
      <c r="E20" s="32"/>
      <c r="F20" s="32"/>
    </row>
    <row r="21" customFormat="false" ht="20.1" hidden="false" customHeight="true" outlineLevel="0" collapsed="false">
      <c r="B21" s="33" t="s">
        <v>25</v>
      </c>
      <c r="C21" s="33"/>
      <c r="D21" s="33"/>
      <c r="E21" s="33"/>
      <c r="F21" s="33"/>
    </row>
    <row r="23" customFormat="false" ht="20.1" hidden="false" customHeight="true" outlineLevel="0" collapsed="false">
      <c r="B23" s="18" t="s">
        <v>20</v>
      </c>
      <c r="C23" s="25" t="s">
        <v>26</v>
      </c>
      <c r="D23" s="34" t="s">
        <v>27</v>
      </c>
      <c r="E23" s="34"/>
      <c r="F23" s="35" t="s">
        <v>28</v>
      </c>
    </row>
    <row r="24" customFormat="false" ht="20.1" hidden="false" customHeight="true" outlineLevel="0" collapsed="false">
      <c r="B24" s="28" t="s">
        <v>23</v>
      </c>
      <c r="C24" s="29" t="n">
        <v>500</v>
      </c>
      <c r="D24" s="36" t="n">
        <f aca="false">F18*C24*C8/(D15*1000)</f>
        <v>40</v>
      </c>
      <c r="E24" s="36"/>
      <c r="F24" s="31" t="n">
        <v>15</v>
      </c>
    </row>
    <row r="26" customFormat="false" ht="20.1" hidden="false" customHeight="true" outlineLevel="0" collapsed="false">
      <c r="B26" s="37" t="s">
        <v>29</v>
      </c>
      <c r="C26" s="37"/>
    </row>
    <row r="27" customFormat="false" ht="20.1" hidden="false" customHeight="true" outlineLevel="0" collapsed="false">
      <c r="B27" s="37"/>
      <c r="C27" s="37"/>
    </row>
    <row r="29" customFormat="false" ht="20.1" hidden="false" customHeight="true" outlineLevel="0" collapsed="false">
      <c r="B29" s="38" t="s">
        <v>30</v>
      </c>
      <c r="C29" s="38"/>
    </row>
    <row r="30" customFormat="false" ht="20.1" hidden="false" customHeight="true" outlineLevel="0" collapsed="false">
      <c r="B30" s="39" t="s">
        <v>31</v>
      </c>
      <c r="C30" s="39"/>
    </row>
    <row r="31" customFormat="false" ht="20.1" hidden="false" customHeight="true" outlineLevel="0" collapsed="false">
      <c r="B31" s="40" t="s">
        <v>32</v>
      </c>
      <c r="C31" s="40"/>
    </row>
  </sheetData>
  <mergeCells count="12">
    <mergeCell ref="B2:F3"/>
    <mergeCell ref="B5:C5"/>
    <mergeCell ref="B6:C6"/>
    <mergeCell ref="B14:B15"/>
    <mergeCell ref="B20:F20"/>
    <mergeCell ref="B21:F21"/>
    <mergeCell ref="D23:E23"/>
    <mergeCell ref="D24:E24"/>
    <mergeCell ref="B26:C27"/>
    <mergeCell ref="B29:C29"/>
    <mergeCell ref="B30:C30"/>
    <mergeCell ref="B31:C31"/>
  </mergeCells>
  <hyperlinks>
    <hyperlink ref="B31" r:id="rId1" display="https://assets.thermofisher.com/TFS-Assets/LSG/manuals/mp36600.pdf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F27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C20" activeCellId="0" sqref="C20"/>
    </sheetView>
  </sheetViews>
  <sheetFormatPr defaultColWidth="9.14453125" defaultRowHeight="20.1" zeroHeight="false" outlineLevelRow="0" outlineLevelCol="0"/>
  <cols>
    <col collapsed="false" customWidth="true" hidden="false" outlineLevel="0" max="1" min="1" style="1" width="10.85"/>
    <col collapsed="false" customWidth="true" hidden="false" outlineLevel="0" max="6" min="2" style="1" width="32.71"/>
    <col collapsed="false" customWidth="false" hidden="false" outlineLevel="0" max="1024" min="7" style="1" width="9.14"/>
  </cols>
  <sheetData>
    <row r="2" customFormat="false" ht="20.1" hidden="false" customHeight="true" outlineLevel="0" collapsed="false">
      <c r="B2" s="2" t="s">
        <v>0</v>
      </c>
      <c r="C2" s="2"/>
      <c r="D2" s="2"/>
      <c r="E2" s="2"/>
      <c r="F2" s="2"/>
    </row>
    <row r="3" customFormat="false" ht="20.1" hidden="false" customHeight="true" outlineLevel="0" collapsed="false">
      <c r="B3" s="2"/>
      <c r="C3" s="2"/>
      <c r="D3" s="2"/>
      <c r="E3" s="2"/>
      <c r="F3" s="2"/>
    </row>
    <row r="5" customFormat="false" ht="20.1" hidden="false" customHeight="true" outlineLevel="0" collapsed="false">
      <c r="B5" s="3" t="s">
        <v>1</v>
      </c>
      <c r="C5" s="3"/>
      <c r="D5" s="4" t="s">
        <v>2</v>
      </c>
    </row>
    <row r="6" customFormat="false" ht="20.1" hidden="false" customHeight="true" outlineLevel="0" collapsed="false">
      <c r="B6" s="5" t="s">
        <v>3</v>
      </c>
      <c r="C6" s="5"/>
      <c r="D6" s="6" t="s">
        <v>4</v>
      </c>
    </row>
    <row r="9" customFormat="false" ht="20.1" hidden="false" customHeight="true" outlineLevel="0" collapsed="false">
      <c r="B9" s="41" t="s">
        <v>33</v>
      </c>
      <c r="C9" s="41"/>
    </row>
    <row r="10" customFormat="false" ht="20.1" hidden="false" customHeight="true" outlineLevel="0" collapsed="false">
      <c r="B10" s="42" t="s">
        <v>34</v>
      </c>
      <c r="C10" s="43" t="n">
        <f aca="false">(C11-(C12*C13))*C14/C15</f>
        <v>0</v>
      </c>
    </row>
    <row r="11" customFormat="false" ht="20.1" hidden="false" customHeight="true" outlineLevel="0" collapsed="false">
      <c r="B11" s="44" t="s">
        <v>35</v>
      </c>
      <c r="C11" s="45"/>
    </row>
    <row r="12" customFormat="false" ht="20.1" hidden="false" customHeight="true" outlineLevel="0" collapsed="false">
      <c r="B12" s="44" t="s">
        <v>36</v>
      </c>
      <c r="C12" s="45" t="n">
        <v>75000</v>
      </c>
    </row>
    <row r="13" customFormat="false" ht="20.1" hidden="false" customHeight="true" outlineLevel="0" collapsed="false">
      <c r="B13" s="44" t="s">
        <v>37</v>
      </c>
      <c r="C13" s="45" t="n">
        <v>0.2</v>
      </c>
    </row>
    <row r="14" customFormat="false" ht="20.1" hidden="false" customHeight="true" outlineLevel="0" collapsed="false">
      <c r="B14" s="44" t="s">
        <v>38</v>
      </c>
      <c r="C14" s="45"/>
    </row>
    <row r="15" customFormat="false" ht="20.1" hidden="false" customHeight="true" outlineLevel="0" collapsed="false">
      <c r="B15" s="46" t="s">
        <v>39</v>
      </c>
      <c r="C15" s="47" t="n">
        <v>203000</v>
      </c>
    </row>
    <row r="19" customFormat="false" ht="20.1" hidden="false" customHeight="true" outlineLevel="0" collapsed="false">
      <c r="B19" s="42" t="s">
        <v>40</v>
      </c>
      <c r="C19" s="48" t="e">
        <f aca="false">C20*C21/C22/C23</f>
        <v>#DIV/0!</v>
      </c>
    </row>
    <row r="20" customFormat="false" ht="20.1" hidden="false" customHeight="true" outlineLevel="0" collapsed="false">
      <c r="B20" s="44" t="s">
        <v>36</v>
      </c>
      <c r="C20" s="49"/>
    </row>
    <row r="21" customFormat="false" ht="20.1" hidden="false" customHeight="true" outlineLevel="0" collapsed="false">
      <c r="B21" s="44" t="s">
        <v>38</v>
      </c>
      <c r="C21" s="49"/>
    </row>
    <row r="22" customFormat="false" ht="20.1" hidden="false" customHeight="true" outlineLevel="0" collapsed="false">
      <c r="B22" s="44" t="s">
        <v>41</v>
      </c>
      <c r="C22" s="49" t="n">
        <v>75000</v>
      </c>
    </row>
    <row r="23" customFormat="false" ht="20.1" hidden="false" customHeight="true" outlineLevel="0" collapsed="false">
      <c r="B23" s="46" t="s">
        <v>42</v>
      </c>
      <c r="C23" s="50"/>
    </row>
    <row r="26" customFormat="false" ht="20.1" hidden="false" customHeight="true" outlineLevel="0" collapsed="false">
      <c r="E26" s="51"/>
    </row>
    <row r="27" customFormat="false" ht="20.1" hidden="false" customHeight="true" outlineLevel="0" collapsed="false">
      <c r="B27" s="40" t="s">
        <v>32</v>
      </c>
      <c r="C27" s="40"/>
    </row>
  </sheetData>
  <mergeCells count="5">
    <mergeCell ref="B2:F3"/>
    <mergeCell ref="B5:C5"/>
    <mergeCell ref="B6:C6"/>
    <mergeCell ref="B9:C9"/>
    <mergeCell ref="B27:C27"/>
  </mergeCells>
  <hyperlinks>
    <hyperlink ref="B27" r:id="rId1" display="https://assets.thermofisher.com/TFS-Assets/LSG/manuals/mp36600.pdf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LibreOffice/7.2.5.2.0$Linux_X86_64 LibreOffice_project/711f8d38e9451cd2fd39b6963d2a3fc166f04cb1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2021-06-13T00:59:27Z</dcterms:created>
  <dc:creator>Tsung I Tsai</dc:creator>
  <dc:description/>
  <dc:language>en-AU</dc:language>
  <cp:lastModifiedBy/>
  <dcterms:modified xsi:type="dcterms:W3CDTF">2022-01-22T20:28:27Z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