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2020\OLD NAVY\"/>
    </mc:Choice>
  </mc:AlternateContent>
  <bookViews>
    <workbookView xWindow="0" yWindow="0" windowWidth="20490" windowHeight="7455"/>
  </bookViews>
  <sheets>
    <sheet name="572747" sheetId="26" r:id="rId1"/>
  </sheets>
  <definedNames>
    <definedName name="_xlnm.Print_Area" localSheetId="0">'572747'!$A$1:$K$20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6" l="1"/>
  <c r="E8" i="26" l="1"/>
  <c r="F8" i="26"/>
  <c r="G8" i="26"/>
  <c r="H8" i="26"/>
  <c r="D8" i="26"/>
  <c r="I10" i="26" l="1"/>
  <c r="I13" i="26" l="1"/>
  <c r="I16" i="26"/>
  <c r="I7" i="26"/>
  <c r="D14" i="26"/>
  <c r="D11" i="26"/>
  <c r="I8" i="26" l="1"/>
  <c r="D3" i="26"/>
  <c r="G3" i="26"/>
  <c r="D9" i="26"/>
  <c r="D12" i="26"/>
  <c r="D15" i="26" l="1"/>
  <c r="H11" i="26" l="1"/>
  <c r="H12" i="26" l="1"/>
  <c r="H9" i="26" l="1"/>
  <c r="E11" i="26"/>
  <c r="F11" i="26"/>
  <c r="G11" i="26"/>
  <c r="E14" i="26"/>
  <c r="F14" i="26"/>
  <c r="G14" i="26"/>
  <c r="H14" i="26"/>
  <c r="D17" i="26"/>
  <c r="D19" i="26" s="1"/>
  <c r="E17" i="26"/>
  <c r="F17" i="26"/>
  <c r="G17" i="26"/>
  <c r="H17" i="26"/>
  <c r="H19" i="26" l="1"/>
  <c r="F19" i="26"/>
  <c r="G19" i="26"/>
  <c r="E19" i="26"/>
  <c r="I17" i="26"/>
  <c r="K16" i="26" s="1"/>
  <c r="D18" i="26"/>
  <c r="I14" i="26"/>
  <c r="I11" i="26"/>
  <c r="G12" i="26"/>
  <c r="G15" i="26" s="1"/>
  <c r="G18" i="26" s="1"/>
  <c r="F12" i="26"/>
  <c r="F15" i="26" s="1"/>
  <c r="F18" i="26" s="1"/>
  <c r="E12" i="26"/>
  <c r="H15" i="26"/>
  <c r="H18" i="26" s="1"/>
  <c r="F9" i="26"/>
  <c r="E9" i="26"/>
  <c r="G9" i="26"/>
  <c r="I19" i="26" l="1"/>
  <c r="I12" i="26"/>
  <c r="E15" i="26"/>
  <c r="I15" i="26" s="1"/>
  <c r="I9" i="26"/>
  <c r="K10" i="26"/>
  <c r="K13" i="26"/>
  <c r="K19" i="26" l="1"/>
  <c r="J19" i="26" s="1"/>
  <c r="E18" i="26"/>
  <c r="K20" i="26" l="1"/>
  <c r="J20" i="26" s="1"/>
  <c r="I18" i="26"/>
</calcChain>
</file>

<file path=xl/sharedStrings.xml><?xml version="1.0" encoding="utf-8"?>
<sst xmlns="http://schemas.openxmlformats.org/spreadsheetml/2006/main" count="29" uniqueCount="29">
  <si>
    <t>COLOR</t>
  </si>
  <si>
    <t>DIVICION</t>
  </si>
  <si>
    <t>TOTAL</t>
  </si>
  <si>
    <t>QTY</t>
  </si>
  <si>
    <t>BAL(%)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</si>
  <si>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</si>
  <si>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</si>
  <si>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</si>
  <si>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</si>
  <si>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</si>
  <si>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</si>
  <si>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</si>
  <si>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</si>
  <si>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</si>
  <si>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</si>
  <si>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</si>
  <si>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</si>
  <si>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 xml:space="preserve">오더 수량 </t>
    <phoneticPr fontId="2" type="noConversion"/>
  </si>
  <si>
    <t>BODY          WIDTH</t>
    <phoneticPr fontId="2" type="noConversion"/>
  </si>
  <si>
    <t>LOSS(7%)</t>
    <phoneticPr fontId="2" type="noConversion"/>
  </si>
  <si>
    <t>XS</t>
  </si>
  <si>
    <t>S</t>
  </si>
  <si>
    <t>M</t>
  </si>
  <si>
    <t>L</t>
  </si>
  <si>
    <t>XL</t>
  </si>
  <si>
    <t>62"</t>
    <phoneticPr fontId="2" type="noConversion"/>
  </si>
  <si>
    <t xml:space="preserve">TRIM </t>
    <phoneticPr fontId="2" type="noConversion"/>
  </si>
  <si>
    <t>HEATHER GREY</t>
    <phoneticPr fontId="2" type="noConversion"/>
  </si>
  <si>
    <t>STYLE.NO : 572747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</si>
</sst>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0.00000"/>
    <numFmt numFmtId="186" formatCode="0.00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85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86" fontId="5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13" fillId="3" borderId="1" xfId="11" applyFont="1" applyFill="1" applyBorder="1" applyAlignment="1">
      <alignment horizontal="center" vertical="center"/>
      <protection locked="0"/>
    </xf>
    <xf numFmtId="178" fontId="4" fillId="0" borderId="1" xfId="1" applyNumberFormat="1" applyFont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78" fontId="4" fillId="0" borderId="11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6" fontId="12" fillId="0" borderId="2" xfId="1" applyNumberFormat="1" applyFont="1" applyBorder="1" applyAlignment="1">
      <alignment horizontal="center" vertical="center" wrapText="1"/>
    </xf>
    <xf numFmtId="176" fontId="12" fillId="0" borderId="4" xfId="1" applyNumberFormat="1" applyFont="1" applyBorder="1" applyAlignment="1">
      <alignment horizontal="center" vertical="center" wrapText="1"/>
    </xf>
    <xf numFmtId="176" fontId="12" fillId="0" borderId="3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8" fontId="6" fillId="3" borderId="0" xfId="1" applyNumberFormat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8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</cellXfs>
  <cellStyles count="41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16" xfId="22"/>
    <cellStyle name="Normal 17" xfId="24"/>
    <cellStyle name="Normal 18" xfId="25"/>
    <cellStyle name="Normal 19" xfId="23"/>
    <cellStyle name="Normal 2" xfId="1"/>
    <cellStyle name="Normal 2 2" xfId="7"/>
    <cellStyle name="Normal 2 3" xfId="21"/>
    <cellStyle name="Normal 20" xfId="26"/>
    <cellStyle name="Normal 21" xfId="27"/>
    <cellStyle name="Normal 22" xfId="28"/>
    <cellStyle name="Normal 23" xfId="29"/>
    <cellStyle name="Normal 24" xfId="30"/>
    <cellStyle name="Normal 25" xfId="31"/>
    <cellStyle name="Normal 26" xfId="32"/>
    <cellStyle name="Normal 27" xfId="33"/>
    <cellStyle name="Normal 28" xfId="34"/>
    <cellStyle name="Normal 29" xfId="35"/>
    <cellStyle name="Normal 3" xfId="6"/>
    <cellStyle name="Normal 3 2" xfId="11"/>
    <cellStyle name="Normal 30" xfId="36"/>
    <cellStyle name="Normal 31" xfId="37"/>
    <cellStyle name="Normal 32" xfId="38"/>
    <cellStyle name="Normal 33" xfId="39"/>
    <cellStyle name="Normal 34" xfId="40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FF5050"/>
      <color rgb="FF00FFFF"/>
      <color rgb="FFFF9900"/>
      <color rgb="FFCC66FF"/>
      <color rgb="FFFF7C80"/>
      <color rgb="FFFF6699"/>
      <color rgb="FF00FF00"/>
      <color rgb="FF0000FF"/>
      <color rgb="FF99FF99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64278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64994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25</xdr:row>
      <xdr:rowOff>0</xdr:rowOff>
    </xdr:from>
    <xdr:to>
      <xdr:col>0</xdr:col>
      <xdr:colOff>3362</xdr:colOff>
      <xdr:row>34</xdr:row>
      <xdr:rowOff>64994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0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63</xdr:row>
      <xdr:rowOff>0</xdr:rowOff>
    </xdr:from>
    <xdr:ext cx="3362" cy="1632010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339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67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45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79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725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6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87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0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0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0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7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1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1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0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0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823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693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32010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56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67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29</xdr:row>
      <xdr:rowOff>153628</xdr:rowOff>
    </xdr:from>
    <xdr:to>
      <xdr:col>0</xdr:col>
      <xdr:colOff>714375</xdr:colOff>
      <xdr:row>29</xdr:row>
      <xdr:rowOff>153628</xdr:rowOff>
    </xdr:to>
    <xdr:pic>
      <xdr:nvPicPr>
        <xdr:cNvPr id="159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613" y="5530644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26</xdr:row>
      <xdr:rowOff>0</xdr:rowOff>
    </xdr:from>
    <xdr:ext cx="3362" cy="1601576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61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4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769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4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769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153628</xdr:rowOff>
    </xdr:from>
    <xdr:ext cx="714375" cy="0"/>
    <xdr:pic>
      <xdr:nvPicPr>
        <xdr:cNvPr id="177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321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01576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662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662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77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63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73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0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3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01574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01574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8585"/>
          <a:ext cx="3362" cy="1601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153628</xdr:rowOff>
    </xdr:from>
    <xdr:ext cx="714375" cy="0"/>
    <xdr:pic>
      <xdr:nvPicPr>
        <xdr:cNvPr id="244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0939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75</xdr:row>
      <xdr:rowOff>0</xdr:rowOff>
    </xdr:from>
    <xdr:ext cx="3362" cy="1601576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9316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482906</xdr:colOff>
      <xdr:row>8</xdr:row>
      <xdr:rowOff>112661</xdr:rowOff>
    </xdr:from>
    <xdr:to>
      <xdr:col>0</xdr:col>
      <xdr:colOff>1679100</xdr:colOff>
      <xdr:row>16</xdr:row>
      <xdr:rowOff>51916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06" y="1689919"/>
          <a:ext cx="1196194" cy="1332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9"/>
  <sheetViews>
    <sheetView tabSelected="1" zoomScaleNormal="100" zoomScaleSheetLayoutView="100" workbookViewId="0">
      <selection activeCell="I8" sqref="I8"/>
    </sheetView>
  </sheetViews>
  <sheetFormatPr defaultColWidth="9" defaultRowHeight="13.5" x14ac:dyDescent="0.3"/>
  <cols>
    <col min="1" max="1" width="29.375" style="3" customWidth="1"/>
    <col min="2" max="2" width="11.375" style="3" customWidth="1"/>
    <col min="3" max="3" width="9.375" style="3" customWidth="1"/>
    <col min="4" max="8" width="10.125" style="3" customWidth="1"/>
    <col min="9" max="9" width="9.75" style="3" customWidth="1"/>
    <col min="10" max="10" width="10.25" style="3" customWidth="1"/>
    <col min="11" max="11" width="10" style="13" customWidth="1"/>
    <col min="12" max="16384" width="9" style="3"/>
  </cols>
  <sheetData>
    <row r="1" spans="1:11" ht="18.75" customHeight="1" x14ac:dyDescent="0.3">
      <c r="A1" s="40" t="s">
        <v>12</v>
      </c>
      <c r="B1" s="40"/>
      <c r="C1" s="41"/>
      <c r="D1" s="42" t="s">
        <v>17</v>
      </c>
      <c r="E1" s="43"/>
      <c r="F1" s="46" t="s">
        <v>10</v>
      </c>
      <c r="G1" s="1" t="s">
        <v>11</v>
      </c>
      <c r="H1" s="16" t="s">
        <v>26</v>
      </c>
      <c r="I1" s="2"/>
      <c r="J1" s="48" t="s">
        <v>18</v>
      </c>
      <c r="K1" s="49"/>
    </row>
    <row r="2" spans="1:11" ht="17.25" customHeight="1" x14ac:dyDescent="0.3">
      <c r="A2" s="40"/>
      <c r="B2" s="40"/>
      <c r="C2" s="41"/>
      <c r="D2" s="44"/>
      <c r="E2" s="45"/>
      <c r="F2" s="47"/>
      <c r="G2" s="26">
        <v>0.998</v>
      </c>
      <c r="H2" s="21">
        <v>0.17399999999999999</v>
      </c>
      <c r="I2" s="2"/>
      <c r="J2" s="48"/>
      <c r="K2" s="50"/>
    </row>
    <row r="3" spans="1:11" ht="17.25" customHeight="1" x14ac:dyDescent="0.3">
      <c r="A3" s="52" t="s">
        <v>28</v>
      </c>
      <c r="B3" s="52"/>
      <c r="C3" s="53"/>
      <c r="D3" s="54">
        <f>I7</f>
        <v>3355</v>
      </c>
      <c r="E3" s="55"/>
      <c r="F3" s="16" t="s">
        <v>16</v>
      </c>
      <c r="G3" s="18">
        <f>I7*G2</f>
        <v>3348.29</v>
      </c>
      <c r="H3" s="18">
        <f>I7*H2</f>
        <v>583.77</v>
      </c>
      <c r="I3" s="18"/>
      <c r="J3" s="58" t="s">
        <v>25</v>
      </c>
      <c r="K3" s="50"/>
    </row>
    <row r="4" spans="1:11" ht="17.25" customHeight="1" x14ac:dyDescent="0.3">
      <c r="A4" s="52"/>
      <c r="B4" s="52"/>
      <c r="C4" s="53"/>
      <c r="D4" s="56"/>
      <c r="E4" s="57"/>
      <c r="F4" s="4"/>
      <c r="G4" s="4"/>
      <c r="H4" s="17"/>
      <c r="I4" s="5"/>
      <c r="J4" s="59"/>
      <c r="K4" s="51"/>
    </row>
    <row r="5" spans="1:11" x14ac:dyDescent="0.3">
      <c r="A5" s="29" t="s">
        <v>0</v>
      </c>
      <c r="B5" s="29" t="s">
        <v>1</v>
      </c>
      <c r="C5" s="29"/>
      <c r="D5" s="36"/>
      <c r="E5" s="36"/>
      <c r="F5" s="36"/>
      <c r="G5" s="36"/>
      <c r="H5" s="36"/>
      <c r="I5" s="29" t="s">
        <v>2</v>
      </c>
      <c r="J5" s="38" t="s">
        <v>9</v>
      </c>
      <c r="K5" s="65" t="s">
        <v>8</v>
      </c>
    </row>
    <row r="6" spans="1:11" x14ac:dyDescent="0.3">
      <c r="A6" s="29"/>
      <c r="B6" s="29"/>
      <c r="C6" s="30"/>
      <c r="D6" s="28" t="s">
        <v>20</v>
      </c>
      <c r="E6" s="28" t="s">
        <v>21</v>
      </c>
      <c r="F6" s="28" t="s">
        <v>22</v>
      </c>
      <c r="G6" s="28" t="s">
        <v>23</v>
      </c>
      <c r="H6" s="28" t="s">
        <v>24</v>
      </c>
      <c r="I6" s="37"/>
      <c r="J6" s="39"/>
      <c r="K6" s="66"/>
    </row>
    <row r="7" spans="1:11" x14ac:dyDescent="0.3">
      <c r="A7" s="60" t="s">
        <v>27</v>
      </c>
      <c r="B7" s="14" t="s">
        <v>3</v>
      </c>
      <c r="C7" s="29" t="s">
        <v>7</v>
      </c>
      <c r="D7" s="7">
        <v>164</v>
      </c>
      <c r="E7" s="7">
        <v>430</v>
      </c>
      <c r="F7" s="7">
        <v>804</v>
      </c>
      <c r="G7" s="7">
        <v>1110</v>
      </c>
      <c r="H7" s="7">
        <v>847</v>
      </c>
      <c r="I7" s="14">
        <f>SUM(D7:H7)</f>
        <v>3355</v>
      </c>
      <c r="J7" s="29"/>
      <c r="K7" s="61"/>
    </row>
    <row r="8" spans="1:11" x14ac:dyDescent="0.3">
      <c r="A8" s="60"/>
      <c r="B8" s="14" t="s">
        <v>19</v>
      </c>
      <c r="C8" s="29"/>
      <c r="D8" s="24">
        <f>D7*1.07</f>
        <v>175.48000000000002</v>
      </c>
      <c r="E8" s="27">
        <f t="shared" ref="E8:I8" si="0">E7*1.07</f>
        <v>460.1</v>
      </c>
      <c r="F8" s="27">
        <f t="shared" si="0"/>
        <v>860.28000000000009</v>
      </c>
      <c r="G8" s="27">
        <f t="shared" si="0"/>
        <v>1187.7</v>
      </c>
      <c r="H8" s="27">
        <f t="shared" si="0"/>
        <v>906.29000000000008</v>
      </c>
      <c r="I8" s="27">
        <f t="shared" si="0"/>
        <v>3589.8500000000004</v>
      </c>
      <c r="J8" s="29"/>
      <c r="K8" s="61"/>
    </row>
    <row r="9" spans="1:11" x14ac:dyDescent="0.3">
      <c r="A9" s="60"/>
      <c r="B9" s="14" t="s">
        <v>4</v>
      </c>
      <c r="C9" s="29"/>
      <c r="D9" s="6">
        <f>D7/I7*100</f>
        <v>4.8882265275707901</v>
      </c>
      <c r="E9" s="6">
        <f>E7/I7*100</f>
        <v>12.816691505216097</v>
      </c>
      <c r="F9" s="6">
        <f>F7/I7*100</f>
        <v>23.964232488822653</v>
      </c>
      <c r="G9" s="6">
        <f>G7/I7*100</f>
        <v>33.084947839046194</v>
      </c>
      <c r="H9" s="6">
        <f>H7/I7*100</f>
        <v>25.245901639344265</v>
      </c>
      <c r="I9" s="22">
        <f>SUM(D9:H9)</f>
        <v>100</v>
      </c>
      <c r="J9" s="29"/>
      <c r="K9" s="61"/>
    </row>
    <row r="10" spans="1:11" x14ac:dyDescent="0.3">
      <c r="A10" s="60"/>
      <c r="B10" s="31" t="s">
        <v>5</v>
      </c>
      <c r="C10" s="31">
        <v>176</v>
      </c>
      <c r="D10" s="7">
        <v>1</v>
      </c>
      <c r="E10" s="7">
        <v>2</v>
      </c>
      <c r="F10" s="7">
        <v>2</v>
      </c>
      <c r="G10" s="7">
        <v>4</v>
      </c>
      <c r="H10" s="7">
        <v>3</v>
      </c>
      <c r="I10" s="22">
        <f>SUM(D10:H10)</f>
        <v>12</v>
      </c>
      <c r="J10" s="62"/>
      <c r="K10" s="35">
        <f>J10*I11</f>
        <v>0</v>
      </c>
    </row>
    <row r="11" spans="1:11" x14ac:dyDescent="0.3">
      <c r="A11" s="60"/>
      <c r="B11" s="31"/>
      <c r="C11" s="31"/>
      <c r="D11" s="15">
        <f>D10*C10</f>
        <v>176</v>
      </c>
      <c r="E11" s="15">
        <f>E10*C10</f>
        <v>352</v>
      </c>
      <c r="F11" s="15">
        <f>C10*F10</f>
        <v>352</v>
      </c>
      <c r="G11" s="15">
        <f>G10*C10</f>
        <v>704</v>
      </c>
      <c r="H11" s="15">
        <f>H10*C10</f>
        <v>528</v>
      </c>
      <c r="I11" s="22">
        <f>SUM(D11:H11)</f>
        <v>2112</v>
      </c>
      <c r="J11" s="62"/>
      <c r="K11" s="35"/>
    </row>
    <row r="12" spans="1:11" x14ac:dyDescent="0.3">
      <c r="A12" s="60"/>
      <c r="B12" s="8"/>
      <c r="C12" s="9"/>
      <c r="D12" s="10">
        <f>D11-D8</f>
        <v>0.51999999999998181</v>
      </c>
      <c r="E12" s="10">
        <f t="shared" ref="E12:F12" si="1">E11-E8</f>
        <v>-108.10000000000002</v>
      </c>
      <c r="F12" s="10">
        <f t="shared" si="1"/>
        <v>-508.28000000000009</v>
      </c>
      <c r="G12" s="10">
        <f>G11-G8</f>
        <v>-483.70000000000005</v>
      </c>
      <c r="H12" s="10">
        <f>H11-H8</f>
        <v>-378.29000000000008</v>
      </c>
      <c r="I12" s="22">
        <f>SUM(D12:H12)</f>
        <v>-1477.8500000000004</v>
      </c>
      <c r="J12" s="62"/>
      <c r="K12" s="35"/>
    </row>
    <row r="13" spans="1:11" x14ac:dyDescent="0.3">
      <c r="A13" s="60"/>
      <c r="B13" s="31" t="s">
        <v>6</v>
      </c>
      <c r="C13" s="31">
        <v>109</v>
      </c>
      <c r="D13" s="7"/>
      <c r="E13" s="7">
        <v>1</v>
      </c>
      <c r="F13" s="7">
        <v>4</v>
      </c>
      <c r="G13" s="7">
        <v>4</v>
      </c>
      <c r="H13" s="7">
        <v>3</v>
      </c>
      <c r="I13" s="22">
        <f>SUM(D13:H13)</f>
        <v>12</v>
      </c>
      <c r="J13" s="32"/>
      <c r="K13" s="35">
        <f>J13*I14</f>
        <v>0</v>
      </c>
    </row>
    <row r="14" spans="1:11" x14ac:dyDescent="0.3">
      <c r="A14" s="60"/>
      <c r="B14" s="31"/>
      <c r="C14" s="31"/>
      <c r="D14" s="15">
        <f>D13*C13</f>
        <v>0</v>
      </c>
      <c r="E14" s="15">
        <f>E13*C13</f>
        <v>109</v>
      </c>
      <c r="F14" s="15">
        <f>F13*C13</f>
        <v>436</v>
      </c>
      <c r="G14" s="15">
        <f>G13*C13</f>
        <v>436</v>
      </c>
      <c r="H14" s="15">
        <f>H13*C13</f>
        <v>327</v>
      </c>
      <c r="I14" s="22">
        <f>SUM(D14:H14)</f>
        <v>1308</v>
      </c>
      <c r="J14" s="33"/>
      <c r="K14" s="35"/>
    </row>
    <row r="15" spans="1:11" x14ac:dyDescent="0.3">
      <c r="A15" s="60"/>
      <c r="B15" s="8"/>
      <c r="C15" s="9"/>
      <c r="D15" s="10">
        <f>D12+D14</f>
        <v>0.51999999999998181</v>
      </c>
      <c r="E15" s="10">
        <f t="shared" ref="E15:H15" si="2">E12+E14</f>
        <v>0.89999999999997726</v>
      </c>
      <c r="F15" s="10">
        <f t="shared" si="2"/>
        <v>-72.280000000000086</v>
      </c>
      <c r="G15" s="10">
        <f t="shared" si="2"/>
        <v>-47.700000000000045</v>
      </c>
      <c r="H15" s="10">
        <f t="shared" si="2"/>
        <v>-51.290000000000077</v>
      </c>
      <c r="I15" s="22">
        <f>SUM(D15:H15)</f>
        <v>-169.85000000000025</v>
      </c>
      <c r="J15" s="34"/>
      <c r="K15" s="35"/>
    </row>
    <row r="16" spans="1:11" x14ac:dyDescent="0.3">
      <c r="A16" s="60"/>
      <c r="B16" s="31" t="s">
        <v>15</v>
      </c>
      <c r="C16" s="31">
        <v>26</v>
      </c>
      <c r="D16" s="7"/>
      <c r="E16" s="7"/>
      <c r="F16" s="7">
        <v>3</v>
      </c>
      <c r="G16" s="7">
        <v>2</v>
      </c>
      <c r="H16" s="7">
        <v>2</v>
      </c>
      <c r="I16" s="22">
        <f>SUM(D16:H16)</f>
        <v>7</v>
      </c>
      <c r="J16" s="32"/>
      <c r="K16" s="35">
        <f t="shared" ref="K16" si="3">J16*I17</f>
        <v>0</v>
      </c>
    </row>
    <row r="17" spans="1:12" x14ac:dyDescent="0.3">
      <c r="A17" s="60"/>
      <c r="B17" s="31"/>
      <c r="C17" s="31"/>
      <c r="D17" s="15">
        <f>D16*C16</f>
        <v>0</v>
      </c>
      <c r="E17" s="15">
        <f>E16*C16</f>
        <v>0</v>
      </c>
      <c r="F17" s="15">
        <f>C16*F16</f>
        <v>78</v>
      </c>
      <c r="G17" s="15">
        <f>G16*C16</f>
        <v>52</v>
      </c>
      <c r="H17" s="15">
        <f>H16*C16</f>
        <v>52</v>
      </c>
      <c r="I17" s="22">
        <f>SUM(D17:H17)</f>
        <v>182</v>
      </c>
      <c r="J17" s="33"/>
      <c r="K17" s="35"/>
      <c r="L17" s="23"/>
    </row>
    <row r="18" spans="1:12" x14ac:dyDescent="0.3">
      <c r="A18" s="60"/>
      <c r="B18" s="8"/>
      <c r="C18" s="9"/>
      <c r="D18" s="10">
        <f>D15+D17</f>
        <v>0.51999999999998181</v>
      </c>
      <c r="E18" s="10">
        <f t="shared" ref="E18:H18" si="4">E15+E17</f>
        <v>0.89999999999997726</v>
      </c>
      <c r="F18" s="10">
        <f t="shared" si="4"/>
        <v>5.7199999999999136</v>
      </c>
      <c r="G18" s="10">
        <f t="shared" si="4"/>
        <v>4.2999999999999545</v>
      </c>
      <c r="H18" s="10">
        <f t="shared" si="4"/>
        <v>0.70999999999992269</v>
      </c>
      <c r="I18" s="22">
        <f>SUM(D18:H18)</f>
        <v>12.14999999999975</v>
      </c>
      <c r="J18" s="34"/>
      <c r="K18" s="35"/>
    </row>
    <row r="19" spans="1:12" x14ac:dyDescent="0.25">
      <c r="A19" s="60"/>
      <c r="B19" s="63" t="s">
        <v>14</v>
      </c>
      <c r="C19" s="64"/>
      <c r="D19" s="25">
        <f>D11+D14+D17</f>
        <v>176</v>
      </c>
      <c r="E19" s="25">
        <f t="shared" ref="E19:H19" si="5">E11+E14+E17</f>
        <v>461</v>
      </c>
      <c r="F19" s="25">
        <f t="shared" si="5"/>
        <v>866</v>
      </c>
      <c r="G19" s="25">
        <f t="shared" si="5"/>
        <v>1192</v>
      </c>
      <c r="H19" s="25">
        <f t="shared" si="5"/>
        <v>907</v>
      </c>
      <c r="I19" s="25">
        <f>I11+I14+I17</f>
        <v>3602</v>
      </c>
      <c r="J19" s="11">
        <f>K19/I19</f>
        <v>0</v>
      </c>
      <c r="K19" s="12">
        <f>SUM(K10:K18)</f>
        <v>0</v>
      </c>
    </row>
    <row r="20" spans="1:12" x14ac:dyDescent="0.3">
      <c r="I20" s="13" t="s">
        <v>13</v>
      </c>
      <c r="J20" s="19">
        <f>K20/G3</f>
        <v>1</v>
      </c>
      <c r="K20" s="20">
        <f>G3-K19</f>
        <v>3348.29</v>
      </c>
    </row>
    <row r="21" spans="1:12" ht="15.75" customHeight="1" x14ac:dyDescent="0.3">
      <c r="K21" s="3"/>
    </row>
    <row r="22" spans="1:12" ht="13.5" customHeight="1" x14ac:dyDescent="0.3">
      <c r="K22" s="3"/>
    </row>
    <row r="23" spans="1:12" ht="17.25" customHeight="1" x14ac:dyDescent="0.3">
      <c r="K23" s="3"/>
    </row>
    <row r="24" spans="1:12" ht="17.25" customHeight="1" x14ac:dyDescent="0.3">
      <c r="K24" s="3"/>
    </row>
    <row r="25" spans="1:12" x14ac:dyDescent="0.3">
      <c r="K25" s="3"/>
    </row>
    <row r="26" spans="1:12" x14ac:dyDescent="0.3">
      <c r="K26" s="3"/>
    </row>
    <row r="27" spans="1:12" ht="13.5" customHeight="1" x14ac:dyDescent="0.3">
      <c r="K27" s="3"/>
    </row>
    <row r="28" spans="1:12" ht="13.5" customHeight="1" x14ac:dyDescent="0.3">
      <c r="K28" s="3"/>
    </row>
    <row r="29" spans="1:12" ht="13.5" customHeight="1" x14ac:dyDescent="0.3">
      <c r="K29" s="3"/>
    </row>
    <row r="30" spans="1:12" ht="13.5" customHeight="1" x14ac:dyDescent="0.3">
      <c r="K30" s="3"/>
    </row>
    <row r="31" spans="1:12" ht="13.5" customHeight="1" x14ac:dyDescent="0.3">
      <c r="K31" s="3"/>
    </row>
    <row r="32" spans="1:12" ht="13.5" customHeight="1" x14ac:dyDescent="0.3">
      <c r="K32" s="3"/>
    </row>
    <row r="33" spans="11:11" ht="13.5" customHeight="1" x14ac:dyDescent="0.3">
      <c r="K33" s="3"/>
    </row>
    <row r="34" spans="11:11" ht="13.5" customHeight="1" x14ac:dyDescent="0.3">
      <c r="K34" s="3"/>
    </row>
    <row r="35" spans="11:11" ht="13.5" customHeight="1" x14ac:dyDescent="0.3">
      <c r="K35" s="3"/>
    </row>
    <row r="36" spans="11:11" ht="13.5" customHeight="1" x14ac:dyDescent="0.3">
      <c r="K36" s="3"/>
    </row>
    <row r="37" spans="11:11" ht="13.5" customHeight="1" x14ac:dyDescent="0.3">
      <c r="K37" s="3"/>
    </row>
    <row r="38" spans="11:11" ht="13.5" customHeight="1" x14ac:dyDescent="0.3">
      <c r="K38" s="3"/>
    </row>
    <row r="39" spans="11:11" ht="13.5" customHeight="1" x14ac:dyDescent="0.3">
      <c r="K39" s="3"/>
    </row>
    <row r="40" spans="11:11" ht="13.5" customHeight="1" x14ac:dyDescent="0.3">
      <c r="K40" s="3"/>
    </row>
    <row r="41" spans="11:11" ht="13.5" customHeight="1" x14ac:dyDescent="0.3">
      <c r="K41" s="3"/>
    </row>
    <row r="42" spans="11:11" ht="13.5" customHeight="1" x14ac:dyDescent="0.3">
      <c r="K42" s="3"/>
    </row>
    <row r="43" spans="11:11" ht="13.5" customHeight="1" x14ac:dyDescent="0.3">
      <c r="K43" s="3"/>
    </row>
    <row r="44" spans="11:11" ht="13.5" customHeight="1" x14ac:dyDescent="0.3">
      <c r="K44" s="3"/>
    </row>
    <row r="45" spans="11:11" ht="13.5" customHeight="1" x14ac:dyDescent="0.3">
      <c r="K45" s="3"/>
    </row>
    <row r="46" spans="11:11" ht="13.5" customHeight="1" x14ac:dyDescent="0.3">
      <c r="K46" s="3"/>
    </row>
    <row r="47" spans="11:11" ht="13.5" customHeight="1" x14ac:dyDescent="0.3">
      <c r="K47" s="3"/>
    </row>
    <row r="48" spans="11:11" ht="13.5" customHeight="1" x14ac:dyDescent="0.3">
      <c r="K48" s="3"/>
    </row>
    <row r="49" spans="11:11" ht="13.5" customHeight="1" x14ac:dyDescent="0.3">
      <c r="K49" s="3"/>
    </row>
    <row r="50" spans="11:11" ht="18" customHeight="1" x14ac:dyDescent="0.3">
      <c r="K50" s="3"/>
    </row>
    <row r="51" spans="11:11" ht="16.5" customHeight="1" x14ac:dyDescent="0.3">
      <c r="K51" s="3"/>
    </row>
    <row r="52" spans="11:11" ht="16.5" customHeight="1" x14ac:dyDescent="0.3">
      <c r="K52" s="3"/>
    </row>
    <row r="53" spans="11:11" ht="15.75" customHeight="1" x14ac:dyDescent="0.3">
      <c r="K53" s="3"/>
    </row>
    <row r="54" spans="11:11" ht="15" customHeight="1" x14ac:dyDescent="0.3">
      <c r="K54" s="3"/>
    </row>
    <row r="55" spans="11:11" ht="13.5" customHeight="1" x14ac:dyDescent="0.3">
      <c r="K55" s="3"/>
    </row>
    <row r="56" spans="11:11" ht="13.5" customHeight="1" x14ac:dyDescent="0.3">
      <c r="K56" s="3"/>
    </row>
    <row r="57" spans="11:11" ht="13.5" customHeight="1" x14ac:dyDescent="0.3">
      <c r="K57" s="3"/>
    </row>
    <row r="58" spans="11:11" ht="13.5" customHeight="1" x14ac:dyDescent="0.3">
      <c r="K58" s="3"/>
    </row>
    <row r="59" spans="11:11" ht="13.5" customHeight="1" x14ac:dyDescent="0.3">
      <c r="K59" s="3"/>
    </row>
    <row r="60" spans="11:11" ht="13.5" customHeight="1" x14ac:dyDescent="0.3">
      <c r="K60" s="3"/>
    </row>
    <row r="61" spans="11:11" ht="13.5" customHeight="1" x14ac:dyDescent="0.3">
      <c r="K61" s="3"/>
    </row>
    <row r="62" spans="11:11" ht="13.5" customHeight="1" x14ac:dyDescent="0.3">
      <c r="K62" s="3"/>
    </row>
    <row r="63" spans="11:11" ht="13.5" customHeight="1" x14ac:dyDescent="0.3">
      <c r="K63" s="3"/>
    </row>
    <row r="64" spans="11:11" ht="13.5" customHeight="1" x14ac:dyDescent="0.3">
      <c r="K64" s="3"/>
    </row>
    <row r="65" spans="11:11" ht="13.5" customHeight="1" x14ac:dyDescent="0.3">
      <c r="K65" s="3"/>
    </row>
    <row r="66" spans="11:11" ht="13.5" customHeight="1" x14ac:dyDescent="0.3">
      <c r="K66" s="3"/>
    </row>
    <row r="67" spans="11:11" ht="13.5" customHeight="1" x14ac:dyDescent="0.3">
      <c r="K67" s="3"/>
    </row>
    <row r="68" spans="11:11" ht="13.5" customHeight="1" x14ac:dyDescent="0.3">
      <c r="K68" s="3"/>
    </row>
    <row r="69" spans="11:11" ht="13.5" customHeight="1" x14ac:dyDescent="0.3">
      <c r="K69" s="3"/>
    </row>
    <row r="70" spans="11:11" ht="13.5" customHeight="1" x14ac:dyDescent="0.3">
      <c r="K70" s="3"/>
    </row>
    <row r="71" spans="11:11" ht="13.5" customHeight="1" x14ac:dyDescent="0.3">
      <c r="K71" s="3"/>
    </row>
    <row r="72" spans="11:11" ht="13.5" customHeight="1" x14ac:dyDescent="0.3">
      <c r="K72" s="3"/>
    </row>
    <row r="73" spans="11:11" ht="13.5" customHeight="1" x14ac:dyDescent="0.3">
      <c r="K73" s="3"/>
    </row>
    <row r="74" spans="11:11" ht="13.5" customHeight="1" x14ac:dyDescent="0.3">
      <c r="K74" s="3"/>
    </row>
    <row r="75" spans="11:11" ht="13.5" customHeight="1" x14ac:dyDescent="0.3">
      <c r="K75" s="3"/>
    </row>
    <row r="76" spans="11:11" ht="13.5" customHeight="1" x14ac:dyDescent="0.3">
      <c r="K76" s="3"/>
    </row>
    <row r="77" spans="11:11" ht="13.5" customHeight="1" x14ac:dyDescent="0.3">
      <c r="K77" s="3"/>
    </row>
    <row r="78" spans="11:11" ht="13.5" customHeight="1" x14ac:dyDescent="0.3">
      <c r="K78" s="3"/>
    </row>
    <row r="79" spans="11:11" ht="13.5" customHeight="1" x14ac:dyDescent="0.3">
      <c r="K79" s="3"/>
    </row>
    <row r="80" spans="11:11" ht="13.5" customHeight="1" x14ac:dyDescent="0.3">
      <c r="K80" s="3"/>
    </row>
    <row r="81" spans="11:11" ht="13.5" customHeight="1" x14ac:dyDescent="0.3">
      <c r="K81" s="3"/>
    </row>
    <row r="82" spans="11:11" ht="13.5" customHeight="1" x14ac:dyDescent="0.3">
      <c r="K82" s="3"/>
    </row>
    <row r="83" spans="11:11" ht="13.5" customHeight="1" x14ac:dyDescent="0.3">
      <c r="K83" s="3"/>
    </row>
    <row r="84" spans="11:11" ht="13.5" customHeight="1" x14ac:dyDescent="0.3">
      <c r="K84" s="3"/>
    </row>
    <row r="85" spans="11:11" ht="13.5" customHeight="1" x14ac:dyDescent="0.3">
      <c r="K85" s="3"/>
    </row>
    <row r="86" spans="11:11" ht="13.5" customHeight="1" x14ac:dyDescent="0.3">
      <c r="K86" s="3"/>
    </row>
    <row r="87" spans="11:11" ht="13.5" customHeight="1" x14ac:dyDescent="0.3">
      <c r="K87" s="3"/>
    </row>
    <row r="88" spans="11:11" ht="13.5" customHeight="1" x14ac:dyDescent="0.3">
      <c r="K88" s="3"/>
    </row>
    <row r="89" spans="11:11" ht="13.5" customHeight="1" x14ac:dyDescent="0.3">
      <c r="K89" s="3"/>
    </row>
    <row r="90" spans="11:11" ht="13.5" customHeight="1" x14ac:dyDescent="0.3">
      <c r="K90" s="3"/>
    </row>
    <row r="91" spans="11:11" ht="13.5" customHeight="1" x14ac:dyDescent="0.3">
      <c r="K91" s="3"/>
    </row>
    <row r="92" spans="11:11" ht="13.5" customHeight="1" x14ac:dyDescent="0.3">
      <c r="K92" s="3"/>
    </row>
    <row r="93" spans="11:11" ht="13.5" customHeight="1" x14ac:dyDescent="0.3">
      <c r="K93" s="3"/>
    </row>
    <row r="94" spans="11:11" ht="13.5" customHeight="1" x14ac:dyDescent="0.3">
      <c r="K94" s="3"/>
    </row>
    <row r="95" spans="11:11" ht="13.5" customHeight="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</sheetData>
  <mergeCells count="31">
    <mergeCell ref="F1:F2"/>
    <mergeCell ref="K1:K4"/>
    <mergeCell ref="A1:C2"/>
    <mergeCell ref="J1:J2"/>
    <mergeCell ref="A3:C4"/>
    <mergeCell ref="J3:J4"/>
    <mergeCell ref="D1:E2"/>
    <mergeCell ref="D3:E4"/>
    <mergeCell ref="C10:C11"/>
    <mergeCell ref="K5:K6"/>
    <mergeCell ref="K13:K15"/>
    <mergeCell ref="K16:K18"/>
    <mergeCell ref="B13:B14"/>
    <mergeCell ref="C13:C14"/>
    <mergeCell ref="J7:J9"/>
    <mergeCell ref="K7:K9"/>
    <mergeCell ref="B16:B17"/>
    <mergeCell ref="A5:A6"/>
    <mergeCell ref="B5:C6"/>
    <mergeCell ref="I5:I6"/>
    <mergeCell ref="J5:J6"/>
    <mergeCell ref="C16:C17"/>
    <mergeCell ref="J16:J18"/>
    <mergeCell ref="A7:A19"/>
    <mergeCell ref="J10:J12"/>
    <mergeCell ref="J13:J15"/>
    <mergeCell ref="D5:H5"/>
    <mergeCell ref="K10:K12"/>
    <mergeCell ref="C7:C9"/>
    <mergeCell ref="B10:B11"/>
    <mergeCell ref="B19:C19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9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572747</vt:lpstr>
      <vt:lpstr>'572747'!Print_Area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2020-02-03T10:22:45Z</cp:lastPrinted>
  <dcterms:created xsi:type="dcterms:W3CDTF">2016-04-06T23:11:26Z</dcterms:created>
  <dcterms:modified xsi:type="dcterms:W3CDTF">2020-02-03T10:25:47Z</dcterms:modified>
</cp:coreProperties>
</file>