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  Imp\CAPSTONES\"/>
    </mc:Choice>
  </mc:AlternateContent>
  <bookViews>
    <workbookView xWindow="0" yWindow="0" windowWidth="20490" windowHeight="8925"/>
  </bookViews>
  <sheets>
    <sheet name="Sheet1" sheetId="1" r:id="rId1"/>
    <sheet name="Sheet2" sheetId="2" r:id="rId2"/>
  </sheets>
  <definedNames>
    <definedName name="solver_adj" localSheetId="0" hidden="1">Sheet1!$B$2:$S$2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Sheet1!$B$14</definedName>
    <definedName name="solver_lhs6" localSheetId="0" hidden="1">Sheet1!$B$15:$B$24</definedName>
    <definedName name="solver_lhs7" localSheetId="0" hidden="1">Sheet1!$B$9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1" localSheetId="0" hidden="1">Sheet1!$D$10</definedName>
    <definedName name="solver_rhs2" localSheetId="0" hidden="1">Sheet1!$D$11</definedName>
    <definedName name="solver_rhs3" localSheetId="0" hidden="1">Sheet1!$D$12</definedName>
    <definedName name="solver_rhs4" localSheetId="0" hidden="1">Sheet1!$D$13</definedName>
    <definedName name="solver_rhs5" localSheetId="0" hidden="1">Sheet1!$D$14</definedName>
    <definedName name="solver_rhs6" localSheetId="0" hidden="1">Sheet1!$D$15:$D$24</definedName>
    <definedName name="solver_rhs7" localSheetId="0" hidden="1">Sheet1!$D$9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0" i="2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B24" i="1"/>
  <c r="B23" i="1"/>
  <c r="B22" i="1"/>
  <c r="B21" i="1"/>
  <c r="B20" i="1"/>
  <c r="B19" i="1"/>
  <c r="B18" i="1"/>
  <c r="B17" i="1"/>
  <c r="B16" i="1"/>
  <c r="B15" i="1"/>
  <c r="B14" i="1"/>
  <c r="B11" i="1"/>
  <c r="B13" i="1"/>
  <c r="B10" i="1"/>
  <c r="B12" i="1"/>
  <c r="B9" i="1"/>
  <c r="C5" i="1" l="1"/>
</calcChain>
</file>

<file path=xl/sharedStrings.xml><?xml version="1.0" encoding="utf-8"?>
<sst xmlns="http://schemas.openxmlformats.org/spreadsheetml/2006/main" count="98" uniqueCount="59">
  <si>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</si>
  <si>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</si>
  <si>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</si>
  <si>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</si>
  <si>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</si>
  <si>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</si>
  <si>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</si>
  <si>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</si>
  <si>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</si>
  <si>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</si>
  <si>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</si>
  <si>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</si>
  <si>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</si>
  <si>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</si>
  <si>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</si>
  <si>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</si>
  <si>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</si>
  <si>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</si>
  <si>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Number To be purchased</t>
  </si>
  <si>
    <t>Unit Cost</t>
  </si>
  <si>
    <t>Abhilash Limited</t>
  </si>
  <si>
    <t>Small (S)</t>
  </si>
  <si>
    <t>Medium (M)</t>
  </si>
  <si>
    <t>Large (L)</t>
  </si>
  <si>
    <t>Extra large (XL)</t>
  </si>
  <si>
    <t>Bikash Limited</t>
  </si>
  <si>
    <t>S</t>
  </si>
  <si>
    <t>M</t>
  </si>
  <si>
    <t>L</t>
  </si>
  <si>
    <t>XL</t>
  </si>
  <si>
    <t>Candida Limited</t>
  </si>
  <si>
    <t>Double extra large (XXL)</t>
  </si>
  <si>
    <t>Dharma Limited</t>
  </si>
  <si>
    <t>XXL</t>
  </si>
  <si>
    <t>z</t>
  </si>
  <si>
    <t>Constraint</t>
  </si>
  <si>
    <t>y1+y2+y3+y4</t>
  </si>
  <si>
    <t>&gt;=</t>
  </si>
  <si>
    <t>y5+y6+y7+y8</t>
  </si>
  <si>
    <t>y9+y10+y11+y12+y13</t>
  </si>
  <si>
    <t>y14+y15+y16+y17+y18</t>
  </si>
  <si>
    <t>&lt;=</t>
  </si>
  <si>
    <t>y1+y5</t>
  </si>
  <si>
    <t>y2+y6</t>
  </si>
  <si>
    <t>y3+y7</t>
  </si>
  <si>
    <t>y4+y8</t>
  </si>
  <si>
    <t>y9+y14</t>
  </si>
  <si>
    <t>y10+y15</t>
  </si>
  <si>
    <t>y11+y16</t>
  </si>
  <si>
    <t>y12+y17</t>
  </si>
  <si>
    <t>y13+y18</t>
  </si>
  <si>
    <t>Decision variable</t>
  </si>
  <si>
    <t xml:space="preserve">Minimize </t>
  </si>
  <si>
    <t>Supplier</t>
  </si>
  <si>
    <r>
      <rPr>
        <b/>
        <sz val="11"/>
        <color theme="1"/>
        <rFont val="Calibri"/>
        <family val="2"/>
        <scheme val="minor"/>
      </rPr>
      <t>Size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</si>
  <si>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Rate/Unit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</si>
  <si>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Unit to Order</t>
    </r>
    <r>
      <rPr>
        <sz val="11"/>
        <color theme="1"/>
        <rFont val="Calibri"/>
        <family val="2"/>
        <scheme val="minor"/>
      </rPr>
      <t xml:space="preserve"> </t>
    </r>
  </si>
  <si>
    <t>Comment</t>
  </si>
  <si>
    <r>
      <rPr>
        <sz val="11"/>
        <color rgb="FFFF0000"/>
        <rFont val="Calibri"/>
        <family val="2"/>
        <scheme val="minor"/>
      </rPr>
      <t>Total Optimal Cost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</si>
</sst>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75D"/>
      <name val="Arial"/>
      <family val="2"/>
    </font>
    <font>
      <b/>
      <sz val="11"/>
      <color rgb="FF4D575D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5">
    <dxf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575D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575D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575D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575D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3</xdr:row>
      <xdr:rowOff>123825</xdr:rowOff>
    </xdr:from>
    <xdr:ext cx="184731" cy="264560"/>
    <xdr:sp macro="" textlink="">
      <xdr:nvSpPr>
        <xdr:cNvPr id="2" name="TextBox 1"/>
        <xdr:cNvSpPr txBox="1"/>
      </xdr:nvSpPr>
      <xdr:spPr>
        <a:xfrm>
          <a:off x="7239000" y="781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685800</xdr:colOff>
      <xdr:row>21</xdr:row>
      <xdr:rowOff>161925</xdr:rowOff>
    </xdr:from>
    <xdr:ext cx="7329635" cy="264560"/>
    <xdr:sp macro="" textlink="">
      <xdr:nvSpPr>
        <xdr:cNvPr id="3" name="TextBox 2"/>
        <xdr:cNvSpPr txBox="1"/>
      </xdr:nvSpPr>
      <xdr:spPr>
        <a:xfrm>
          <a:off x="5219700" y="4667250"/>
          <a:ext cx="732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rgbClr val="FF0000"/>
              </a:solidFill>
            </a:rPr>
            <a:t>This cost is optimized by lInear algorithm and it is the best solution for the firm to minimize the cost and maximize the profit.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D19" totalsRowShown="0" dataDxfId="2">
  <autoFilter ref="A1:D19"/>
  <tableColumns count="4">
    <tableColumn id="1" name="Supplier" dataDxfId="4"/>
    <tableColumn id="2" name="Size " dataDxfId="3"/>
    <tableColumn id="3" name="Rate/Unit " dataDxfId="1"/>
    <tableColumn id="5" name="Unit to Orde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N19" sqref="N19"/>
    </sheetView>
  </sheetViews>
  <sheetFormatPr defaultRowHeight="15" x14ac:dyDescent="0.25"/>
  <cols>
    <col min="1" max="1" width="22.7109375" customWidth="1"/>
  </cols>
  <sheetData>
    <row r="1" spans="1:19" x14ac:dyDescent="0.25">
      <c r="A1" s="2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2" t="s">
        <v>18</v>
      </c>
      <c r="B2">
        <v>30</v>
      </c>
      <c r="C2">
        <v>0</v>
      </c>
      <c r="D2">
        <v>0</v>
      </c>
      <c r="E2">
        <v>2</v>
      </c>
      <c r="F2">
        <v>0</v>
      </c>
      <c r="G2">
        <v>20</v>
      </c>
      <c r="H2">
        <v>35</v>
      </c>
      <c r="I2">
        <v>13</v>
      </c>
      <c r="J2">
        <v>0</v>
      </c>
      <c r="K2">
        <v>10</v>
      </c>
      <c r="L2">
        <v>60</v>
      </c>
      <c r="M2">
        <v>35</v>
      </c>
      <c r="N2">
        <v>0</v>
      </c>
      <c r="O2">
        <v>45</v>
      </c>
      <c r="P2">
        <v>40</v>
      </c>
      <c r="Q2">
        <v>0</v>
      </c>
      <c r="R2">
        <v>0</v>
      </c>
      <c r="S2">
        <v>25</v>
      </c>
    </row>
    <row r="3" spans="1:19" x14ac:dyDescent="0.25">
      <c r="A3" s="2" t="s">
        <v>19</v>
      </c>
      <c r="B3">
        <v>200</v>
      </c>
      <c r="C3">
        <v>220</v>
      </c>
      <c r="D3">
        <v>250</v>
      </c>
      <c r="E3">
        <v>270</v>
      </c>
      <c r="F3">
        <v>240</v>
      </c>
      <c r="G3">
        <v>180</v>
      </c>
      <c r="H3">
        <v>230</v>
      </c>
      <c r="I3">
        <v>250</v>
      </c>
      <c r="J3">
        <v>100</v>
      </c>
      <c r="K3">
        <v>100</v>
      </c>
      <c r="L3">
        <v>115</v>
      </c>
      <c r="M3">
        <v>120</v>
      </c>
      <c r="N3">
        <v>140</v>
      </c>
      <c r="O3">
        <v>105</v>
      </c>
      <c r="P3">
        <v>110</v>
      </c>
      <c r="Q3">
        <v>125</v>
      </c>
      <c r="R3">
        <v>130</v>
      </c>
      <c r="S3">
        <v>145</v>
      </c>
    </row>
    <row r="4" spans="1:19" x14ac:dyDescent="0.25">
      <c r="A4" s="2"/>
      <c r="B4">
        <f>B2*B3</f>
        <v>6000</v>
      </c>
      <c r="C4">
        <f t="shared" ref="C4:S4" si="0">C2*C3</f>
        <v>0</v>
      </c>
      <c r="D4">
        <f t="shared" si="0"/>
        <v>0</v>
      </c>
      <c r="E4">
        <f t="shared" si="0"/>
        <v>540</v>
      </c>
      <c r="F4">
        <f t="shared" si="0"/>
        <v>0</v>
      </c>
      <c r="G4">
        <f t="shared" si="0"/>
        <v>3600</v>
      </c>
      <c r="H4">
        <f t="shared" si="0"/>
        <v>8050</v>
      </c>
      <c r="I4">
        <f t="shared" si="0"/>
        <v>3250</v>
      </c>
      <c r="J4">
        <f t="shared" si="0"/>
        <v>0</v>
      </c>
      <c r="K4">
        <f t="shared" si="0"/>
        <v>1000</v>
      </c>
      <c r="L4">
        <f t="shared" si="0"/>
        <v>6900</v>
      </c>
      <c r="M4">
        <f t="shared" si="0"/>
        <v>4200</v>
      </c>
      <c r="N4">
        <f t="shared" si="0"/>
        <v>0</v>
      </c>
      <c r="O4">
        <f t="shared" si="0"/>
        <v>4725</v>
      </c>
      <c r="P4">
        <f t="shared" si="0"/>
        <v>4400</v>
      </c>
      <c r="Q4">
        <f t="shared" si="0"/>
        <v>0</v>
      </c>
      <c r="R4">
        <f t="shared" si="0"/>
        <v>0</v>
      </c>
      <c r="S4">
        <f t="shared" si="0"/>
        <v>3625</v>
      </c>
    </row>
    <row r="5" spans="1:19" x14ac:dyDescent="0.25">
      <c r="A5" s="2" t="s">
        <v>52</v>
      </c>
      <c r="B5" t="s">
        <v>34</v>
      </c>
      <c r="C5">
        <f>SUM(B4:S4)</f>
        <v>46290</v>
      </c>
    </row>
    <row r="8" spans="1:19" x14ac:dyDescent="0.25">
      <c r="A8" s="2" t="s">
        <v>35</v>
      </c>
    </row>
    <row r="9" spans="1:19" x14ac:dyDescent="0.25">
      <c r="A9" t="s">
        <v>36</v>
      </c>
      <c r="B9">
        <f>B2+C2+D2+E2</f>
        <v>32</v>
      </c>
      <c r="C9" t="s">
        <v>37</v>
      </c>
      <c r="D9">
        <v>15</v>
      </c>
    </row>
    <row r="10" spans="1:19" x14ac:dyDescent="0.25">
      <c r="A10" t="s">
        <v>38</v>
      </c>
      <c r="B10">
        <f>F2+G2+H2+I2</f>
        <v>68</v>
      </c>
      <c r="C10" t="s">
        <v>37</v>
      </c>
      <c r="D10">
        <v>5</v>
      </c>
    </row>
    <row r="11" spans="1:19" x14ac:dyDescent="0.25">
      <c r="A11" t="s">
        <v>39</v>
      </c>
      <c r="B11">
        <f>J2+K2+L2+M2+N2</f>
        <v>105</v>
      </c>
      <c r="C11" t="s">
        <v>37</v>
      </c>
      <c r="D11">
        <v>35</v>
      </c>
    </row>
    <row r="12" spans="1:19" x14ac:dyDescent="0.25">
      <c r="A12" t="s">
        <v>40</v>
      </c>
      <c r="B12">
        <f>O2+P2+Q2+R2+S2</f>
        <v>110</v>
      </c>
      <c r="C12" t="s">
        <v>37</v>
      </c>
      <c r="D12">
        <v>30</v>
      </c>
    </row>
    <row r="13" spans="1:19" x14ac:dyDescent="0.25">
      <c r="A13" t="s">
        <v>38</v>
      </c>
      <c r="B13">
        <f>F2+G2+H2+I2</f>
        <v>68</v>
      </c>
      <c r="C13" t="s">
        <v>41</v>
      </c>
      <c r="D13">
        <v>68</v>
      </c>
    </row>
    <row r="14" spans="1:19" x14ac:dyDescent="0.25">
      <c r="A14" t="s">
        <v>39</v>
      </c>
      <c r="B14">
        <f>SUM(J2,K2,L2,M2,N2)</f>
        <v>105</v>
      </c>
      <c r="C14" t="s">
        <v>41</v>
      </c>
      <c r="D14">
        <v>105</v>
      </c>
    </row>
    <row r="15" spans="1:19" x14ac:dyDescent="0.25">
      <c r="A15" t="s">
        <v>40</v>
      </c>
      <c r="B15">
        <f>J2+K2+L2+M2+N2</f>
        <v>105</v>
      </c>
      <c r="C15" t="s">
        <v>37</v>
      </c>
      <c r="D15">
        <v>45</v>
      </c>
    </row>
    <row r="16" spans="1:19" x14ac:dyDescent="0.25">
      <c r="A16" t="s">
        <v>42</v>
      </c>
      <c r="B16">
        <f>B2+F2</f>
        <v>30</v>
      </c>
      <c r="C16" t="s">
        <v>37</v>
      </c>
      <c r="D16">
        <v>30</v>
      </c>
    </row>
    <row r="17" spans="1:4" x14ac:dyDescent="0.25">
      <c r="A17" t="s">
        <v>43</v>
      </c>
      <c r="B17">
        <f>C2+G2</f>
        <v>20</v>
      </c>
      <c r="C17" t="s">
        <v>37</v>
      </c>
      <c r="D17">
        <v>20</v>
      </c>
    </row>
    <row r="18" spans="1:4" x14ac:dyDescent="0.25">
      <c r="A18" t="s">
        <v>44</v>
      </c>
      <c r="B18">
        <f>D2+H2</f>
        <v>35</v>
      </c>
      <c r="C18" t="s">
        <v>37</v>
      </c>
      <c r="D18">
        <v>35</v>
      </c>
    </row>
    <row r="19" spans="1:4" x14ac:dyDescent="0.25">
      <c r="A19" t="s">
        <v>45</v>
      </c>
      <c r="B19">
        <f>E2+I2</f>
        <v>15</v>
      </c>
      <c r="C19" t="s">
        <v>37</v>
      </c>
      <c r="D19">
        <v>15</v>
      </c>
    </row>
    <row r="20" spans="1:4" x14ac:dyDescent="0.25">
      <c r="A20" t="s">
        <v>46</v>
      </c>
      <c r="B20">
        <f>J2+O2</f>
        <v>45</v>
      </c>
      <c r="C20" t="s">
        <v>37</v>
      </c>
      <c r="D20">
        <v>45</v>
      </c>
    </row>
    <row r="21" spans="1:4" x14ac:dyDescent="0.25">
      <c r="A21" t="s">
        <v>47</v>
      </c>
      <c r="B21">
        <f>K2+P2</f>
        <v>50</v>
      </c>
      <c r="C21" t="s">
        <v>37</v>
      </c>
      <c r="D21">
        <v>50</v>
      </c>
    </row>
    <row r="22" spans="1:4" x14ac:dyDescent="0.25">
      <c r="A22" t="s">
        <v>48</v>
      </c>
      <c r="B22">
        <f>L2+Q2</f>
        <v>60</v>
      </c>
      <c r="C22" t="s">
        <v>37</v>
      </c>
      <c r="D22">
        <v>60</v>
      </c>
    </row>
    <row r="23" spans="1:4" x14ac:dyDescent="0.25">
      <c r="A23" t="s">
        <v>49</v>
      </c>
      <c r="B23">
        <f>M2+R2</f>
        <v>35</v>
      </c>
      <c r="C23" t="s">
        <v>37</v>
      </c>
      <c r="D23">
        <v>35</v>
      </c>
    </row>
    <row r="24" spans="1:4" x14ac:dyDescent="0.25">
      <c r="A24" t="s">
        <v>50</v>
      </c>
      <c r="B24">
        <f>N2+S2</f>
        <v>25</v>
      </c>
      <c r="C24" t="s">
        <v>37</v>
      </c>
      <c r="D24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O27" sqref="O27"/>
    </sheetView>
  </sheetViews>
  <sheetFormatPr defaultRowHeight="15" x14ac:dyDescent="0.25"/>
  <cols>
    <col min="1" max="1" width="29" customWidth="1"/>
    <col min="2" max="2" width="22.140625" customWidth="1"/>
    <col min="3" max="3" width="16.85546875" customWidth="1"/>
    <col min="4" max="4" width="15.28515625" customWidth="1"/>
    <col min="6" max="6" width="13.42578125" customWidth="1"/>
    <col min="7" max="7" width="11.42578125" customWidth="1"/>
    <col min="8" max="8" width="11.5703125" customWidth="1"/>
  </cols>
  <sheetData>
    <row r="1" spans="1:6" ht="15.75" thickBot="1" x14ac:dyDescent="0.3">
      <c r="A1" s="2" t="s">
        <v>53</v>
      </c>
      <c r="B1" t="s">
        <v>54</v>
      </c>
      <c r="C1" t="s">
        <v>55</v>
      </c>
      <c r="D1" s="5" t="s">
        <v>56</v>
      </c>
    </row>
    <row r="2" spans="1:6" ht="17.25" customHeight="1" thickBot="1" x14ac:dyDescent="0.3">
      <c r="A2" s="1" t="s">
        <v>20</v>
      </c>
      <c r="B2" s="1" t="s">
        <v>21</v>
      </c>
      <c r="C2" s="1">
        <v>200</v>
      </c>
      <c r="D2" s="5">
        <f>Sheet1!B2</f>
        <v>30</v>
      </c>
    </row>
    <row r="3" spans="1:6" ht="18.75" customHeight="1" thickBot="1" x14ac:dyDescent="0.3">
      <c r="A3" s="1" t="s">
        <v>20</v>
      </c>
      <c r="B3" s="1" t="s">
        <v>22</v>
      </c>
      <c r="C3" s="1">
        <v>220</v>
      </c>
      <c r="D3" s="5">
        <f>Sheet1!C2</f>
        <v>0</v>
      </c>
    </row>
    <row r="4" spans="1:6" ht="18" customHeight="1" thickBot="1" x14ac:dyDescent="0.3">
      <c r="A4" s="1" t="s">
        <v>20</v>
      </c>
      <c r="B4" s="1" t="s">
        <v>23</v>
      </c>
      <c r="C4" s="1">
        <v>250</v>
      </c>
      <c r="D4" s="5">
        <f>Sheet1!D2</f>
        <v>0</v>
      </c>
      <c r="F4" s="6"/>
    </row>
    <row r="5" spans="1:6" ht="17.25" customHeight="1" thickBot="1" x14ac:dyDescent="0.3">
      <c r="A5" s="1" t="s">
        <v>20</v>
      </c>
      <c r="B5" s="1" t="s">
        <v>24</v>
      </c>
      <c r="C5" s="1">
        <v>270</v>
      </c>
      <c r="D5" s="5">
        <f>Sheet1!E2</f>
        <v>2</v>
      </c>
    </row>
    <row r="6" spans="1:6" ht="15.75" thickBot="1" x14ac:dyDescent="0.3">
      <c r="A6" s="1" t="s">
        <v>25</v>
      </c>
      <c r="B6" s="1" t="s">
        <v>26</v>
      </c>
      <c r="C6" s="1">
        <v>240</v>
      </c>
      <c r="D6" s="5">
        <f>Sheet1!F2</f>
        <v>0</v>
      </c>
    </row>
    <row r="7" spans="1:6" ht="15.75" thickBot="1" x14ac:dyDescent="0.3">
      <c r="A7" s="1" t="s">
        <v>25</v>
      </c>
      <c r="B7" s="1" t="s">
        <v>27</v>
      </c>
      <c r="C7" s="1">
        <v>180</v>
      </c>
      <c r="D7" s="5">
        <f>Sheet1!G2</f>
        <v>20</v>
      </c>
    </row>
    <row r="8" spans="1:6" ht="15.75" thickBot="1" x14ac:dyDescent="0.3">
      <c r="A8" s="1" t="s">
        <v>25</v>
      </c>
      <c r="B8" s="1" t="s">
        <v>28</v>
      </c>
      <c r="C8" s="1">
        <v>230</v>
      </c>
      <c r="D8" s="5">
        <f>Sheet1!H2</f>
        <v>35</v>
      </c>
    </row>
    <row r="9" spans="1:6" ht="15.75" thickBot="1" x14ac:dyDescent="0.3">
      <c r="A9" s="1" t="s">
        <v>25</v>
      </c>
      <c r="B9" s="1" t="s">
        <v>29</v>
      </c>
      <c r="C9" s="1">
        <v>250</v>
      </c>
      <c r="D9" s="5">
        <f>Sheet1!I2</f>
        <v>13</v>
      </c>
    </row>
    <row r="10" spans="1:6" ht="15.75" thickBot="1" x14ac:dyDescent="0.3">
      <c r="A10" s="1" t="s">
        <v>30</v>
      </c>
      <c r="B10" s="1" t="s">
        <v>26</v>
      </c>
      <c r="C10" s="1">
        <v>100</v>
      </c>
      <c r="D10" s="5">
        <f>Sheet1!J2</f>
        <v>0</v>
      </c>
    </row>
    <row r="11" spans="1:6" ht="15.75" thickBot="1" x14ac:dyDescent="0.3">
      <c r="A11" s="1" t="s">
        <v>30</v>
      </c>
      <c r="B11" s="1" t="s">
        <v>27</v>
      </c>
      <c r="C11" s="1">
        <v>100</v>
      </c>
      <c r="D11" s="5">
        <f>Sheet1!K2</f>
        <v>10</v>
      </c>
    </row>
    <row r="12" spans="1:6" ht="15.75" thickBot="1" x14ac:dyDescent="0.3">
      <c r="A12" s="1" t="s">
        <v>30</v>
      </c>
      <c r="B12" s="1" t="s">
        <v>28</v>
      </c>
      <c r="C12" s="1">
        <v>115</v>
      </c>
      <c r="D12" s="5">
        <f>Sheet1!L2</f>
        <v>60</v>
      </c>
    </row>
    <row r="13" spans="1:6" ht="15.75" thickBot="1" x14ac:dyDescent="0.3">
      <c r="A13" s="1" t="s">
        <v>30</v>
      </c>
      <c r="B13" s="1" t="s">
        <v>29</v>
      </c>
      <c r="C13" s="1">
        <v>120</v>
      </c>
      <c r="D13" s="5">
        <f>Sheet1!M2</f>
        <v>35</v>
      </c>
    </row>
    <row r="14" spans="1:6" ht="33.75" customHeight="1" thickBot="1" x14ac:dyDescent="0.3">
      <c r="A14" s="1" t="s">
        <v>30</v>
      </c>
      <c r="B14" s="1" t="s">
        <v>31</v>
      </c>
      <c r="C14" s="1">
        <v>140</v>
      </c>
      <c r="D14" s="5">
        <f>Sheet1!N2</f>
        <v>0</v>
      </c>
    </row>
    <row r="15" spans="1:6" ht="15.75" thickBot="1" x14ac:dyDescent="0.3">
      <c r="A15" s="1" t="s">
        <v>32</v>
      </c>
      <c r="B15" s="1" t="s">
        <v>26</v>
      </c>
      <c r="C15" s="1">
        <v>105</v>
      </c>
      <c r="D15" s="5">
        <f>Sheet1!O2</f>
        <v>45</v>
      </c>
    </row>
    <row r="16" spans="1:6" ht="15.75" thickBot="1" x14ac:dyDescent="0.3">
      <c r="A16" s="1" t="s">
        <v>32</v>
      </c>
      <c r="B16" s="1" t="s">
        <v>27</v>
      </c>
      <c r="C16" s="1">
        <v>110</v>
      </c>
      <c r="D16" s="5">
        <f>Sheet1!P2</f>
        <v>40</v>
      </c>
    </row>
    <row r="17" spans="1:8" ht="15.75" thickBot="1" x14ac:dyDescent="0.3">
      <c r="A17" s="1" t="s">
        <v>32</v>
      </c>
      <c r="B17" s="1" t="s">
        <v>28</v>
      </c>
      <c r="C17" s="1">
        <v>125</v>
      </c>
      <c r="D17" s="5">
        <f>Sheet1!Q2</f>
        <v>0</v>
      </c>
    </row>
    <row r="18" spans="1:8" ht="15.75" thickBot="1" x14ac:dyDescent="0.3">
      <c r="A18" s="1" t="s">
        <v>32</v>
      </c>
      <c r="B18" s="1" t="s">
        <v>29</v>
      </c>
      <c r="C18" s="1">
        <v>130</v>
      </c>
      <c r="D18" s="5">
        <f>Sheet1!R2</f>
        <v>0</v>
      </c>
    </row>
    <row r="19" spans="1:8" x14ac:dyDescent="0.25">
      <c r="A19" s="1" t="s">
        <v>32</v>
      </c>
      <c r="B19" s="1" t="s">
        <v>33</v>
      </c>
      <c r="C19" s="1">
        <v>145</v>
      </c>
      <c r="D19" s="5">
        <f>Sheet1!S2</f>
        <v>25</v>
      </c>
    </row>
    <row r="20" spans="1:8" x14ac:dyDescent="0.25">
      <c r="A20" s="3"/>
      <c r="F20" t="s">
        <v>58</v>
      </c>
      <c r="H20" s="6">
        <f>Sheet1!C5</f>
        <v>46290</v>
      </c>
    </row>
    <row r="21" spans="1:8" x14ac:dyDescent="0.25">
      <c r="A21" s="3"/>
    </row>
    <row r="22" spans="1:8" x14ac:dyDescent="0.25">
      <c r="A22" s="3"/>
      <c r="D22" s="2" t="s">
        <v>57</v>
      </c>
    </row>
    <row r="23" spans="1:8" x14ac:dyDescent="0.25">
      <c r="A23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TIWARI</dc:creator>
  <cp:lastModifiedBy>PRASOON TIWARI</cp:lastModifiedBy>
  <dcterms:created xsi:type="dcterms:W3CDTF">2024-01-27T09:30:30Z</dcterms:created>
  <dcterms:modified xsi:type="dcterms:W3CDTF">2024-01-31T10:25:35Z</dcterms:modified>
</cp:coreProperties>
</file>