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<sst xmlns="http://schemas.openxmlformats.org/spreadsheetml/2006/main" count="113" uniqueCount="83">
  <si>
    <t xml:space="preserve">{{name}}</t>
  </si>
  <si>
    <t xml:space="preserve">6.1</t>
  </si>
  <si>
    <t xml:space="preserve">periode</t>
  </si>
  <si>
    <t xml:space="preserve">Jaarlaag:</t>
  </si>
  <si>
    <t xml:space="preserve">{{level}}</t>
  </si>
  <si>
    <t xml:space="preserve">weeknummer</t>
  </si>
  <si>
    <t xml:space="preserve">Cohort:</t>
  </si>
  <si>
    <t xml:space="preserve">{{cohort}}</t>
  </si>
  <si>
    <t xml:space="preserve">% weging PTA-toetsen 4 vwo in het schoolexamendossier:</t>
  </si>
  <si>
    <t xml:space="preserve">{{weights}}</t>
  </si>
  <si>
    <t xml:space="preserve">%</t>
  </si>
  <si>
    <t xml:space="preserve">afkorting verantwoordelijke:</t>
  </si>
  <si>
    <t xml:space="preserve">{{responsible}}</t>
  </si>
  <si>
    <t xml:space="preserve">% weging PTA-toetsen 5 vwo in het schoolexamendossier:</t>
  </si>
  <si>
    <t xml:space="preserve">% weging PTA-toetsen 6 vwo in het schoolexamendossier:</t>
  </si>
  <si>
    <t xml:space="preserve">toetsnummer</t>
  </si>
  <si>
    <t xml:space="preserve">jaar en periode</t>
  </si>
  <si>
    <t xml:space="preserve">code subdomein
examenprogramma
</t>
  </si>
  <si>
    <t xml:space="preserve">STOFOMSCHRIJVING
(geef een omschrijving van de stof die getoetst wordt,
waar mogelijk hoofdstukken etc.)</t>
  </si>
  <si>
    <t xml:space="preserve">afnamevorm</t>
  </si>
  <si>
    <t xml:space="preserve">beoordeling</t>
  </si>
  <si>
    <t xml:space="preserve">tijd</t>
  </si>
  <si>
    <t xml:space="preserve">herkansbaar</t>
  </si>
  <si>
    <t xml:space="preserve">WEGING
(niet met procenten, maar
zoals voorheen, bijv. 1, 5, 10)</t>
  </si>
  <si>
    <t xml:space="preserve"> hulpmiddelen
(cijfers invullen)</t>
  </si>
  <si>
    <t xml:space="preserve">PTA</t>
  </si>
  <si>
    <t xml:space="preserve">SE 1</t>
  </si>
  <si>
    <t xml:space="preserve">{{test.id}}</t>
  </si>
  <si>
    <t xml:space="preserve">{{test.year_and_period}}</t>
  </si>
  <si>
    <t xml:space="preserve">{{test.week}}</t>
  </si>
  <si>
    <t xml:space="preserve">{{test.subdomain}}</t>
  </si>
  <si>
    <t xml:space="preserve">{{test.description}}</t>
  </si>
  <si>
    <t xml:space="preserve">{{test.type}}</t>
  </si>
  <si>
    <t xml:space="preserve">{{test.result_type}}</t>
  </si>
  <si>
    <t xml:space="preserve">{{test.time}}</t>
  </si>
  <si>
    <t xml:space="preserve">{{test.resitable}}</t>
  </si>
  <si>
    <t xml:space="preserve">{{test.pod_weight}}</t>
  </si>
  <si>
    <t xml:space="preserve">{{test.pta_weight}}</t>
  </si>
  <si>
    <t xml:space="preserve">{{test.tools}}</t>
  </si>
  <si>
    <t xml:space="preserve">6.2</t>
  </si>
  <si>
    <t xml:space="preserve">6.3</t>
  </si>
  <si>
    <t xml:space="preserve">HULPMIDDELEN</t>
  </si>
  <si>
    <t xml:space="preserve">TOELICHTING BIJ 'ANDERS'</t>
  </si>
  <si>
    <t xml:space="preserve">1.</t>
  </si>
  <si>
    <t xml:space="preserve">{{tools}}</t>
  </si>
  <si>
    <t xml:space="preserve">tijd (min)</t>
  </si>
  <si>
    <t xml:space="preserve">2.</t>
  </si>
  <si>
    <t xml:space="preserve">{{else.id}}</t>
  </si>
  <si>
    <t xml:space="preserve">{{else.type}}</t>
  </si>
  <si>
    <t xml:space="preserve">{{else.time}}</t>
  </si>
  <si>
    <t xml:space="preserve">SE 3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</si>
  <si>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</si>
  <si>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</si>
  <si>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</si>
  <si>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</si>
  <si>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</si>
  <si>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</si>
  <si>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</si>
  <si>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KOLOM A</t>
  </si>
  <si>
    <t xml:space="preserve">KOLOM B</t>
  </si>
  <si>
    <t xml:space="preserve">KOLOM B 4.1</t>
  </si>
  <si>
    <t xml:space="preserve">KOLOM B 4.2</t>
  </si>
  <si>
    <t xml:space="preserve">KOLOM H</t>
  </si>
  <si>
    <t xml:space="preserve">KOLOM I</t>
  </si>
  <si>
    <t xml:space="preserve">KOLOM J</t>
  </si>
  <si>
    <t xml:space="preserve">schriftelijk</t>
  </si>
  <si>
    <t xml:space="preserve">cijfer</t>
  </si>
  <si>
    <t xml:space="preserve">50 min.</t>
  </si>
  <si>
    <t xml:space="preserve">mondeling</t>
  </si>
  <si>
    <t xml:space="preserve">o/v/g</t>
  </si>
  <si>
    <t xml:space="preserve">100 min.</t>
  </si>
  <si>
    <t xml:space="preserve">mondeling en schriftelijk</t>
  </si>
  <si>
    <t xml:space="preserve">150 min.</t>
  </si>
  <si>
    <t xml:space="preserve">praktisch</t>
  </si>
  <si>
    <t xml:space="preserve">200 min.</t>
  </si>
  <si>
    <t xml:space="preserve">digitaal</t>
  </si>
  <si>
    <t xml:space="preserve">anders</t>
  </si>
  <si>
    <t xml:space="preserve">KOLOM K</t>
  </si>
  <si>
    <t xml:space="preserve">ja</t>
  </si>
  <si>
    <t xml:space="preserve">nee</t>
  </si>
  <si>
    <t xml:space="preserve">nvt</t>
  </si>
  <si>
    <t xml:space="preserve">SE 2</t>
  </si>
  <si>
    <t xml:space="preserve">SE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</si>
</sst>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Verdana"/>
      <family val="0"/>
      <charset val="1"/>
    </font>
    <font>
      <sz val="11"/>
      <color rgb="FF000000"/>
      <name val="Verdana"/>
      <family val="0"/>
      <charset val="1"/>
    </font>
    <font>
      <sz val="11"/>
      <color rgb="FF000000"/>
      <name val="Inconsolata"/>
      <family val="0"/>
      <charset val="1"/>
    </font>
    <font>
      <sz val="12"/>
      <color rgb="FF000000"/>
      <name val="Verdana"/>
      <family val="0"/>
      <charset val="1"/>
    </font>
    <font>
      <sz val="12"/>
      <color rgb="FFB7B7B7"/>
      <name val="Verdana"/>
      <family val="0"/>
      <charset val="1"/>
    </font>
    <font>
      <sz val="11"/>
      <color rgb="FFB7B7B7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FFFF"/>
      <name val="Verdan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80808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 diagonalUp="false" diagonalDown="false"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 diagonalUp="false" diagonalDown="false"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3792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362160</xdr:colOff>
      <xdr:row>0</xdr:row>
      <xdr:rowOff>0</xdr:rowOff>
    </xdr:from>
    <xdr:to>
      <xdr:col>41</xdr:col>
      <xdr:colOff>259560</xdr:colOff>
      <xdr:row>7</xdr:row>
      <xdr:rowOff>104760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1574000" y="0"/>
          <a:ext cx="3513960" cy="1742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5.75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4.01"/>
    <col collapsed="false" customWidth="true" hidden="false" outlineLevel="0" max="3" min="3" style="0" width="19.25"/>
    <col collapsed="false" customWidth="true" hidden="false" outlineLevel="0" max="4" min="4" style="0" width="16.87"/>
    <col collapsed="false" customWidth="true" hidden="false" outlineLevel="0" max="5" min="5" style="0" width="8.25"/>
    <col collapsed="false" customWidth="true" hidden="false" outlineLevel="0" max="6" min="6" style="0" width="24"/>
    <col collapsed="false" customWidth="true" hidden="false" outlineLevel="0" max="8" min="7" style="0" width="12.63"/>
    <col collapsed="false" customWidth="true" hidden="false" outlineLevel="0" max="9" min="9" style="0" width="24"/>
    <col collapsed="false" customWidth="true" hidden="false" outlineLevel="0" max="10" min="10" style="0" width="8.13"/>
    <col collapsed="false" customWidth="true" hidden="false" outlineLevel="0" max="11" min="11" style="0" width="10.5"/>
    <col collapsed="false" customWidth="true" hidden="false" outlineLevel="0" max="12" min="12" style="0" width="6.62"/>
    <col collapsed="false" customWidth="true" hidden="false" outlineLevel="0" max="13" min="13" style="0" width="12.63"/>
    <col collapsed="false" customWidth="true" hidden="false" outlineLevel="0" max="14" min="14" style="0" width="13.88"/>
    <col collapsed="false" customWidth="true" hidden="false" outlineLevel="0" max="15" min="15" style="0" width="18.12"/>
    <col collapsed="false" customWidth="true" hidden="true" outlineLevel="0" max="41" min="16" style="0" width="12.63"/>
    <col collapsed="false" customWidth="true" hidden="false" outlineLevel="0" max="1025" min="42" style="0" width="12.63"/>
  </cols>
  <sheetData>
    <row r="1" customFormat="false" ht="36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V1" s="2"/>
      <c r="W1" s="3" t="s">
        <v>1</v>
      </c>
      <c r="X1" s="4" t="n">
        <v>34</v>
      </c>
      <c r="Y1" s="2" t="s">
        <v>2</v>
      </c>
      <c r="Z1" s="2"/>
      <c r="AA1" s="2"/>
      <c r="AB1" s="4" t="n">
        <f aca="false">IFERROR(__xludf.dummyfunction("filter(X:X,W:W=B10)"),34)</f>
        <v>34</v>
      </c>
      <c r="AC1" s="5" t="n">
        <f aca="false">IFERROR(__xludf.dummyfunction("filter(X:X,W:W=B11)"),34)</f>
        <v>34</v>
      </c>
      <c r="AD1" s="6" t="n">
        <f aca="false">IFERROR(__xludf.dummyfunction("filter(X:X,W:W=B12)"),45)</f>
        <v>45</v>
      </c>
      <c r="AE1" s="6" t="n">
        <f aca="false">IFERROR(__xludf.dummyfunction("filter(X:X,W:W=B13)"),7)</f>
        <v>7</v>
      </c>
      <c r="AF1" s="6" t="str">
        <f aca="false">IFERROR(__xludf.dummyfunction("filter(X:X,W:W=#REF!)"),"#N/A")</f>
        <v>#N/A</v>
      </c>
      <c r="AG1" s="4" t="str">
        <f aca="false">IFERROR(__xludf.dummyfunction("filter(X:X,W:W=B14)"),"")</f>
        <v/>
      </c>
      <c r="AH1" s="6" t="str">
        <f aca="false">IFERROR(__xludf.dummyfunction("filter(X:X,W:W=B15)"),"")</f>
        <v/>
      </c>
      <c r="AI1" s="4" t="str">
        <f aca="false">IFERROR(__xludf.dummyfunction("filter(X:X,W:W=#REF!)"),"#N/A")</f>
        <v>#N/A</v>
      </c>
      <c r="AJ1" s="6" t="str">
        <f aca="false">IFERROR(__xludf.dummyfunction("filter(X:X,W:W=#REF!)"),"#N/A")</f>
        <v>#N/A</v>
      </c>
      <c r="AK1" s="6" t="str">
        <f aca="false">IFERROR(__xludf.dummyfunction("filter(X:X,W:W=#REF!)"),"#N/A")</f>
        <v>#N/A</v>
      </c>
      <c r="AL1" s="6" t="str">
        <f aca="false">IFERROR(__xludf.dummyfunction("filter(X:X,W:W=#REF!)"),"#N/A")</f>
        <v>#N/A</v>
      </c>
      <c r="AM1" s="6" t="str">
        <f aca="false">IFERROR(__xludf.dummyfunction("filter(X:X,W:W=#REF!)"),"#N/A")</f>
        <v>#N/A</v>
      </c>
      <c r="AN1" s="6" t="str">
        <f aca="false">IFERROR(__xludf.dummyfunction("filter(X:X,W:W=#REF!)"),"#N/A")</f>
        <v>#N/A</v>
      </c>
      <c r="AO1" s="6" t="str">
        <f aca="false">IFERROR(__xludf.dummyfunction("filter(X:X,W:W=#REF!)"),"#N/A")</f>
        <v>#N/A</v>
      </c>
    </row>
    <row r="2" customFormat="false" ht="15.75" hidden="false" customHeight="false" outlineLevel="0" collapsed="false">
      <c r="A2" s="7" t="s">
        <v>3</v>
      </c>
      <c r="B2" s="7"/>
      <c r="C2" s="7"/>
      <c r="D2" s="7"/>
      <c r="E2" s="7"/>
      <c r="F2" s="8" t="s">
        <v>4</v>
      </c>
      <c r="G2" s="2"/>
      <c r="H2" s="2"/>
      <c r="I2" s="2"/>
      <c r="J2" s="2"/>
      <c r="K2" s="2"/>
      <c r="L2" s="2"/>
      <c r="M2" s="2"/>
      <c r="N2" s="2"/>
      <c r="O2" s="2"/>
      <c r="V2" s="2"/>
      <c r="W2" s="3" t="s">
        <v>1</v>
      </c>
      <c r="X2" s="4" t="n">
        <v>35</v>
      </c>
      <c r="Y2" s="2" t="s">
        <v>5</v>
      </c>
      <c r="Z2" s="2"/>
      <c r="AA2" s="2"/>
      <c r="AB2" s="4" t="n">
        <f aca="false">IFERROR(__xludf.dummyfunction("""COMPUTED_VALUE"""),35)</f>
        <v>35</v>
      </c>
      <c r="AC2" s="4" t="n">
        <f aca="false">IFERROR(__xludf.dummyfunction("""COMPUTED_VALUE"""),35)</f>
        <v>35</v>
      </c>
      <c r="AD2" s="4" t="n">
        <f aca="false">IFERROR(__xludf.dummyfunction("""COMPUTED_VALUE"""),46)</f>
        <v>46</v>
      </c>
      <c r="AE2" s="4" t="n">
        <f aca="false">IFERROR(__xludf.dummyfunction("""COMPUTED_VALUE"""),8)</f>
        <v>8</v>
      </c>
      <c r="AF2" s="4"/>
      <c r="AG2" s="4"/>
      <c r="AH2" s="4"/>
      <c r="AI2" s="4"/>
      <c r="AJ2" s="4"/>
      <c r="AK2" s="4"/>
      <c r="AL2" s="4"/>
      <c r="AM2" s="4"/>
      <c r="AN2" s="4"/>
      <c r="AO2" s="4"/>
    </row>
    <row r="3" customFormat="false" ht="15.75" hidden="false" customHeight="false" outlineLevel="0" collapsed="false">
      <c r="A3" s="7" t="s">
        <v>6</v>
      </c>
      <c r="B3" s="7"/>
      <c r="C3" s="7"/>
      <c r="D3" s="7"/>
      <c r="E3" s="7"/>
      <c r="F3" s="8" t="s">
        <v>7</v>
      </c>
      <c r="G3" s="2"/>
      <c r="H3" s="2"/>
      <c r="I3" s="2"/>
      <c r="J3" s="2"/>
      <c r="K3" s="2"/>
      <c r="L3" s="2"/>
      <c r="M3" s="2"/>
      <c r="N3" s="2"/>
      <c r="O3" s="2"/>
      <c r="V3" s="2"/>
      <c r="W3" s="3" t="s">
        <v>1</v>
      </c>
      <c r="X3" s="4" t="n">
        <v>36</v>
      </c>
      <c r="Y3" s="2"/>
      <c r="Z3" s="2"/>
      <c r="AA3" s="2"/>
      <c r="AB3" s="4" t="n">
        <f aca="false">IFERROR(__xludf.dummyfunction("""COMPUTED_VALUE"""),36)</f>
        <v>36</v>
      </c>
      <c r="AC3" s="4" t="n">
        <f aca="false">IFERROR(__xludf.dummyfunction("""COMPUTED_VALUE"""),36)</f>
        <v>36</v>
      </c>
      <c r="AD3" s="4" t="n">
        <f aca="false">IFERROR(__xludf.dummyfunction("""COMPUTED_VALUE"""),47)</f>
        <v>47</v>
      </c>
      <c r="AE3" s="4" t="n">
        <f aca="false">IFERROR(__xludf.dummyfunction("""COMPUTED_VALUE"""),10)</f>
        <v>10</v>
      </c>
      <c r="AF3" s="4"/>
      <c r="AG3" s="4"/>
      <c r="AH3" s="4"/>
      <c r="AI3" s="4"/>
      <c r="AJ3" s="4"/>
      <c r="AK3" s="4"/>
      <c r="AL3" s="4"/>
      <c r="AM3" s="4"/>
      <c r="AN3" s="4"/>
      <c r="AO3" s="4"/>
    </row>
    <row r="4" customFormat="false" ht="15.75" hidden="false" customHeight="false" outlineLevel="0" collapsed="false">
      <c r="A4" s="9"/>
      <c r="B4" s="9"/>
      <c r="C4" s="9"/>
      <c r="D4" s="9"/>
      <c r="E4" s="9"/>
      <c r="F4" s="9"/>
      <c r="G4" s="2"/>
      <c r="H4" s="2"/>
      <c r="I4" s="2"/>
      <c r="J4" s="2"/>
      <c r="K4" s="2"/>
      <c r="L4" s="2"/>
      <c r="M4" s="2"/>
      <c r="N4" s="2"/>
      <c r="O4" s="2"/>
      <c r="V4" s="2"/>
      <c r="W4" s="3" t="s">
        <v>1</v>
      </c>
      <c r="X4" s="4" t="n">
        <v>37</v>
      </c>
      <c r="Y4" s="2"/>
      <c r="Z4" s="2"/>
      <c r="AA4" s="2"/>
      <c r="AB4" s="4" t="n">
        <f aca="false">IFERROR(__xludf.dummyfunction("""COMPUTED_VALUE"""),37)</f>
        <v>37</v>
      </c>
      <c r="AC4" s="4" t="n">
        <f aca="false">IFERROR(__xludf.dummyfunction("""COMPUTED_VALUE"""),37)</f>
        <v>37</v>
      </c>
      <c r="AD4" s="4" t="n">
        <f aca="false">IFERROR(__xludf.dummyfunction("""COMPUTED_VALUE"""),48)</f>
        <v>48</v>
      </c>
      <c r="AE4" s="4" t="str">
        <f aca="false">IFERROR(__xludf.dummyfunction("""COMPUTED_VALUE"""),"SE 3")</f>
        <v>SE 3</v>
      </c>
      <c r="AF4" s="4"/>
      <c r="AG4" s="4"/>
      <c r="AH4" s="4"/>
      <c r="AI4" s="4"/>
      <c r="AJ4" s="4"/>
      <c r="AK4" s="4"/>
      <c r="AL4" s="4"/>
      <c r="AM4" s="4"/>
      <c r="AN4" s="4"/>
      <c r="AO4" s="4"/>
    </row>
    <row r="5" customFormat="false" ht="15.75" hidden="false" customHeight="false" outlineLevel="0" collapsed="false">
      <c r="A5" s="10" t="s">
        <v>8</v>
      </c>
      <c r="B5" s="10"/>
      <c r="C5" s="10"/>
      <c r="D5" s="10"/>
      <c r="E5" s="10"/>
      <c r="F5" s="11" t="s">
        <v>9</v>
      </c>
      <c r="G5" s="12" t="s">
        <v>10</v>
      </c>
      <c r="H5" s="2"/>
      <c r="I5" s="13" t="s">
        <v>11</v>
      </c>
      <c r="J5" s="13"/>
      <c r="K5" s="14" t="s">
        <v>12</v>
      </c>
      <c r="L5" s="2"/>
      <c r="M5" s="2"/>
      <c r="N5" s="2"/>
      <c r="O5" s="2"/>
      <c r="V5" s="2"/>
      <c r="W5" s="3" t="s">
        <v>1</v>
      </c>
      <c r="X5" s="4" t="n">
        <v>38</v>
      </c>
      <c r="Y5" s="2"/>
      <c r="Z5" s="2"/>
      <c r="AA5" s="2"/>
      <c r="AB5" s="4" t="n">
        <f aca="false">IFERROR(__xludf.dummyfunction("""COMPUTED_VALUE"""),38)</f>
        <v>38</v>
      </c>
      <c r="AC5" s="4" t="n">
        <f aca="false">IFERROR(__xludf.dummyfunction("""COMPUTED_VALUE"""),38)</f>
        <v>38</v>
      </c>
      <c r="AD5" s="4" t="n">
        <f aca="false">IFERROR(__xludf.dummyfunction("""COMPUTED_VALUE"""),49)</f>
        <v>49</v>
      </c>
      <c r="AE5" s="4" t="n">
        <f aca="false">IFERROR(__xludf.dummyfunction("""COMPUTED_VALUE"""),12)</f>
        <v>12</v>
      </c>
      <c r="AF5" s="4"/>
      <c r="AG5" s="4"/>
      <c r="AH5" s="4"/>
      <c r="AI5" s="4"/>
      <c r="AJ5" s="4"/>
      <c r="AK5" s="4"/>
      <c r="AL5" s="4"/>
      <c r="AM5" s="4"/>
      <c r="AN5" s="4"/>
      <c r="AO5" s="4"/>
    </row>
    <row r="6" customFormat="false" ht="15" hidden="false" customHeight="false" outlineLevel="0" collapsed="false">
      <c r="A6" s="10" t="s">
        <v>13</v>
      </c>
      <c r="B6" s="10"/>
      <c r="C6" s="10"/>
      <c r="D6" s="10"/>
      <c r="E6" s="10"/>
      <c r="F6" s="15"/>
      <c r="G6" s="12" t="s">
        <v>10</v>
      </c>
      <c r="H6" s="2"/>
      <c r="I6" s="2"/>
      <c r="J6" s="2"/>
      <c r="K6" s="2"/>
      <c r="L6" s="2"/>
      <c r="M6" s="2"/>
      <c r="N6" s="2"/>
      <c r="O6" s="2"/>
      <c r="V6" s="2"/>
      <c r="W6" s="3" t="s">
        <v>1</v>
      </c>
      <c r="X6" s="4" t="n">
        <v>39</v>
      </c>
      <c r="Y6" s="2"/>
      <c r="Z6" s="2"/>
      <c r="AA6" s="2"/>
      <c r="AB6" s="4" t="n">
        <f aca="false">IFERROR(__xludf.dummyfunction("""COMPUTED_VALUE"""),39)</f>
        <v>39</v>
      </c>
      <c r="AC6" s="4" t="n">
        <f aca="false">IFERROR(__xludf.dummyfunction("""COMPUTED_VALUE"""),39)</f>
        <v>39</v>
      </c>
      <c r="AD6" s="4"/>
      <c r="AE6" s="4" t="n">
        <f aca="false">IFERROR(__xludf.dummyfunction("""COMPUTED_VALUE"""),13)</f>
        <v>13</v>
      </c>
      <c r="AF6" s="4"/>
      <c r="AG6" s="4"/>
      <c r="AH6" s="4"/>
      <c r="AI6" s="4"/>
      <c r="AJ6" s="4"/>
      <c r="AK6" s="4"/>
      <c r="AL6" s="4"/>
      <c r="AM6" s="4"/>
      <c r="AN6" s="4"/>
      <c r="AO6" s="4"/>
    </row>
    <row r="7" customFormat="false" ht="15" hidden="false" customHeight="false" outlineLevel="0" collapsed="false">
      <c r="A7" s="13" t="s">
        <v>14</v>
      </c>
      <c r="B7" s="13"/>
      <c r="C7" s="13"/>
      <c r="D7" s="13"/>
      <c r="E7" s="13"/>
      <c r="F7" s="16"/>
      <c r="G7" s="3" t="s">
        <v>10</v>
      </c>
      <c r="H7" s="2"/>
      <c r="I7" s="2"/>
      <c r="J7" s="2"/>
      <c r="K7" s="2"/>
      <c r="L7" s="2"/>
      <c r="M7" s="2"/>
      <c r="N7" s="2"/>
      <c r="O7" s="2"/>
      <c r="V7" s="2"/>
      <c r="W7" s="3" t="s">
        <v>1</v>
      </c>
      <c r="X7" s="17" t="n">
        <v>40</v>
      </c>
      <c r="Y7" s="2"/>
      <c r="Z7" s="2"/>
      <c r="AA7" s="2"/>
      <c r="AB7" s="4" t="n">
        <f aca="false">IFERROR(__xludf.dummyfunction("""COMPUTED_VALUE"""),40)</f>
        <v>40</v>
      </c>
      <c r="AC7" s="4" t="n">
        <f aca="false">IFERROR(__xludf.dummyfunction("""COMPUTED_VALUE"""),40)</f>
        <v>40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customFormat="false" ht="129.75" hidden="false" customHeight="true" outlineLevel="0" collapsed="false">
      <c r="A8" s="18" t="s">
        <v>15</v>
      </c>
      <c r="B8" s="18" t="s">
        <v>16</v>
      </c>
      <c r="C8" s="18" t="s">
        <v>5</v>
      </c>
      <c r="D8" s="19" t="s">
        <v>17</v>
      </c>
      <c r="E8" s="20" t="s">
        <v>18</v>
      </c>
      <c r="F8" s="20"/>
      <c r="G8" s="20"/>
      <c r="H8" s="20"/>
      <c r="I8" s="18" t="s">
        <v>19</v>
      </c>
      <c r="J8" s="18" t="s">
        <v>20</v>
      </c>
      <c r="K8" s="18" t="s">
        <v>21</v>
      </c>
      <c r="L8" s="21" t="s">
        <v>22</v>
      </c>
      <c r="M8" s="22" t="s">
        <v>23</v>
      </c>
      <c r="N8" s="22"/>
      <c r="O8" s="19" t="s">
        <v>24</v>
      </c>
      <c r="V8" s="2"/>
      <c r="W8" s="3" t="s">
        <v>1</v>
      </c>
      <c r="X8" s="4" t="n">
        <v>41</v>
      </c>
      <c r="Y8" s="2"/>
      <c r="Z8" s="2"/>
      <c r="AA8" s="2"/>
      <c r="AB8" s="4" t="n">
        <f aca="false">IFERROR(__xludf.dummyfunction("""COMPUTED_VALUE"""),41)</f>
        <v>41</v>
      </c>
      <c r="AC8" s="4" t="n">
        <f aca="false">IFERROR(__xludf.dummyfunction("""COMPUTED_VALUE"""),41)</f>
        <v>41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customFormat="false" ht="24" hidden="false" customHeight="true" outlineLevel="0" collapsed="false">
      <c r="A9" s="2"/>
      <c r="B9" s="2"/>
      <c r="C9" s="2"/>
      <c r="D9" s="2"/>
      <c r="E9" s="23"/>
      <c r="F9" s="23"/>
      <c r="G9" s="23"/>
      <c r="H9" s="23"/>
      <c r="I9" s="2"/>
      <c r="J9" s="2"/>
      <c r="K9" s="2"/>
      <c r="L9" s="24"/>
      <c r="M9" s="22" t="s">
        <v>25</v>
      </c>
      <c r="N9" s="22"/>
      <c r="O9" s="2"/>
      <c r="V9" s="2"/>
      <c r="W9" s="3" t="s">
        <v>1</v>
      </c>
      <c r="X9" s="4" t="s">
        <v>26</v>
      </c>
      <c r="Y9" s="2"/>
      <c r="Z9" s="2"/>
      <c r="AA9" s="2"/>
      <c r="AB9" s="4" t="str">
        <f aca="false">IFERROR(__xludf.dummyfunction("""COMPUTED_VALUE"""),"SE 1")</f>
        <v>SE 1</v>
      </c>
      <c r="AC9" s="4" t="str">
        <f aca="false">IFERROR(__xludf.dummyfunction("""COMPUTED_VALUE"""),"SE 1")</f>
        <v>SE 1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customFormat="false" ht="13.8" hidden="false" customHeight="false" outlineLevel="0" collapsed="false">
      <c r="A10" s="0" t="s">
        <v>27</v>
      </c>
      <c r="B10" s="0" t="s">
        <v>28</v>
      </c>
      <c r="C10" s="0" t="s">
        <v>29</v>
      </c>
      <c r="D10" s="0" t="s">
        <v>30</v>
      </c>
      <c r="E10" s="0" t="s">
        <v>31</v>
      </c>
      <c r="I10" s="0" t="s">
        <v>32</v>
      </c>
      <c r="J10" s="0" t="s">
        <v>33</v>
      </c>
      <c r="K10" s="0" t="s">
        <v>34</v>
      </c>
      <c r="L10" s="0" t="s">
        <v>35</v>
      </c>
      <c r="M10" s="0" t="s">
        <v>36</v>
      </c>
      <c r="N10" s="0" t="s">
        <v>37</v>
      </c>
      <c r="O10" s="0" t="s">
        <v>38</v>
      </c>
      <c r="V10" s="2"/>
      <c r="W10" s="3" t="s">
        <v>1</v>
      </c>
      <c r="X10" s="4" t="n">
        <v>44</v>
      </c>
      <c r="Y10" s="2"/>
      <c r="Z10" s="2"/>
      <c r="AA10" s="2"/>
      <c r="AB10" s="4" t="n">
        <f aca="false">IFERROR(__xludf.dummyfunction("""COMPUTED_VALUE"""),44)</f>
        <v>44</v>
      </c>
      <c r="AC10" s="4" t="n">
        <f aca="false">IFERROR(__xludf.dummyfunction("""COMPUTED_VALUE"""),44)</f>
        <v>44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customFormat="false" ht="13.8" hidden="false" customHeight="false" outlineLevel="0" collapsed="false">
      <c r="A11" s="25"/>
      <c r="B11" s="25"/>
      <c r="C11" s="26"/>
      <c r="D11" s="26"/>
      <c r="E11" s="27"/>
      <c r="F11" s="27"/>
      <c r="G11" s="27"/>
      <c r="H11" s="27"/>
      <c r="I11" s="28"/>
      <c r="J11" s="28"/>
      <c r="K11" s="25"/>
      <c r="L11" s="28"/>
      <c r="M11" s="28"/>
      <c r="N11" s="28"/>
      <c r="O11" s="28"/>
      <c r="V11" s="2"/>
      <c r="W11" s="3" t="s">
        <v>39</v>
      </c>
      <c r="X11" s="4" t="n">
        <v>45</v>
      </c>
      <c r="Y11" s="2"/>
      <c r="Z11" s="2"/>
      <c r="AA11" s="2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customFormat="false" ht="13.8" hidden="false" customHeight="false" outlineLevel="0" collapsed="false">
      <c r="A12" s="25"/>
      <c r="B12" s="25"/>
      <c r="C12" s="26"/>
      <c r="D12" s="25"/>
      <c r="E12" s="27"/>
      <c r="F12" s="27"/>
      <c r="G12" s="27"/>
      <c r="H12" s="27"/>
      <c r="I12" s="28"/>
      <c r="J12" s="28"/>
      <c r="K12" s="25"/>
      <c r="L12" s="28"/>
      <c r="M12" s="28"/>
      <c r="N12" s="28"/>
      <c r="O12" s="28"/>
      <c r="V12" s="2"/>
      <c r="W12" s="3" t="s">
        <v>39</v>
      </c>
      <c r="X12" s="4" t="n">
        <v>46</v>
      </c>
      <c r="Y12" s="2"/>
      <c r="Z12" s="2"/>
      <c r="AA12" s="2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customFormat="false" ht="13.8" hidden="false" customHeight="false" outlineLevel="0" collapsed="false">
      <c r="A13" s="25"/>
      <c r="B13" s="25"/>
      <c r="C13" s="26"/>
      <c r="D13" s="25"/>
      <c r="E13" s="29"/>
      <c r="F13" s="29"/>
      <c r="G13" s="29"/>
      <c r="H13" s="29"/>
      <c r="I13" s="28"/>
      <c r="J13" s="28"/>
      <c r="K13" s="25"/>
      <c r="L13" s="28"/>
      <c r="M13" s="28"/>
      <c r="N13" s="28"/>
      <c r="O13" s="28"/>
      <c r="V13" s="2"/>
      <c r="W13" s="3" t="s">
        <v>39</v>
      </c>
      <c r="X13" s="17" t="n">
        <v>47</v>
      </c>
      <c r="Y13" s="2"/>
      <c r="Z13" s="2"/>
      <c r="AA13" s="2"/>
      <c r="AB13" s="2"/>
      <c r="AC13" s="4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customFormat="false" ht="15.75" hidden="false" customHeight="false" outlineLevel="0" collapsed="false">
      <c r="A14" s="30"/>
      <c r="B14" s="30"/>
      <c r="C14" s="31"/>
      <c r="D14" s="30"/>
      <c r="E14" s="32"/>
      <c r="F14" s="32"/>
      <c r="G14" s="32"/>
      <c r="H14" s="32"/>
      <c r="I14" s="33"/>
      <c r="J14" s="33"/>
      <c r="K14" s="30"/>
      <c r="L14" s="33"/>
      <c r="M14" s="34"/>
      <c r="N14" s="34"/>
      <c r="O14" s="33"/>
      <c r="V14" s="2"/>
      <c r="W14" s="3" t="s">
        <v>39</v>
      </c>
      <c r="X14" s="4" t="n">
        <v>48</v>
      </c>
      <c r="Y14" s="2"/>
      <c r="Z14" s="2"/>
      <c r="AA14" s="2"/>
      <c r="AB14" s="2"/>
      <c r="AC14" s="4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customFormat="false" ht="15.75" hidden="false" customHeight="false" outlineLevel="0" collapsed="false">
      <c r="A15" s="30"/>
      <c r="B15" s="30"/>
      <c r="C15" s="31"/>
      <c r="D15" s="30"/>
      <c r="E15" s="32"/>
      <c r="F15" s="32"/>
      <c r="G15" s="32"/>
      <c r="H15" s="32"/>
      <c r="I15" s="33"/>
      <c r="J15" s="33"/>
      <c r="K15" s="30"/>
      <c r="L15" s="33"/>
      <c r="M15" s="34"/>
      <c r="N15" s="34"/>
      <c r="O15" s="33"/>
      <c r="V15" s="2"/>
      <c r="W15" s="3" t="s">
        <v>39</v>
      </c>
      <c r="X15" s="4" t="n">
        <v>49</v>
      </c>
      <c r="Y15" s="2"/>
      <c r="Z15" s="2"/>
      <c r="AA15" s="2"/>
      <c r="AB15" s="2"/>
      <c r="AC15" s="4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V16" s="2"/>
      <c r="W16" s="3" t="s">
        <v>40</v>
      </c>
      <c r="X16" s="4" t="n">
        <v>7</v>
      </c>
      <c r="Y16" s="2"/>
      <c r="Z16" s="2"/>
      <c r="AA16" s="2"/>
      <c r="AB16" s="2"/>
      <c r="AC16" s="4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customFormat="false" ht="15.75" hidden="false" customHeight="false" outlineLevel="0" collapsed="false">
      <c r="A17" s="35" t="s">
        <v>41</v>
      </c>
      <c r="B17" s="35"/>
      <c r="C17" s="35"/>
      <c r="E17" s="36" t="s">
        <v>42</v>
      </c>
      <c r="F17" s="36"/>
      <c r="G17" s="36"/>
      <c r="H17" s="2"/>
      <c r="I17" s="2"/>
      <c r="J17" s="2"/>
      <c r="K17" s="2"/>
      <c r="L17" s="2"/>
      <c r="M17" s="2"/>
      <c r="N17" s="2"/>
      <c r="O17" s="2"/>
      <c r="V17" s="2"/>
      <c r="W17" s="3" t="s">
        <v>40</v>
      </c>
      <c r="X17" s="4" t="n">
        <v>8</v>
      </c>
      <c r="Y17" s="2"/>
      <c r="Z17" s="2"/>
      <c r="AA17" s="2"/>
      <c r="AB17" s="2"/>
      <c r="AC17" s="4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customFormat="false" ht="15.75" hidden="false" customHeight="true" outlineLevel="0" collapsed="false">
      <c r="A18" s="24" t="s">
        <v>43</v>
      </c>
      <c r="B18" s="29" t="s">
        <v>44</v>
      </c>
      <c r="C18" s="29"/>
      <c r="E18" s="2"/>
      <c r="F18" s="3" t="s">
        <v>19</v>
      </c>
      <c r="G18" s="3" t="s">
        <v>45</v>
      </c>
      <c r="H18" s="2"/>
      <c r="I18" s="2"/>
      <c r="J18" s="2"/>
      <c r="K18" s="2"/>
      <c r="L18" s="2"/>
      <c r="M18" s="2"/>
      <c r="N18" s="2"/>
      <c r="O18" s="2"/>
      <c r="V18" s="2"/>
      <c r="W18" s="3" t="s">
        <v>40</v>
      </c>
      <c r="X18" s="4" t="n">
        <v>10</v>
      </c>
      <c r="Y18" s="2"/>
      <c r="Z18" s="2"/>
      <c r="AA18" s="2"/>
      <c r="AB18" s="2"/>
      <c r="AC18" s="4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customFormat="false" ht="15.75" hidden="false" customHeight="false" outlineLevel="0" collapsed="false">
      <c r="A19" s="24" t="s">
        <v>46</v>
      </c>
      <c r="B19" s="37"/>
      <c r="C19" s="37"/>
      <c r="E19" s="37" t="s">
        <v>47</v>
      </c>
      <c r="F19" s="37" t="s">
        <v>48</v>
      </c>
      <c r="G19" s="37" t="s">
        <v>49</v>
      </c>
      <c r="H19" s="2"/>
      <c r="I19" s="2"/>
      <c r="J19" s="2"/>
      <c r="K19" s="2"/>
      <c r="L19" s="2"/>
      <c r="M19" s="2"/>
      <c r="N19" s="2"/>
      <c r="O19" s="2"/>
      <c r="V19" s="2"/>
      <c r="W19" s="3" t="s">
        <v>40</v>
      </c>
      <c r="X19" s="4" t="s">
        <v>50</v>
      </c>
      <c r="Y19" s="2"/>
      <c r="Z19" s="2"/>
      <c r="AA19" s="2"/>
      <c r="AB19" s="2"/>
      <c r="AC19" s="4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customFormat="false" ht="13.8" hidden="false" customHeight="false" outlineLevel="0" collapsed="false">
      <c r="A20" s="24" t="s">
        <v>51</v>
      </c>
      <c r="B20" s="37"/>
      <c r="C20" s="37"/>
      <c r="E20" s="37"/>
      <c r="F20" s="37"/>
      <c r="G20" s="38"/>
      <c r="H20" s="2"/>
      <c r="I20" s="2"/>
      <c r="J20" s="2"/>
      <c r="K20" s="2"/>
      <c r="L20" s="2"/>
      <c r="M20" s="2"/>
      <c r="N20" s="2"/>
      <c r="O20" s="2"/>
      <c r="V20" s="2"/>
      <c r="W20" s="3" t="s">
        <v>40</v>
      </c>
      <c r="X20" s="4" t="n">
        <v>12</v>
      </c>
      <c r="Y20" s="2"/>
      <c r="Z20" s="2"/>
      <c r="AA20" s="2"/>
      <c r="AB20" s="2"/>
      <c r="AC20" s="4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customFormat="false" ht="13.8" hidden="false" customHeight="false" outlineLevel="0" collapsed="false">
      <c r="A21" s="24" t="s">
        <v>52</v>
      </c>
      <c r="B21" s="37"/>
      <c r="C21" s="37"/>
      <c r="E21" s="38"/>
      <c r="F21" s="38"/>
      <c r="G21" s="38"/>
      <c r="H21" s="2"/>
      <c r="I21" s="2"/>
      <c r="J21" s="2"/>
      <c r="K21" s="2"/>
      <c r="L21" s="2"/>
      <c r="M21" s="2"/>
      <c r="N21" s="2"/>
      <c r="O21" s="2"/>
      <c r="V21" s="2"/>
      <c r="W21" s="3" t="s">
        <v>40</v>
      </c>
      <c r="X21" s="4" t="n">
        <v>13</v>
      </c>
      <c r="Y21" s="2"/>
      <c r="Z21" s="2"/>
      <c r="AA21" s="2"/>
      <c r="AB21" s="2"/>
      <c r="AC21" s="4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customFormat="false" ht="13.8" hidden="false" customHeight="false" outlineLevel="0" collapsed="false">
      <c r="A22" s="24" t="s">
        <v>53</v>
      </c>
      <c r="B22" s="37"/>
      <c r="C22" s="37"/>
      <c r="E22" s="38"/>
      <c r="F22" s="38"/>
      <c r="G22" s="38"/>
      <c r="H22" s="2"/>
      <c r="I22" s="2"/>
      <c r="J22" s="2"/>
      <c r="K22" s="2"/>
      <c r="L22" s="2"/>
      <c r="M22" s="2"/>
      <c r="N22" s="2"/>
      <c r="O22" s="2"/>
      <c r="V22" s="2"/>
      <c r="W22" s="3"/>
      <c r="X22" s="4"/>
      <c r="Y22" s="2"/>
      <c r="Z22" s="2"/>
      <c r="AA22" s="2"/>
      <c r="AB22" s="2"/>
      <c r="AC22" s="4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customFormat="false" ht="15.75" hidden="false" customHeight="false" outlineLevel="0" collapsed="false">
      <c r="A23" s="24" t="s">
        <v>54</v>
      </c>
      <c r="B23" s="37"/>
      <c r="C23" s="37"/>
      <c r="E23" s="38"/>
      <c r="F23" s="38"/>
      <c r="G23" s="38"/>
      <c r="H23" s="2"/>
      <c r="I23" s="2"/>
      <c r="J23" s="2"/>
      <c r="K23" s="2"/>
      <c r="L23" s="2"/>
      <c r="M23" s="2"/>
      <c r="N23" s="2"/>
      <c r="O23" s="2"/>
      <c r="V23" s="2"/>
      <c r="W23" s="3"/>
      <c r="X23" s="4"/>
      <c r="Y23" s="2"/>
      <c r="Z23" s="2"/>
      <c r="AA23" s="2"/>
      <c r="AB23" s="2"/>
      <c r="AC23" s="4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customFormat="false" ht="15.75" hidden="false" customHeight="false" outlineLevel="0" collapsed="false">
      <c r="A24" s="24" t="s">
        <v>55</v>
      </c>
      <c r="B24" s="38"/>
      <c r="C24" s="38"/>
      <c r="D24" s="2"/>
      <c r="E24" s="38"/>
      <c r="F24" s="38"/>
      <c r="G24" s="38"/>
      <c r="H24" s="2"/>
      <c r="I24" s="2"/>
      <c r="J24" s="2"/>
      <c r="K24" s="2"/>
      <c r="L24" s="2"/>
      <c r="M24" s="2"/>
      <c r="N24" s="2"/>
      <c r="O24" s="2"/>
      <c r="V24" s="2"/>
      <c r="W24" s="3"/>
      <c r="X24" s="39"/>
      <c r="Y24" s="2"/>
      <c r="Z24" s="2"/>
      <c r="AA24" s="2"/>
      <c r="AB24" s="2"/>
      <c r="AC24" s="4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customFormat="false" ht="15.75" hidden="false" customHeight="false" outlineLevel="0" collapsed="false">
      <c r="A25" s="24" t="s">
        <v>56</v>
      </c>
      <c r="B25" s="38"/>
      <c r="C25" s="38"/>
      <c r="D25" s="2"/>
      <c r="E25" s="38"/>
      <c r="F25" s="38"/>
      <c r="G25" s="38"/>
      <c r="H25" s="2"/>
      <c r="I25" s="2"/>
      <c r="J25" s="2"/>
      <c r="K25" s="2"/>
      <c r="L25" s="2"/>
      <c r="M25" s="2"/>
      <c r="N25" s="2"/>
      <c r="O25" s="2"/>
      <c r="V25" s="2"/>
      <c r="Y25" s="2"/>
      <c r="Z25" s="2"/>
      <c r="AA25" s="2"/>
      <c r="AB25" s="2"/>
      <c r="AC25" s="4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customFormat="false" ht="15.75" hidden="false" customHeight="false" outlineLevel="0" collapsed="false">
      <c r="A26" s="24" t="s">
        <v>57</v>
      </c>
      <c r="B26" s="38"/>
      <c r="C26" s="38"/>
      <c r="D26" s="2"/>
      <c r="E26" s="38"/>
      <c r="F26" s="38"/>
      <c r="G26" s="38"/>
      <c r="H26" s="2"/>
      <c r="I26" s="2"/>
      <c r="J26" s="2"/>
      <c r="K26" s="2"/>
      <c r="L26" s="2"/>
      <c r="M26" s="2"/>
      <c r="N26" s="2"/>
      <c r="O26" s="2"/>
      <c r="V26" s="2"/>
      <c r="Y26" s="2"/>
      <c r="Z26" s="2"/>
      <c r="AA26" s="2"/>
      <c r="AB26" s="2"/>
      <c r="AC26" s="4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customFormat="false" ht="15.75" hidden="tru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V27" s="2"/>
      <c r="Y27" s="2"/>
      <c r="Z27" s="2"/>
      <c r="AA27" s="2"/>
      <c r="AB27" s="2"/>
      <c r="AC27" s="4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customFormat="false" ht="15.75" hidden="tru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V28" s="2"/>
      <c r="Y28" s="2"/>
      <c r="Z28" s="2"/>
      <c r="AA28" s="2"/>
      <c r="AB28" s="2"/>
      <c r="AC28" s="4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customFormat="false" ht="15.75" hidden="tru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V29" s="2"/>
      <c r="W29" s="2"/>
      <c r="X29" s="2"/>
      <c r="Y29" s="2"/>
      <c r="Z29" s="2"/>
      <c r="AA29" s="2"/>
      <c r="AB29" s="2"/>
      <c r="AC29" s="4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customFormat="false" ht="15.75" hidden="tru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4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customFormat="false" ht="15.75" hidden="tru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4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customFormat="false" ht="15.75" hidden="tru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customFormat="false" ht="15.75" hidden="tru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4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customFormat="false" ht="15.75" hidden="tru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 t="s">
        <v>58</v>
      </c>
      <c r="P34" s="2" t="s">
        <v>59</v>
      </c>
      <c r="Q34" s="2" t="s">
        <v>60</v>
      </c>
      <c r="R34" s="2" t="s">
        <v>61</v>
      </c>
      <c r="S34" s="2" t="s">
        <v>62</v>
      </c>
      <c r="T34" s="2" t="s">
        <v>63</v>
      </c>
      <c r="U34" s="2" t="s">
        <v>64</v>
      </c>
      <c r="V34" s="2"/>
      <c r="W34" s="2"/>
      <c r="X34" s="2"/>
      <c r="Y34" s="2"/>
      <c r="Z34" s="2"/>
      <c r="AA34" s="2"/>
      <c r="AB34" s="2"/>
      <c r="AC34" s="4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customFormat="false" ht="15.75" hidden="tru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4" t="n">
        <v>601</v>
      </c>
      <c r="P35" s="3" t="s">
        <v>1</v>
      </c>
      <c r="Q35" s="2" t="n">
        <v>37</v>
      </c>
      <c r="R35" s="2" t="n">
        <v>46</v>
      </c>
      <c r="S35" s="2" t="s">
        <v>65</v>
      </c>
      <c r="T35" s="2" t="s">
        <v>66</v>
      </c>
      <c r="U35" s="2" t="s">
        <v>67</v>
      </c>
      <c r="V35" s="2"/>
      <c r="AA35" s="2"/>
      <c r="AB35" s="2"/>
      <c r="AC35" s="4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customFormat="false" ht="15.75" hidden="tru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" t="n">
        <v>602</v>
      </c>
      <c r="P36" s="3" t="s">
        <v>39</v>
      </c>
      <c r="Q36" s="2" t="n">
        <v>38</v>
      </c>
      <c r="R36" s="2" t="n">
        <v>47</v>
      </c>
      <c r="S36" s="2" t="s">
        <v>68</v>
      </c>
      <c r="T36" s="2" t="s">
        <v>69</v>
      </c>
      <c r="U36" s="2" t="s">
        <v>70</v>
      </c>
      <c r="V36" s="2"/>
      <c r="AA36" s="2"/>
      <c r="AB36" s="2"/>
      <c r="AC36" s="4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customFormat="false" ht="15.75" hidden="tru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" t="n">
        <v>603</v>
      </c>
      <c r="P37" s="3" t="s">
        <v>40</v>
      </c>
      <c r="Q37" s="2" t="n">
        <v>39</v>
      </c>
      <c r="R37" s="2" t="n">
        <v>48</v>
      </c>
      <c r="S37" s="2" t="s">
        <v>71</v>
      </c>
      <c r="T37" s="2"/>
      <c r="U37" s="2" t="s">
        <v>72</v>
      </c>
      <c r="V37" s="2"/>
      <c r="AA37" s="2"/>
      <c r="AB37" s="2"/>
      <c r="AC37" s="4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customFormat="false" ht="15.75" hidden="tru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" t="n">
        <v>604</v>
      </c>
      <c r="P38" s="2"/>
      <c r="Q38" s="2" t="n">
        <v>40</v>
      </c>
      <c r="R38" s="2" t="n">
        <v>49</v>
      </c>
      <c r="S38" s="2" t="s">
        <v>73</v>
      </c>
      <c r="T38" s="2"/>
      <c r="U38" s="2" t="s">
        <v>74</v>
      </c>
      <c r="V38" s="2"/>
      <c r="AA38" s="2"/>
      <c r="AB38" s="2"/>
      <c r="AC38" s="4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customFormat="false" ht="15.75" hidden="tru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 t="n">
        <v>605</v>
      </c>
      <c r="P39" s="2"/>
      <c r="Q39" s="2" t="n">
        <v>41</v>
      </c>
      <c r="R39" s="2" t="n">
        <v>50</v>
      </c>
      <c r="S39" s="3" t="s">
        <v>75</v>
      </c>
      <c r="T39" s="2"/>
      <c r="U39" s="2" t="s">
        <v>76</v>
      </c>
      <c r="V39" s="2"/>
      <c r="AA39" s="2"/>
      <c r="AB39" s="2"/>
      <c r="AC39" s="4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customFormat="false" ht="15.75" hidden="tru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" t="n">
        <v>606</v>
      </c>
      <c r="P40" s="2"/>
      <c r="Q40" s="2" t="n">
        <v>42</v>
      </c>
      <c r="R40" s="2" t="n">
        <v>51</v>
      </c>
      <c r="S40" s="3" t="s">
        <v>76</v>
      </c>
      <c r="T40" s="2"/>
      <c r="U40" s="2"/>
      <c r="V40" s="2"/>
      <c r="AA40" s="2"/>
      <c r="AB40" s="2"/>
      <c r="AC40" s="4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customFormat="false" ht="15.75" hidden="tru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4" t="n">
        <v>607</v>
      </c>
      <c r="P41" s="2"/>
      <c r="Q41" s="2" t="s">
        <v>26</v>
      </c>
      <c r="R41" s="2" t="s">
        <v>50</v>
      </c>
      <c r="S41" s="2"/>
      <c r="T41" s="2"/>
      <c r="U41" s="2"/>
      <c r="V41" s="2"/>
      <c r="AA41" s="2"/>
      <c r="AB41" s="2"/>
      <c r="AC41" s="4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customFormat="false" ht="15.75" hidden="tru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" t="n">
        <v>608</v>
      </c>
      <c r="P42" s="2"/>
      <c r="Q42" s="2" t="n">
        <v>46</v>
      </c>
      <c r="R42" s="2"/>
      <c r="S42" s="2"/>
      <c r="T42" s="2" t="s">
        <v>77</v>
      </c>
      <c r="U42" s="2"/>
      <c r="V42" s="2"/>
      <c r="AA42" s="2"/>
      <c r="AB42" s="2"/>
      <c r="AC42" s="4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customFormat="false" ht="15.75" hidden="tru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4" t="n">
        <v>609</v>
      </c>
      <c r="P43" s="2"/>
      <c r="Q43" s="2" t="n">
        <v>47</v>
      </c>
      <c r="R43" s="2"/>
      <c r="S43" s="2"/>
      <c r="T43" s="3" t="s">
        <v>78</v>
      </c>
      <c r="U43" s="2"/>
      <c r="V43" s="2"/>
      <c r="AA43" s="2"/>
      <c r="AB43" s="2"/>
      <c r="AC43" s="4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customFormat="false" ht="15.75" hidden="tru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4" t="n">
        <v>610</v>
      </c>
      <c r="P44" s="2"/>
      <c r="Q44" s="2" t="n">
        <v>48</v>
      </c>
      <c r="R44" s="2"/>
      <c r="S44" s="2"/>
      <c r="T44" s="3" t="s">
        <v>79</v>
      </c>
      <c r="U44" s="2"/>
      <c r="V44" s="2"/>
      <c r="AA44" s="2"/>
      <c r="AB44" s="2"/>
      <c r="AC44" s="4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customFormat="false" ht="15.75" hidden="tru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4" t="n">
        <v>611</v>
      </c>
      <c r="P45" s="2"/>
      <c r="Q45" s="2" t="n">
        <v>49</v>
      </c>
      <c r="R45" s="2"/>
      <c r="S45" s="2"/>
      <c r="T45" s="3" t="s">
        <v>80</v>
      </c>
      <c r="U45" s="2"/>
      <c r="V45" s="2"/>
      <c r="AA45" s="2"/>
      <c r="AB45" s="2"/>
      <c r="AC45" s="4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customFormat="false" ht="15.75" hidden="tru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" t="n">
        <v>612</v>
      </c>
      <c r="P46" s="2"/>
      <c r="Q46" s="2" t="n">
        <v>50</v>
      </c>
      <c r="R46" s="2"/>
      <c r="S46" s="2"/>
      <c r="T46" s="2" t="s">
        <v>60</v>
      </c>
      <c r="U46" s="2"/>
      <c r="V46" s="2"/>
      <c r="AA46" s="2"/>
      <c r="AB46" s="2"/>
      <c r="AC46" s="4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customFormat="false" ht="15.75" hidden="tru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4" t="n">
        <v>613</v>
      </c>
      <c r="P47" s="2"/>
      <c r="Q47" s="2" t="n">
        <v>51</v>
      </c>
      <c r="R47" s="2"/>
      <c r="S47" s="2"/>
      <c r="T47" s="2"/>
      <c r="U47" s="2"/>
      <c r="V47" s="2"/>
      <c r="AA47" s="2"/>
      <c r="AB47" s="2"/>
      <c r="AC47" s="4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customFormat="false" ht="15.75" hidden="tru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4" t="n">
        <v>614</v>
      </c>
      <c r="P48" s="2"/>
      <c r="Q48" s="2" t="s">
        <v>81</v>
      </c>
      <c r="R48" s="2"/>
      <c r="S48" s="2"/>
      <c r="T48" s="2"/>
      <c r="U48" s="2"/>
      <c r="V48" s="2"/>
      <c r="AA48" s="2"/>
      <c r="AB48" s="2"/>
      <c r="AC48" s="4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customFormat="false" ht="15.75" hidden="tru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4"/>
      <c r="P49" s="2"/>
      <c r="Q49" s="2" t="n">
        <v>3</v>
      </c>
      <c r="R49" s="2"/>
      <c r="S49" s="2"/>
      <c r="T49" s="2"/>
      <c r="U49" s="2"/>
      <c r="V49" s="2"/>
      <c r="AA49" s="2"/>
      <c r="AB49" s="2"/>
      <c r="AC49" s="4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customFormat="false" ht="15.75" hidden="tru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4"/>
      <c r="P50" s="2"/>
      <c r="Q50" s="2" t="n">
        <v>4</v>
      </c>
      <c r="R50" s="2"/>
      <c r="S50" s="2"/>
      <c r="T50" s="2"/>
      <c r="U50" s="2"/>
      <c r="V50" s="2"/>
      <c r="AA50" s="2"/>
      <c r="AB50" s="2"/>
      <c r="AC50" s="4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customFormat="false" ht="15.75" hidden="tru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4"/>
      <c r="P51" s="2"/>
      <c r="Q51" s="2" t="n">
        <v>5</v>
      </c>
      <c r="R51" s="2"/>
      <c r="S51" s="2"/>
      <c r="T51" s="2"/>
      <c r="U51" s="2"/>
      <c r="V51" s="2"/>
      <c r="AA51" s="2"/>
      <c r="AB51" s="2"/>
      <c r="AC51" s="4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customFormat="false" ht="15.75" hidden="tru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4"/>
      <c r="P52" s="2"/>
      <c r="Q52" s="2" t="n">
        <v>6</v>
      </c>
      <c r="R52" s="2"/>
      <c r="S52" s="2"/>
      <c r="T52" s="2"/>
      <c r="U52" s="2"/>
      <c r="V52" s="2"/>
      <c r="AA52" s="2"/>
      <c r="AB52" s="2"/>
      <c r="AC52" s="4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customFormat="false" ht="15.75" hidden="tru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 t="n">
        <v>7</v>
      </c>
      <c r="R53" s="2"/>
      <c r="S53" s="2"/>
      <c r="T53" s="2"/>
      <c r="U53" s="2"/>
      <c r="V53" s="2"/>
      <c r="AA53" s="2"/>
      <c r="AB53" s="2"/>
      <c r="AC53" s="4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customFormat="false" ht="15.75" hidden="tru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 t="s">
        <v>50</v>
      </c>
      <c r="R54" s="2"/>
      <c r="S54" s="2"/>
      <c r="T54" s="2"/>
      <c r="U54" s="2"/>
      <c r="V54" s="2"/>
      <c r="AA54" s="2"/>
      <c r="AB54" s="2"/>
      <c r="AC54" s="4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 t="n">
        <v>11</v>
      </c>
      <c r="R55" s="2"/>
      <c r="S55" s="2"/>
      <c r="T55" s="2"/>
      <c r="U55" s="2"/>
      <c r="V55" s="2"/>
      <c r="AA55" s="2"/>
      <c r="AB55" s="2"/>
      <c r="AC55" s="4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 t="n">
        <v>12</v>
      </c>
      <c r="R56" s="2"/>
      <c r="S56" s="2"/>
      <c r="T56" s="2"/>
      <c r="U56" s="2"/>
      <c r="V56" s="2"/>
      <c r="AA56" s="2"/>
      <c r="AB56" s="2"/>
      <c r="AC56" s="4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 t="n">
        <v>13</v>
      </c>
      <c r="R57" s="2"/>
      <c r="S57" s="2"/>
      <c r="T57" s="2"/>
      <c r="U57" s="2"/>
      <c r="V57" s="2"/>
      <c r="AA57" s="2"/>
      <c r="AB57" s="2"/>
      <c r="AC57" s="4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 t="n">
        <v>14</v>
      </c>
      <c r="R58" s="2"/>
      <c r="S58" s="2"/>
      <c r="T58" s="2"/>
      <c r="U58" s="2"/>
      <c r="V58" s="2"/>
      <c r="AA58" s="2"/>
      <c r="AB58" s="2"/>
      <c r="AC58" s="4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 t="n">
        <v>15</v>
      </c>
      <c r="R59" s="2"/>
      <c r="S59" s="2"/>
      <c r="T59" s="2"/>
      <c r="U59" s="2"/>
      <c r="V59" s="2"/>
      <c r="AA59" s="2"/>
      <c r="AB59" s="2"/>
      <c r="AC59" s="4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customFormat="false" ht="15.75" hidden="false" customHeight="false" outlineLevel="0" collapsed="false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 t="n">
        <v>19</v>
      </c>
      <c r="R60" s="2"/>
      <c r="S60" s="2"/>
      <c r="T60" s="2"/>
      <c r="U60" s="2"/>
      <c r="V60" s="2"/>
      <c r="AA60" s="2"/>
      <c r="AB60" s="2"/>
      <c r="AC60" s="4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customFormat="false" ht="15.75" hidden="false" customHeight="false" outlineLevel="0" collapsed="false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 t="n">
        <v>20</v>
      </c>
      <c r="R61" s="2"/>
      <c r="S61" s="2"/>
      <c r="T61" s="2"/>
      <c r="U61" s="2"/>
      <c r="V61" s="2"/>
      <c r="AA61" s="2"/>
      <c r="AB61" s="2"/>
      <c r="AC61" s="4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customFormat="false" ht="15.75" hidden="false" customHeight="false" outlineLevel="0" collapsed="false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 t="n">
        <v>21</v>
      </c>
      <c r="R62" s="2"/>
      <c r="S62" s="2"/>
      <c r="T62" s="2"/>
      <c r="U62" s="2"/>
      <c r="V62" s="2"/>
      <c r="AA62" s="2"/>
      <c r="AB62" s="2"/>
      <c r="AC62" s="4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 t="n">
        <v>22</v>
      </c>
      <c r="R63" s="2"/>
      <c r="S63" s="2"/>
      <c r="T63" s="2"/>
      <c r="U63" s="2"/>
      <c r="V63" s="2"/>
      <c r="AA63" s="2"/>
      <c r="AB63" s="2"/>
      <c r="AC63" s="4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 t="n">
        <v>23</v>
      </c>
      <c r="R64" s="2"/>
      <c r="S64" s="2"/>
      <c r="T64" s="2"/>
      <c r="U64" s="2"/>
      <c r="V64" s="2"/>
      <c r="AA64" s="2"/>
      <c r="AB64" s="2"/>
      <c r="AC64" s="4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 t="n">
        <v>24</v>
      </c>
      <c r="R65" s="2"/>
      <c r="S65" s="2"/>
      <c r="T65" s="2"/>
      <c r="U65" s="2"/>
      <c r="V65" s="2"/>
      <c r="AA65" s="2"/>
      <c r="AB65" s="2"/>
      <c r="AC65" s="4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82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4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4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4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4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3"/>
      <c r="X70" s="2"/>
      <c r="Y70" s="2"/>
      <c r="Z70" s="2"/>
      <c r="AA70" s="2"/>
      <c r="AB70" s="2"/>
      <c r="AC70" s="4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3"/>
      <c r="X71" s="2"/>
      <c r="Y71" s="2"/>
      <c r="Z71" s="2"/>
      <c r="AA71" s="2"/>
      <c r="AB71" s="2"/>
      <c r="AC71" s="4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4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4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4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4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4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4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4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4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4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4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4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4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4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4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4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4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4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4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4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4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4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4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4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4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4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4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4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4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4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4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4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4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4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4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4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4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4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4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4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4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4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4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4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4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4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4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4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4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4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4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4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4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4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4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4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4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4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4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4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4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4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4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4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4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4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4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4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4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4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4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4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4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4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4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4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4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4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4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4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4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4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4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4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4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4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4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4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4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4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4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4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4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4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4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4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4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4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4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4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4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4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4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4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4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4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4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4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4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4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4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4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4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4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4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4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4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4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4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4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4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4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4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4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4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4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4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4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4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4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4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4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4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4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4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4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4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4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4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4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4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4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4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4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4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4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4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4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4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4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4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4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4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4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4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4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4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4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4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4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4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4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4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4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4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4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4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4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4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4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4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4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4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4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4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4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4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4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4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4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4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4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4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4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4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4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4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4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4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4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4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4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4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4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4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4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4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4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4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4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4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4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4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4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4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4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4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4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4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4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4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4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4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4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4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4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4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4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4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4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4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4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4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4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4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4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4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4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4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4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4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4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4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4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4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4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4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4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4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4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4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4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4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4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4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4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4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4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4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4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4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4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4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4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4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4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4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4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4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4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4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4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4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4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4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4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4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4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4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4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4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4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4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4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4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4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4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4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4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4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4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4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4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4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4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4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4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4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4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4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4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4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4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4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4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4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4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4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4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4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4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4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4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4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4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4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4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4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4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4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4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4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4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4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4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4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4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4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4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4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4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4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4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4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4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4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4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4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4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4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4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4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4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4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4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4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4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4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4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4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4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4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4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4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4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4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4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4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4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4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4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4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4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4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4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4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4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4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4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4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4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4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4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4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4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4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4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4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4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4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4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4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4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4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4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4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4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4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4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4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4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4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4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4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4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4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4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4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4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4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4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4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4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4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4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4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4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4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4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4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4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4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4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4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4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4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4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4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4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4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4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4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4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4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4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4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4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4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4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4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4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4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4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4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4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4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4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4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4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4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4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4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4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4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4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4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4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4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4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4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4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4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4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4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4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4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4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4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4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4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4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4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4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4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4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4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4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4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4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4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4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4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4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4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4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4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4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4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4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4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4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4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4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4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4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4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4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4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4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4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4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4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4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4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4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4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4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4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4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4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4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4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4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4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4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4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4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4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4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4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4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4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4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4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4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4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4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4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4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4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4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4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4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4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4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4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4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4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4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4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4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4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4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4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4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4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4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4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4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4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4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4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4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4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4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4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4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4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4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4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4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4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4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4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4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4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4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4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4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4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4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4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4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4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4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4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4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4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4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4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4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4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4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4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4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4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4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4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4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4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4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4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4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4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4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4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4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4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4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4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4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4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4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4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4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4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4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4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4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4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4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4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4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4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4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4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4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4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4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4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4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4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4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4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4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4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4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4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4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4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4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4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4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4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4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4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4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4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4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4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4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4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4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4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4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4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4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4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4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4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4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4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4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4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4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4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4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4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4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4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4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4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4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4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4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4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4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4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4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4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4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4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4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4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4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4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4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4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4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4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4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4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4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4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4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4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4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4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4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4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4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4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4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4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4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4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4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4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4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4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4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4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4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4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4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4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4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4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4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4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4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4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4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4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4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4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4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4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4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4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4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4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4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4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4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4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4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4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4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4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4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4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4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4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4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4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4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4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4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4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4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4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4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4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4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4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4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4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4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4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4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4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4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4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4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4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4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4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4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4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4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4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4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4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4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4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4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4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4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4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4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4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4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4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4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4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4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4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4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4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4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4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4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4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4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4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4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4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4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4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4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4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4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4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4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4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4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4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4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4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4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4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4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4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4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4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4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4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4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4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4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4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4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4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4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4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4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4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4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4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4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4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4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4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4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4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4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4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4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4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4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4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4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4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4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4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4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4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4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4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4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4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4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4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4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4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4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4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4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4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4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4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4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4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4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4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4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4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4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4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4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4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4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4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4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4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4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4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4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4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4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4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4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4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4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4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4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4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4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4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4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4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4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4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4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4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4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4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4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4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4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4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4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4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4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4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4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4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4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4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4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4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4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4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4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4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4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4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4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4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4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4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4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4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4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4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4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4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4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4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4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4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4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4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4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4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4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4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4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4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4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4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4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4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4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4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4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4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4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4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4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4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4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4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4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4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</sheetData>
  <mergeCells count="33">
    <mergeCell ref="A1:F1"/>
    <mergeCell ref="A2:E2"/>
    <mergeCell ref="A3:E3"/>
    <mergeCell ref="A4:F4"/>
    <mergeCell ref="A5:E5"/>
    <mergeCell ref="I5:J5"/>
    <mergeCell ref="A6:E6"/>
    <mergeCell ref="A7:E7"/>
    <mergeCell ref="E8:H8"/>
    <mergeCell ref="M8:N8"/>
    <mergeCell ref="E9:H9"/>
    <mergeCell ref="M9:N9"/>
    <mergeCell ref="E11:H11"/>
    <mergeCell ref="M11:N11"/>
    <mergeCell ref="E12:H12"/>
    <mergeCell ref="M12:N12"/>
    <mergeCell ref="E13:H13"/>
    <mergeCell ref="M13:N13"/>
    <mergeCell ref="E14:H14"/>
    <mergeCell ref="M14:N14"/>
    <mergeCell ref="E15:H15"/>
    <mergeCell ref="M15:N15"/>
    <mergeCell ref="A17:C17"/>
    <mergeCell ref="E17:G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</mergeCells>
  <dataValidations count="8">
    <dataValidation allowBlank="true" operator="between" showDropDown="false" showErrorMessage="false" showInputMessage="false" sqref="T47" type="list">
      <formula1>Sheet!$Q$35:$Q$41</formula1>
      <formula2>0</formula2>
    </dataValidation>
    <dataValidation allowBlank="true" operator="between" showDropDown="false" showErrorMessage="false" showInputMessage="false" sqref="Z1 B11:B15" type="list">
      <formula1>Sheet!$W:$W</formula1>
      <formula2>0</formula2>
    </dataValidation>
    <dataValidation allowBlank="true" operator="between" showDropDown="false" showErrorMessage="false" showInputMessage="false" sqref="I11:I15" type="list">
      <formula1>Sheet!$S$35:$S$40</formula1>
      <formula2>0</formula2>
    </dataValidation>
    <dataValidation allowBlank="true" operator="between" showDropDown="false" showErrorMessage="false" showInputMessage="false" sqref="J11:J15" type="list">
      <formula1>Sheet!$T$35:$T$36</formula1>
      <formula2>0</formula2>
    </dataValidation>
    <dataValidation allowBlank="true" operator="between" showDropDown="false" showErrorMessage="false" showInputMessage="false" sqref="L11:L15" type="list">
      <formula1>Sheet!$T$43:$T$44</formula1>
      <formula2>0</formula2>
    </dataValidation>
    <dataValidation allowBlank="true" operator="between" showDropDown="false" showErrorMessage="false" showInputMessage="false" sqref="E19:E26" type="list">
      <formula1>Sheet!$O$35:$O$48</formula1>
      <formula2>0</formula2>
    </dataValidation>
    <dataValidation allowBlank="true" operator="between" showDropDown="false" showErrorMessage="false" showInputMessage="false" sqref="K11:K15" type="list">
      <formula1>Sheet!$U$35:$U$39</formula1>
      <formula2>0</formula2>
    </dataValidation>
    <dataValidation allowBlank="true" operator="between" showDropDown="false" showErrorMessage="true" showInputMessage="false" sqref="A11:A15" type="list">
      <formula1>Sheet!$O$35:$O$48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2024-07-20T12:07:43Z</dcterms:modified>
  <cp:revision>5</cp:revision>
  <dc:subject/>
  <dc:title/>
</cp:coreProperties>
</file>