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/>
  <xr:revisionPtr revIDLastSave="0" documentId="8_{34E71404-E8E3-41B5-8F53-B7A470CF437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templ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" i="1" l="1"/>
  <c r="AB10" i="1"/>
  <c r="AC9" i="1"/>
  <c r="AB9" i="1"/>
  <c r="AC8" i="1"/>
  <c r="AB8" i="1"/>
  <c r="AC7" i="1"/>
  <c r="AB7" i="1"/>
  <c r="AE6" i="1"/>
  <c r="AC6" i="1"/>
  <c r="AB6" i="1"/>
  <c r="AE5" i="1"/>
  <c r="AD5" i="1"/>
  <c r="AC5" i="1"/>
  <c r="AB5" i="1"/>
  <c r="AE4" i="1"/>
  <c r="AD4" i="1"/>
  <c r="AC4" i="1"/>
  <c r="AB4" i="1"/>
  <c r="AE3" i="1"/>
  <c r="AD3" i="1"/>
  <c r="AC3" i="1"/>
  <c r="AB3" i="1"/>
  <c r="AE2" i="1"/>
  <c r="AD2" i="1"/>
  <c r="AC2" i="1"/>
  <c r="AB2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</calcChain>
</file>

<file path=xl/sharedStrings.xml><?xml version="1.0" encoding="utf-8"?>
<sst xmlns="http://schemas.openxmlformats.org/spreadsheetml/2006/main" count="109" uniqueCount="82">
  <si>
    <t>{{name}}</t>
  </si>
  <si>
    <t>6.1</t>
  </si>
  <si>
    <t>periode</t>
  </si>
  <si>
    <t>Jaarlaag:</t>
  </si>
  <si>
    <t>{{level}}</t>
  </si>
  <si>
    <t>weeknummer</t>
  </si>
  <si>
    <t>Cohort:</t>
  </si>
  <si>
    <t>{{cohort}}</t>
  </si>
  <si>
    <t>% weging PTA-toetsen 4 vwo in het schoolexamendossier:</t>
  </si>
  <si>
    <t>{{weights}}</t>
  </si>
  <si>
    <t>%</t>
  </si>
  <si>
    <t>afkorting verantwoordelijke:</t>
  </si>
  <si>
    <t>{{responsible}}</t>
  </si>
  <si>
    <t>% weging PTA-toetsen 5 vwo in het schoolexamendossier:</t>
  </si>
  <si>
    <t>% weging PTA-toetsen 6 vwo in het schoolexamendossier:</t>
  </si>
  <si>
    <t>toetsnummer</t>
  </si>
  <si>
    <t>jaar en periode</t>
  </si>
  <si>
    <t xml:space="preserve">code subdomein
examenprogramma
</t>
  </si>
  <si>
    <t>STOFOMSCHRIJVING
(geef een omschrijving van de stof die getoetst wordt,
waar mogelijk hoofdstukken etc.)</t>
  </si>
  <si>
    <t>afnamevorm</t>
  </si>
  <si>
    <t>beoordeling</t>
  </si>
  <si>
    <t>tijd</t>
  </si>
  <si>
    <t>herkansbaar</t>
  </si>
  <si>
    <t>WEGING
(niet met procenten, maar
zoals voorheen, bijv. 1, 5, 10)</t>
  </si>
  <si>
    <t xml:space="preserve"> hulpmiddelen
(cijfers invullen)</t>
  </si>
  <si>
    <t>PTA</t>
  </si>
  <si>
    <t>SE 1</t>
  </si>
  <si>
    <t>{{test.id}}</t>
  </si>
  <si>
    <t>{{test.year_and_period}}</t>
  </si>
  <si>
    <t>{{test.week}}</t>
  </si>
  <si>
    <t>{{test.subdomain}}</t>
  </si>
  <si>
    <t>{{test.description}}</t>
  </si>
  <si>
    <t>{{test.type}}</t>
  </si>
  <si>
    <t>{{test.result_type}}</t>
  </si>
  <si>
    <t>{{test.time}}</t>
  </si>
  <si>
    <t>{{test.resitable}}</t>
  </si>
  <si>
    <t>{{test.pta_weight}}</t>
  </si>
  <si>
    <t>{{test.tools}}</t>
  </si>
  <si>
    <t>6.2</t>
  </si>
  <si>
    <t>6.3</t>
  </si>
  <si>
    <t>HULPMIDDELEN</t>
  </si>
  <si>
    <t>TOELICHTING BIJ 'ANDERS'</t>
  </si>
  <si>
    <t>1.</t>
  </si>
  <si>
    <t>{{tools}}</t>
  </si>
  <si>
    <t>tijd (min)</t>
  </si>
  <si>
    <t>2.</t>
  </si>
  <si>
    <t>{{else.id}}</t>
  </si>
  <si>
    <t>{{else.type}}</t>
  </si>
  <si>
    <t>{{else.time}}</t>
  </si>
  <si>
    <t>SE 3</t>
  </si>
  <si>
    <t>3.</t>
  </si>
  <si>
    <t>4.</t>
  </si>
  <si>
    <t>5.</t>
  </si>
  <si>
    <t>6.</t>
  </si>
  <si>
    <t>7.</t>
  </si>
  <si>
    <t>8.</t>
  </si>
  <si>
    <t>9.</t>
  </si>
  <si>
    <t>KOLOM A</t>
  </si>
  <si>
    <t>KOLOM B</t>
  </si>
  <si>
    <t>KOLOM B 4.1</t>
  </si>
  <si>
    <t>KOLOM B 4.2</t>
  </si>
  <si>
    <t>KOLOM H</t>
  </si>
  <si>
    <t>KOLOM I</t>
  </si>
  <si>
    <t>KOLOM J</t>
  </si>
  <si>
    <t>schriftelijk</t>
  </si>
  <si>
    <t>cijfer</t>
  </si>
  <si>
    <t>50 min.</t>
  </si>
  <si>
    <t>mondeling</t>
  </si>
  <si>
    <t>o/v/g</t>
  </si>
  <si>
    <t>100 min.</t>
  </si>
  <si>
    <t>mondeling en schriftelijk</t>
  </si>
  <si>
    <t>150 min.</t>
  </si>
  <si>
    <t>praktisch</t>
  </si>
  <si>
    <t>200 min.</t>
  </si>
  <si>
    <t>digitaal</t>
  </si>
  <si>
    <t>anders</t>
  </si>
  <si>
    <t>KOLOM K</t>
  </si>
  <si>
    <t>ja</t>
  </si>
  <si>
    <t>nee</t>
  </si>
  <si>
    <t>nvt</t>
  </si>
  <si>
    <t>SE 2</t>
  </si>
  <si>
    <t>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</si>
</sst>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18"/>
      <color rgb="FFFFFFFF"/>
      <name val="Verdana"/>
    </font>
    <font>
      <sz val="10"/>
      <name val="Arial"/>
    </font>
    <font>
      <sz val="10"/>
      <color theme="1"/>
      <name val="Verdana"/>
    </font>
    <font>
      <sz val="10"/>
      <color rgb="FF000000"/>
      <name val="Verdana"/>
    </font>
    <font>
      <sz val="11"/>
      <color rgb="FF000000"/>
      <name val="Inconsolata"/>
    </font>
    <font>
      <sz val="12"/>
      <color theme="1"/>
      <name val="Verdana"/>
    </font>
    <font>
      <sz val="12"/>
      <color rgb="FF000000"/>
      <name val="Verdana"/>
    </font>
    <font>
      <sz val="12"/>
      <color rgb="FFB7B7B7"/>
      <name val="Verdana"/>
    </font>
    <font>
      <sz val="10"/>
      <color rgb="FFB7B7B7"/>
      <name val="Verdana"/>
    </font>
    <font>
      <sz val="10"/>
      <color theme="1"/>
      <name val="Arial"/>
    </font>
    <font>
      <b/>
      <sz val="10"/>
      <color theme="1"/>
      <name val="Verdana"/>
    </font>
    <font>
      <sz val="11"/>
      <color rgb="FF000000"/>
      <name val="Verdana"/>
    </font>
    <font>
      <sz val="11"/>
      <color theme="1"/>
      <name val="Verdana"/>
    </font>
    <font>
      <sz val="10"/>
      <color theme="0"/>
      <name val="Verdana"/>
    </font>
    <font>
      <sz val="12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37920"/>
        <bgColor rgb="FF53792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6AA84F"/>
      </left>
      <right/>
      <top style="thin">
        <color rgb="FF6AA84F"/>
      </top>
      <bottom style="thin">
        <color rgb="FF6AA84F"/>
      </bottom>
      <diagonal/>
    </border>
    <border>
      <left/>
      <right/>
      <top style="thin">
        <color rgb="FF6AA84F"/>
      </top>
      <bottom style="thin">
        <color rgb="FF6AA84F"/>
      </bottom>
      <diagonal/>
    </border>
    <border>
      <left/>
      <right style="thin">
        <color rgb="FF6AA84F"/>
      </right>
      <top style="thin">
        <color rgb="FF6AA84F"/>
      </top>
      <bottom style="thin">
        <color rgb="FF6AA84F"/>
      </bottom>
      <diagonal/>
    </border>
    <border>
      <left style="thick">
        <color rgb="FF537920"/>
      </left>
      <right style="thick">
        <color rgb="FF537920"/>
      </right>
      <top style="thick">
        <color rgb="FF537920"/>
      </top>
      <bottom/>
      <diagonal/>
    </border>
    <border>
      <left style="thick">
        <color rgb="FF537920"/>
      </left>
      <right style="thick">
        <color rgb="FF537920"/>
      </right>
      <top style="thick">
        <color rgb="FF537920"/>
      </top>
      <bottom style="thick">
        <color rgb="FF53792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11" fillId="0" borderId="0" xfId="0" applyFont="1" applyAlignment="1">
      <alignment horizontal="left"/>
    </xf>
    <xf numFmtId="0" fontId="11" fillId="0" borderId="0" xfId="0" applyFont="1"/>
    <xf numFmtId="0" fontId="4" fillId="0" borderId="0" xfId="0" applyFont="1" applyAlignment="1">
      <alignment horizontal="left"/>
    </xf>
    <xf numFmtId="0" fontId="12" fillId="0" borderId="6" xfId="0" applyFont="1" applyBorder="1" applyAlignment="1">
      <alignment vertical="top" wrapText="1"/>
    </xf>
    <xf numFmtId="0" fontId="3" fillId="0" borderId="6" xfId="0" applyFont="1" applyBorder="1" applyAlignment="1">
      <alignment wrapText="1"/>
    </xf>
    <xf numFmtId="0" fontId="12" fillId="0" borderId="6" xfId="0" applyFont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9" fillId="0" borderId="4" xfId="0" applyFont="1" applyBorder="1" applyAlignment="1">
      <alignment horizontal="right" wrapText="1"/>
    </xf>
    <xf numFmtId="0" fontId="9" fillId="0" borderId="0" xfId="0" applyFont="1" applyAlignment="1">
      <alignment wrapText="1"/>
    </xf>
    <xf numFmtId="0" fontId="10" fillId="0" borderId="5" xfId="0" applyFont="1" applyBorder="1" applyAlignment="1">
      <alignment wrapText="1"/>
    </xf>
    <xf numFmtId="0" fontId="9" fillId="0" borderId="5" xfId="0" applyFont="1" applyBorder="1" applyAlignment="1">
      <alignment horizontal="right" wrapText="1"/>
    </xf>
    <xf numFmtId="0" fontId="4" fillId="0" borderId="5" xfId="0" applyFont="1" applyBorder="1" applyAlignment="1">
      <alignment horizontal="right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textRotation="90" wrapText="1"/>
    </xf>
    <xf numFmtId="0" fontId="3" fillId="0" borderId="0" xfId="0" applyFont="1" applyAlignment="1">
      <alignment horizontal="center" wrapText="1"/>
    </xf>
    <xf numFmtId="0" fontId="12" fillId="0" borderId="7" xfId="0" applyFont="1" applyBorder="1" applyAlignment="1">
      <alignment horizontal="left" vertical="top" wrapText="1"/>
    </xf>
    <xf numFmtId="0" fontId="12" fillId="3" borderId="6" xfId="0" applyFont="1" applyFill="1" applyBorder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4" fillId="0" borderId="6" xfId="0" applyFont="1" applyBorder="1" applyAlignment="1">
      <alignment wrapText="1"/>
    </xf>
    <xf numFmtId="0" fontId="4" fillId="0" borderId="0" xfId="0" applyFont="1" applyAlignment="1">
      <alignment horizontal="center" wrapText="1"/>
    </xf>
    <xf numFmtId="0" fontId="7" fillId="0" borderId="0" xfId="0" applyFont="1" applyAlignment="1">
      <alignment horizontal="center" textRotation="90" wrapText="1"/>
    </xf>
    <xf numFmtId="0" fontId="3" fillId="0" borderId="7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4" fillId="2" borderId="0" xfId="0" applyFont="1" applyFill="1" applyAlignment="1">
      <alignment horizontal="left" wrapText="1"/>
    </xf>
    <xf numFmtId="0" fontId="14" fillId="2" borderId="0" xfId="0" applyFont="1" applyFill="1" applyAlignment="1">
      <alignment wrapText="1"/>
    </xf>
    <xf numFmtId="0" fontId="4" fillId="0" borderId="7" xfId="0" applyFont="1" applyBorder="1" applyAlignment="1">
      <alignment wrapText="1"/>
    </xf>
    <xf numFmtId="0" fontId="12" fillId="0" borderId="0" xfId="0" applyFont="1" applyAlignment="1">
      <alignment horizontal="center" vertical="top"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2" fillId="0" borderId="7" xfId="0" applyFont="1" applyBorder="1" applyAlignment="1">
      <alignment horizontal="center" vertical="top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2" fillId="0" borderId="8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361950</xdr:colOff>
      <xdr:row>0</xdr:row>
      <xdr:rowOff>0</xdr:rowOff>
    </xdr:from>
    <xdr:ext cx="3514725" cy="1762125"/>
    <xdr:pic>
      <xdr:nvPicPr>
        <xdr:cNvPr id="2" name="image1.png" title="Afbeeld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O63"/>
  <sheetViews>
    <sheetView tabSelected="1" workbookViewId="0">
      <selection activeCell="J25" sqref="J25"/>
    </sheetView>
  </sheetViews>
  <sheetFormatPr defaultColWidth="12.5703125" defaultRowHeight="15" customHeight="1"/>
  <cols>
    <col min="1" max="1" width="8.5703125" customWidth="1"/>
    <col min="2" max="2" width="14" customWidth="1"/>
    <col min="3" max="3" width="19.28515625" customWidth="1"/>
    <col min="4" max="4" width="16.85546875" customWidth="1"/>
    <col min="5" max="5" width="8.28515625" customWidth="1"/>
    <col min="6" max="6" width="24" customWidth="1"/>
    <col min="7" max="7" width="12.5703125" customWidth="1"/>
    <col min="9" max="9" width="24" customWidth="1"/>
    <col min="10" max="10" width="8.140625" customWidth="1"/>
    <col min="11" max="11" width="10.42578125" customWidth="1"/>
    <col min="12" max="12" width="6.5703125" customWidth="1"/>
    <col min="14" max="14" width="13.85546875" customWidth="1"/>
    <col min="15" max="15" width="18.140625" customWidth="1"/>
    <col min="16" max="41" width="12.5703125" hidden="1" customWidth="1"/>
  </cols>
  <sheetData>
    <row r="1" spans="1:41" ht="36" customHeight="1">
      <c r="A1" s="52" t="s">
        <v>0</v>
      </c>
      <c r="B1" s="53"/>
      <c r="C1" s="53"/>
      <c r="D1" s="53"/>
      <c r="E1" s="53"/>
      <c r="F1" s="54"/>
      <c r="G1" s="12"/>
      <c r="H1" s="12"/>
      <c r="I1" s="12"/>
      <c r="J1" s="12"/>
      <c r="K1" s="12"/>
      <c r="L1" s="12"/>
      <c r="M1" s="12"/>
      <c r="N1" s="12"/>
      <c r="O1" s="12"/>
      <c r="V1" s="1"/>
      <c r="W1" s="2" t="s">
        <v>1</v>
      </c>
      <c r="X1" s="3">
        <v>34</v>
      </c>
      <c r="Y1" s="1" t="s">
        <v>2</v>
      </c>
      <c r="Z1" s="1"/>
      <c r="AA1" s="1"/>
      <c r="AB1" s="3">
        <f ca="1">IFERROR(__xludf.DUMMYFUNCTION("filter(X:X,W:W=B10)"),34)</f>
        <v>34</v>
      </c>
      <c r="AC1" s="4">
        <f ca="1">IFERROR(__xludf.DUMMYFUNCTION("filter(X:X,W:W=B11)"),34)</f>
        <v>34</v>
      </c>
      <c r="AD1" s="5">
        <f ca="1">IFERROR(__xludf.DUMMYFUNCTION("filter(X:X,W:W=B12)"),45)</f>
        <v>45</v>
      </c>
      <c r="AE1" s="5">
        <f ca="1">IFERROR(__xludf.DUMMYFUNCTION("filter(X:X,W:W=B13)"),7)</f>
        <v>7</v>
      </c>
      <c r="AF1" s="5" t="str">
        <f ca="1">IFERROR(__xludf.DUMMYFUNCTION("filter(X:X,W:W=#REF!)"),"#N/A")</f>
        <v>#N/A</v>
      </c>
      <c r="AG1" s="3" t="str">
        <f ca="1">IFERROR(__xludf.DUMMYFUNCTION("filter(X:X,W:W=B14)"),"")</f>
        <v/>
      </c>
      <c r="AH1" s="5" t="str">
        <f ca="1">IFERROR(__xludf.DUMMYFUNCTION("filter(X:X,W:W=B15)"),"")</f>
        <v/>
      </c>
      <c r="AI1" s="3" t="str">
        <f ca="1">IFERROR(__xludf.DUMMYFUNCTION("filter(X:X,W:W=#REF!)"),"#N/A")</f>
        <v>#N/A</v>
      </c>
      <c r="AJ1" s="5" t="str">
        <f ca="1">IFERROR(__xludf.DUMMYFUNCTION("filter(X:X,W:W=#REF!)"),"#N/A")</f>
        <v>#N/A</v>
      </c>
      <c r="AK1" s="5" t="str">
        <f ca="1">IFERROR(__xludf.DUMMYFUNCTION("filter(X:X,W:W=#REF!)"),"#N/A")</f>
        <v>#N/A</v>
      </c>
      <c r="AL1" s="5" t="str">
        <f ca="1">IFERROR(__xludf.DUMMYFUNCTION("filter(X:X,W:W=#REF!)"),"#N/A")</f>
        <v>#N/A</v>
      </c>
      <c r="AM1" s="5" t="str">
        <f ca="1">IFERROR(__xludf.DUMMYFUNCTION("filter(X:X,W:W=#REF!)"),"#N/A")</f>
        <v>#N/A</v>
      </c>
      <c r="AN1" s="5" t="str">
        <f ca="1">IFERROR(__xludf.DUMMYFUNCTION("filter(X:X,W:W=#REF!)"),"#N/A")</f>
        <v>#N/A</v>
      </c>
      <c r="AO1" s="5" t="str">
        <f ca="1">IFERROR(__xludf.DUMMYFUNCTION("filter(X:X,W:W=#REF!)"),"#N/A")</f>
        <v>#N/A</v>
      </c>
    </row>
    <row r="2" spans="1:41" ht="15.75" customHeight="1">
      <c r="A2" s="41" t="s">
        <v>3</v>
      </c>
      <c r="B2" s="36"/>
      <c r="C2" s="36"/>
      <c r="D2" s="36"/>
      <c r="E2" s="36"/>
      <c r="F2" s="14" t="s">
        <v>4</v>
      </c>
      <c r="G2" s="12"/>
      <c r="H2" s="12"/>
      <c r="I2" s="12"/>
      <c r="J2" s="12"/>
      <c r="K2" s="12"/>
      <c r="L2" s="12"/>
      <c r="M2" s="12"/>
      <c r="N2" s="12"/>
      <c r="O2" s="12"/>
      <c r="V2" s="1"/>
      <c r="W2" s="2" t="s">
        <v>1</v>
      </c>
      <c r="X2" s="3">
        <v>35</v>
      </c>
      <c r="Y2" s="1" t="s">
        <v>5</v>
      </c>
      <c r="Z2" s="1"/>
      <c r="AA2" s="1"/>
      <c r="AB2" s="3">
        <f ca="1">IFERROR(__xludf.DUMMYFUNCTION("""COMPUTED_VALUE"""),35)</f>
        <v>35</v>
      </c>
      <c r="AC2" s="3">
        <f ca="1">IFERROR(__xludf.DUMMYFUNCTION("""COMPUTED_VALUE"""),35)</f>
        <v>35</v>
      </c>
      <c r="AD2" s="3">
        <f ca="1">IFERROR(__xludf.DUMMYFUNCTION("""COMPUTED_VALUE"""),46)</f>
        <v>46</v>
      </c>
      <c r="AE2" s="3">
        <f ca="1">IFERROR(__xludf.DUMMYFUNCTION("""COMPUTED_VALUE"""),8)</f>
        <v>8</v>
      </c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ht="15.75" customHeight="1">
      <c r="A3" s="41" t="s">
        <v>6</v>
      </c>
      <c r="B3" s="36"/>
      <c r="C3" s="36"/>
      <c r="D3" s="36"/>
      <c r="E3" s="36"/>
      <c r="F3" s="15" t="s">
        <v>7</v>
      </c>
      <c r="G3" s="12"/>
      <c r="H3" s="12"/>
      <c r="I3" s="12"/>
      <c r="J3" s="12"/>
      <c r="K3" s="12"/>
      <c r="L3" s="12"/>
      <c r="M3" s="12"/>
      <c r="N3" s="12"/>
      <c r="O3" s="12"/>
      <c r="V3" s="1"/>
      <c r="W3" s="2" t="s">
        <v>1</v>
      </c>
      <c r="X3" s="3">
        <v>36</v>
      </c>
      <c r="Y3" s="1"/>
      <c r="Z3" s="1"/>
      <c r="AA3" s="1"/>
      <c r="AB3" s="3">
        <f ca="1">IFERROR(__xludf.DUMMYFUNCTION("""COMPUTED_VALUE"""),36)</f>
        <v>36</v>
      </c>
      <c r="AC3" s="3">
        <f ca="1">IFERROR(__xludf.DUMMYFUNCTION("""COMPUTED_VALUE"""),36)</f>
        <v>36</v>
      </c>
      <c r="AD3" s="3">
        <f ca="1">IFERROR(__xludf.DUMMYFUNCTION("""COMPUTED_VALUE"""),47)</f>
        <v>47</v>
      </c>
      <c r="AE3" s="3">
        <f ca="1">IFERROR(__xludf.DUMMYFUNCTION("""COMPUTED_VALUE"""),10)</f>
        <v>10</v>
      </c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15.75" customHeight="1">
      <c r="A4" s="36"/>
      <c r="B4" s="36"/>
      <c r="C4" s="36"/>
      <c r="D4" s="36"/>
      <c r="E4" s="36"/>
      <c r="F4" s="36"/>
      <c r="G4" s="12"/>
      <c r="H4" s="12"/>
      <c r="I4" s="12"/>
      <c r="J4" s="12"/>
      <c r="K4" s="12"/>
      <c r="L4" s="12"/>
      <c r="M4" s="12"/>
      <c r="N4" s="12"/>
      <c r="O4" s="12"/>
      <c r="V4" s="1"/>
      <c r="W4" s="2" t="s">
        <v>1</v>
      </c>
      <c r="X4" s="3">
        <v>37</v>
      </c>
      <c r="Y4" s="1"/>
      <c r="Z4" s="1"/>
      <c r="AA4" s="1"/>
      <c r="AB4" s="3">
        <f ca="1">IFERROR(__xludf.DUMMYFUNCTION("""COMPUTED_VALUE"""),37)</f>
        <v>37</v>
      </c>
      <c r="AC4" s="3">
        <f ca="1">IFERROR(__xludf.DUMMYFUNCTION("""COMPUTED_VALUE"""),37)</f>
        <v>37</v>
      </c>
      <c r="AD4" s="3">
        <f ca="1">IFERROR(__xludf.DUMMYFUNCTION("""COMPUTED_VALUE"""),48)</f>
        <v>48</v>
      </c>
      <c r="AE4" s="3" t="str">
        <f ca="1">IFERROR(__xludf.DUMMYFUNCTION("""COMPUTED_VALUE"""),"SE 3")</f>
        <v>SE 3</v>
      </c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ht="15.75" customHeight="1">
      <c r="A5" s="42" t="s">
        <v>8</v>
      </c>
      <c r="B5" s="36"/>
      <c r="C5" s="36"/>
      <c r="D5" s="36"/>
      <c r="E5" s="36"/>
      <c r="F5" s="16" t="s">
        <v>9</v>
      </c>
      <c r="G5" s="17" t="s">
        <v>10</v>
      </c>
      <c r="H5" s="12"/>
      <c r="I5" s="41" t="s">
        <v>11</v>
      </c>
      <c r="J5" s="36"/>
      <c r="K5" s="18" t="s">
        <v>12</v>
      </c>
      <c r="L5" s="12"/>
      <c r="M5" s="12"/>
      <c r="N5" s="12"/>
      <c r="O5" s="12"/>
      <c r="V5" s="1"/>
      <c r="W5" s="2" t="s">
        <v>1</v>
      </c>
      <c r="X5" s="3">
        <v>38</v>
      </c>
      <c r="Y5" s="1"/>
      <c r="Z5" s="1"/>
      <c r="AA5" s="1"/>
      <c r="AB5" s="3">
        <f ca="1">IFERROR(__xludf.DUMMYFUNCTION("""COMPUTED_VALUE"""),38)</f>
        <v>38</v>
      </c>
      <c r="AC5" s="3">
        <f ca="1">IFERROR(__xludf.DUMMYFUNCTION("""COMPUTED_VALUE"""),38)</f>
        <v>38</v>
      </c>
      <c r="AD5" s="3">
        <f ca="1">IFERROR(__xludf.DUMMYFUNCTION("""COMPUTED_VALUE"""),49)</f>
        <v>49</v>
      </c>
      <c r="AE5" s="3">
        <f ca="1">IFERROR(__xludf.DUMMYFUNCTION("""COMPUTED_VALUE"""),12)</f>
        <v>12</v>
      </c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ht="15.75" customHeight="1">
      <c r="A6" s="42" t="s">
        <v>13</v>
      </c>
      <c r="B6" s="36"/>
      <c r="C6" s="36"/>
      <c r="D6" s="36"/>
      <c r="E6" s="36"/>
      <c r="F6" s="19"/>
      <c r="G6" s="17" t="s">
        <v>10</v>
      </c>
      <c r="H6" s="12"/>
      <c r="I6" s="12"/>
      <c r="J6" s="12"/>
      <c r="K6" s="12"/>
      <c r="L6" s="12"/>
      <c r="M6" s="12"/>
      <c r="N6" s="12"/>
      <c r="O6" s="12"/>
      <c r="V6" s="1"/>
      <c r="W6" s="2" t="s">
        <v>1</v>
      </c>
      <c r="X6" s="3">
        <v>39</v>
      </c>
      <c r="Y6" s="1"/>
      <c r="Z6" s="1"/>
      <c r="AA6" s="1"/>
      <c r="AB6" s="3">
        <f ca="1">IFERROR(__xludf.DUMMYFUNCTION("""COMPUTED_VALUE"""),39)</f>
        <v>39</v>
      </c>
      <c r="AC6" s="3">
        <f ca="1">IFERROR(__xludf.DUMMYFUNCTION("""COMPUTED_VALUE"""),39)</f>
        <v>39</v>
      </c>
      <c r="AD6" s="3"/>
      <c r="AE6" s="3">
        <f ca="1">IFERROR(__xludf.DUMMYFUNCTION("""COMPUTED_VALUE"""),13)</f>
        <v>13</v>
      </c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ht="15.75" customHeight="1">
      <c r="A7" s="44" t="s">
        <v>14</v>
      </c>
      <c r="B7" s="36"/>
      <c r="C7" s="36"/>
      <c r="D7" s="36"/>
      <c r="E7" s="36"/>
      <c r="F7" s="20"/>
      <c r="G7" s="21" t="s">
        <v>10</v>
      </c>
      <c r="H7" s="12"/>
      <c r="I7" s="12"/>
      <c r="J7" s="12"/>
      <c r="K7" s="12"/>
      <c r="L7" s="12"/>
      <c r="M7" s="12"/>
      <c r="N7" s="12"/>
      <c r="O7" s="12"/>
      <c r="V7" s="1"/>
      <c r="W7" s="2" t="s">
        <v>1</v>
      </c>
      <c r="X7" s="6">
        <v>40</v>
      </c>
      <c r="Y7" s="1"/>
      <c r="Z7" s="1"/>
      <c r="AA7" s="1"/>
      <c r="AB7" s="3">
        <f ca="1">IFERROR(__xludf.DUMMYFUNCTION("""COMPUTED_VALUE"""),40)</f>
        <v>40</v>
      </c>
      <c r="AC7" s="3">
        <f ca="1">IFERROR(__xludf.DUMMYFUNCTION("""COMPUTED_VALUE"""),40)</f>
        <v>40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ht="129.75" customHeight="1">
      <c r="A8" s="22" t="s">
        <v>15</v>
      </c>
      <c r="B8" s="22" t="s">
        <v>16</v>
      </c>
      <c r="C8" s="22" t="s">
        <v>5</v>
      </c>
      <c r="D8" s="22" t="s">
        <v>17</v>
      </c>
      <c r="E8" s="45" t="s">
        <v>18</v>
      </c>
      <c r="F8" s="36"/>
      <c r="G8" s="36"/>
      <c r="H8" s="36"/>
      <c r="I8" s="22" t="s">
        <v>19</v>
      </c>
      <c r="J8" s="22" t="s">
        <v>20</v>
      </c>
      <c r="K8" s="22" t="s">
        <v>21</v>
      </c>
      <c r="L8" s="32" t="s">
        <v>22</v>
      </c>
      <c r="M8" s="46" t="s">
        <v>23</v>
      </c>
      <c r="N8" s="47"/>
      <c r="O8" s="22" t="s">
        <v>24</v>
      </c>
      <c r="V8" s="1"/>
      <c r="W8" s="2" t="s">
        <v>1</v>
      </c>
      <c r="X8" s="3">
        <v>41</v>
      </c>
      <c r="Y8" s="1"/>
      <c r="Z8" s="1"/>
      <c r="AA8" s="1"/>
      <c r="AB8" s="3">
        <f ca="1">IFERROR(__xludf.DUMMYFUNCTION("""COMPUTED_VALUE"""),41)</f>
        <v>41</v>
      </c>
      <c r="AC8" s="3">
        <f ca="1">IFERROR(__xludf.DUMMYFUNCTION("""COMPUTED_VALUE"""),41)</f>
        <v>41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ht="24" customHeight="1">
      <c r="A9" s="12"/>
      <c r="B9" s="12"/>
      <c r="C9" s="12"/>
      <c r="D9" s="12"/>
      <c r="E9" s="48"/>
      <c r="F9" s="36"/>
      <c r="G9" s="36"/>
      <c r="H9" s="36"/>
      <c r="I9" s="12"/>
      <c r="J9" s="12"/>
      <c r="K9" s="12"/>
      <c r="L9" s="23"/>
      <c r="M9" s="49" t="s">
        <v>25</v>
      </c>
      <c r="N9" s="36"/>
      <c r="O9" s="12"/>
      <c r="V9" s="1"/>
      <c r="W9" s="2" t="s">
        <v>1</v>
      </c>
      <c r="X9" s="3" t="s">
        <v>26</v>
      </c>
      <c r="Y9" s="1"/>
      <c r="Z9" s="1"/>
      <c r="AA9" s="1"/>
      <c r="AB9" s="3" t="str">
        <f ca="1">IFERROR(__xludf.DUMMYFUNCTION("""COMPUTED_VALUE"""),"SE 1")</f>
        <v>SE 1</v>
      </c>
      <c r="AC9" s="3" t="str">
        <f ca="1">IFERROR(__xludf.DUMMYFUNCTION("""COMPUTED_VALUE"""),"SE 1")</f>
        <v>SE 1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ht="57.75">
      <c r="A10" s="9" t="s">
        <v>27</v>
      </c>
      <c r="B10" s="9" t="s">
        <v>28</v>
      </c>
      <c r="C10" s="24" t="s">
        <v>29</v>
      </c>
      <c r="D10" s="25" t="s">
        <v>30</v>
      </c>
      <c r="E10" s="50" t="s">
        <v>31</v>
      </c>
      <c r="F10" s="51"/>
      <c r="G10" s="51"/>
      <c r="H10" s="34"/>
      <c r="I10" s="11" t="s">
        <v>32</v>
      </c>
      <c r="J10" s="11" t="s">
        <v>33</v>
      </c>
      <c r="K10" s="9" t="s">
        <v>34</v>
      </c>
      <c r="L10" s="11" t="s">
        <v>35</v>
      </c>
      <c r="M10" s="43" t="s">
        <v>36</v>
      </c>
      <c r="N10" s="34"/>
      <c r="O10" s="11" t="s">
        <v>37</v>
      </c>
      <c r="V10" s="1"/>
      <c r="W10" s="2" t="s">
        <v>1</v>
      </c>
      <c r="X10" s="3">
        <v>44</v>
      </c>
      <c r="Y10" s="1"/>
      <c r="Z10" s="1"/>
      <c r="AA10" s="1"/>
      <c r="AB10" s="3">
        <f ca="1">IFERROR(__xludf.DUMMYFUNCTION("""COMPUTED_VALUE"""),44)</f>
        <v>44</v>
      </c>
      <c r="AC10" s="3">
        <f ca="1">IFERROR(__xludf.DUMMYFUNCTION("""COMPUTED_VALUE"""),44)</f>
        <v>44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ht="15.75" customHeight="1">
      <c r="A11" s="26"/>
      <c r="B11" s="26"/>
      <c r="C11" s="27"/>
      <c r="D11" s="26"/>
      <c r="E11" s="35"/>
      <c r="F11" s="36"/>
      <c r="G11" s="36"/>
      <c r="H11" s="36"/>
      <c r="I11" s="28"/>
      <c r="J11" s="28"/>
      <c r="K11" s="26"/>
      <c r="L11" s="28"/>
      <c r="M11" s="40"/>
      <c r="N11" s="36"/>
      <c r="O11" s="28"/>
      <c r="V11" s="1"/>
      <c r="W11" s="2" t="s">
        <v>38</v>
      </c>
      <c r="X11" s="3">
        <v>48</v>
      </c>
      <c r="Y11" s="1"/>
      <c r="Z11" s="1"/>
      <c r="AA11" s="1"/>
      <c r="AB11" s="1"/>
      <c r="AC11" s="3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ht="15.75" customHeight="1">
      <c r="A12" s="26"/>
      <c r="B12" s="26"/>
      <c r="C12" s="27"/>
      <c r="D12" s="26"/>
      <c r="E12" s="35"/>
      <c r="F12" s="36"/>
      <c r="G12" s="36"/>
      <c r="H12" s="36"/>
      <c r="I12" s="28"/>
      <c r="J12" s="28"/>
      <c r="K12" s="26"/>
      <c r="L12" s="28"/>
      <c r="M12" s="40"/>
      <c r="N12" s="36"/>
      <c r="O12" s="29"/>
      <c r="V12" s="1"/>
      <c r="W12" s="2" t="s">
        <v>38</v>
      </c>
      <c r="X12" s="3">
        <v>49</v>
      </c>
      <c r="Y12" s="1"/>
      <c r="Z12" s="1"/>
      <c r="AA12" s="1"/>
      <c r="AB12" s="1"/>
      <c r="AC12" s="3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15.7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V13" s="1"/>
      <c r="W13" s="2" t="s">
        <v>39</v>
      </c>
      <c r="X13" s="3">
        <v>7</v>
      </c>
      <c r="Y13" s="1"/>
      <c r="Z13" s="1"/>
      <c r="AA13" s="1"/>
      <c r="AB13" s="1"/>
      <c r="AC13" s="3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ht="15.75" customHeight="1">
      <c r="A14" s="37" t="s">
        <v>40</v>
      </c>
      <c r="B14" s="36"/>
      <c r="C14" s="36"/>
      <c r="D14" s="13"/>
      <c r="E14" s="38" t="s">
        <v>41</v>
      </c>
      <c r="F14" s="36"/>
      <c r="G14" s="36"/>
      <c r="H14" s="12"/>
      <c r="I14" s="12"/>
      <c r="J14" s="12"/>
      <c r="K14" s="12"/>
      <c r="L14" s="12"/>
      <c r="M14" s="12"/>
      <c r="N14" s="12"/>
      <c r="O14" s="12"/>
      <c r="V14" s="1"/>
      <c r="W14" s="2" t="s">
        <v>39</v>
      </c>
      <c r="X14" s="3">
        <v>8</v>
      </c>
      <c r="Y14" s="1"/>
    </row>
    <row r="15" spans="1:41" ht="12.75">
      <c r="A15" s="23" t="s">
        <v>42</v>
      </c>
      <c r="B15" s="33" t="s">
        <v>43</v>
      </c>
      <c r="C15" s="34"/>
      <c r="D15" s="13"/>
      <c r="E15" s="12"/>
      <c r="F15" s="21" t="s">
        <v>19</v>
      </c>
      <c r="G15" s="21" t="s">
        <v>44</v>
      </c>
      <c r="H15" s="12"/>
      <c r="I15" s="12"/>
      <c r="J15" s="12"/>
      <c r="K15" s="12"/>
      <c r="L15" s="12"/>
      <c r="M15" s="12"/>
      <c r="N15" s="12"/>
      <c r="O15" s="12"/>
      <c r="V15" s="1"/>
      <c r="W15" s="2" t="s">
        <v>39</v>
      </c>
      <c r="X15" s="3">
        <v>10</v>
      </c>
      <c r="Y15" s="1"/>
    </row>
    <row r="16" spans="1:41" ht="25.5">
      <c r="A16" s="23" t="s">
        <v>45</v>
      </c>
      <c r="B16" s="39"/>
      <c r="C16" s="34"/>
      <c r="D16" s="13"/>
      <c r="E16" s="30" t="s">
        <v>46</v>
      </c>
      <c r="F16" s="30" t="s">
        <v>47</v>
      </c>
      <c r="G16" s="30" t="s">
        <v>48</v>
      </c>
      <c r="H16" s="12"/>
      <c r="I16" s="12"/>
      <c r="J16" s="12"/>
      <c r="K16" s="12"/>
      <c r="L16" s="12"/>
      <c r="M16" s="12"/>
      <c r="N16" s="12"/>
      <c r="O16" s="12"/>
      <c r="V16" s="1"/>
      <c r="W16" s="2" t="s">
        <v>39</v>
      </c>
      <c r="X16" s="3" t="s">
        <v>49</v>
      </c>
      <c r="Y16" s="1"/>
    </row>
    <row r="17" spans="1:25" ht="12.75">
      <c r="A17" s="23" t="s">
        <v>50</v>
      </c>
      <c r="B17" s="39"/>
      <c r="C17" s="34"/>
      <c r="D17" s="13"/>
      <c r="E17" s="30"/>
      <c r="F17" s="30"/>
      <c r="G17" s="10"/>
      <c r="H17" s="12"/>
      <c r="I17" s="12"/>
      <c r="J17" s="12"/>
      <c r="K17" s="12"/>
      <c r="L17" s="12"/>
      <c r="M17" s="12"/>
      <c r="N17" s="12"/>
      <c r="O17" s="12"/>
      <c r="V17" s="1"/>
      <c r="W17" s="2" t="s">
        <v>39</v>
      </c>
      <c r="X17" s="3">
        <v>12</v>
      </c>
      <c r="Y17" s="1"/>
    </row>
    <row r="18" spans="1:25" ht="12.75">
      <c r="A18" s="23" t="s">
        <v>51</v>
      </c>
      <c r="B18" s="39"/>
      <c r="C18" s="34"/>
      <c r="D18" s="13"/>
      <c r="E18" s="10"/>
      <c r="F18" s="10"/>
      <c r="G18" s="10"/>
      <c r="H18" s="12"/>
      <c r="I18" s="12"/>
      <c r="J18" s="12"/>
      <c r="K18" s="12"/>
      <c r="L18" s="12"/>
      <c r="M18" s="12"/>
      <c r="N18" s="12"/>
      <c r="O18" s="12"/>
      <c r="V18" s="1"/>
      <c r="W18" s="2" t="s">
        <v>39</v>
      </c>
      <c r="X18" s="3">
        <v>13</v>
      </c>
      <c r="Y18" s="1"/>
    </row>
    <row r="19" spans="1:25" ht="12.75">
      <c r="A19" s="23" t="s">
        <v>52</v>
      </c>
      <c r="B19" s="39"/>
      <c r="C19" s="34"/>
      <c r="D19" s="13"/>
      <c r="E19" s="10"/>
      <c r="F19" s="10"/>
      <c r="G19" s="10"/>
      <c r="H19" s="12"/>
      <c r="I19" s="12"/>
      <c r="J19" s="12"/>
      <c r="K19" s="12"/>
      <c r="L19" s="12"/>
      <c r="M19" s="12"/>
      <c r="N19" s="12"/>
      <c r="O19" s="12"/>
      <c r="V19" s="1"/>
      <c r="W19" s="2"/>
      <c r="X19" s="3"/>
      <c r="Y19" s="1"/>
    </row>
    <row r="20" spans="1:25" ht="12.75">
      <c r="A20" s="23" t="s">
        <v>53</v>
      </c>
      <c r="B20" s="39"/>
      <c r="C20" s="34"/>
      <c r="D20" s="13"/>
      <c r="E20" s="10"/>
      <c r="F20" s="10"/>
      <c r="G20" s="10"/>
      <c r="H20" s="12"/>
      <c r="I20" s="12"/>
      <c r="J20" s="12"/>
      <c r="K20" s="12"/>
      <c r="L20" s="12"/>
      <c r="M20" s="12"/>
      <c r="N20" s="12"/>
      <c r="O20" s="12"/>
      <c r="V20" s="1"/>
      <c r="W20" s="2"/>
      <c r="X20" s="3"/>
      <c r="Y20" s="1"/>
    </row>
    <row r="21" spans="1:25" ht="12.75">
      <c r="A21" s="31" t="s">
        <v>54</v>
      </c>
      <c r="B21" s="33"/>
      <c r="C21" s="34"/>
      <c r="D21" s="12"/>
      <c r="E21" s="10"/>
      <c r="F21" s="10"/>
      <c r="G21" s="10"/>
      <c r="H21" s="12"/>
      <c r="I21" s="12"/>
      <c r="J21" s="12"/>
      <c r="K21" s="12"/>
      <c r="L21" s="12"/>
      <c r="M21" s="12"/>
      <c r="N21" s="12"/>
      <c r="O21" s="12"/>
      <c r="V21" s="1"/>
      <c r="W21" s="2"/>
      <c r="X21" s="7"/>
      <c r="Y21" s="1"/>
    </row>
    <row r="22" spans="1:25" ht="12.75">
      <c r="A22" s="31" t="s">
        <v>55</v>
      </c>
      <c r="B22" s="33"/>
      <c r="C22" s="34"/>
      <c r="D22" s="12"/>
      <c r="E22" s="10"/>
      <c r="F22" s="10"/>
      <c r="G22" s="10"/>
      <c r="H22" s="12"/>
      <c r="I22" s="12"/>
      <c r="J22" s="12"/>
      <c r="K22" s="12"/>
      <c r="L22" s="12"/>
      <c r="M22" s="12"/>
      <c r="N22" s="12"/>
      <c r="O22" s="12"/>
      <c r="V22" s="1"/>
      <c r="Y22" s="1"/>
    </row>
    <row r="23" spans="1:25" ht="12.75">
      <c r="A23" s="31" t="s">
        <v>56</v>
      </c>
      <c r="B23" s="33"/>
      <c r="C23" s="34"/>
      <c r="D23" s="12"/>
      <c r="E23" s="10"/>
      <c r="F23" s="10"/>
      <c r="G23" s="10"/>
      <c r="H23" s="12"/>
      <c r="I23" s="12"/>
      <c r="J23" s="12"/>
      <c r="K23" s="12"/>
      <c r="L23" s="12"/>
      <c r="M23" s="12"/>
      <c r="N23" s="12"/>
      <c r="O23" s="12"/>
      <c r="V23" s="1"/>
      <c r="Y23" s="1"/>
    </row>
    <row r="31" spans="1:25" ht="12.75" hidden="1" customHeight="1">
      <c r="O31" s="1" t="s">
        <v>57</v>
      </c>
      <c r="P31" s="1" t="s">
        <v>58</v>
      </c>
      <c r="Q31" s="1" t="s">
        <v>59</v>
      </c>
      <c r="R31" s="1" t="s">
        <v>60</v>
      </c>
      <c r="S31" s="1" t="s">
        <v>61</v>
      </c>
      <c r="T31" s="1" t="s">
        <v>62</v>
      </c>
      <c r="U31" s="1" t="s">
        <v>63</v>
      </c>
    </row>
    <row r="32" spans="1:25" ht="12.75" hidden="1" customHeight="1">
      <c r="O32" s="8">
        <v>601</v>
      </c>
      <c r="P32" s="2" t="s">
        <v>1</v>
      </c>
      <c r="Q32" s="1">
        <v>37</v>
      </c>
      <c r="R32" s="1">
        <v>46</v>
      </c>
      <c r="S32" s="1" t="s">
        <v>64</v>
      </c>
      <c r="T32" s="1" t="s">
        <v>65</v>
      </c>
      <c r="U32" s="1" t="s">
        <v>66</v>
      </c>
    </row>
    <row r="33" spans="15:21" ht="12.75" hidden="1" customHeight="1">
      <c r="O33" s="8">
        <v>602</v>
      </c>
      <c r="P33" s="2" t="s">
        <v>38</v>
      </c>
      <c r="Q33" s="1">
        <v>38</v>
      </c>
      <c r="R33" s="1">
        <v>47</v>
      </c>
      <c r="S33" s="1" t="s">
        <v>67</v>
      </c>
      <c r="T33" s="1" t="s">
        <v>68</v>
      </c>
      <c r="U33" s="1" t="s">
        <v>69</v>
      </c>
    </row>
    <row r="34" spans="15:21" ht="12.75" hidden="1" customHeight="1">
      <c r="O34" s="8">
        <v>603</v>
      </c>
      <c r="P34" s="2" t="s">
        <v>39</v>
      </c>
      <c r="Q34" s="1">
        <v>39</v>
      </c>
      <c r="R34" s="1">
        <v>48</v>
      </c>
      <c r="S34" s="1" t="s">
        <v>70</v>
      </c>
      <c r="T34" s="1"/>
      <c r="U34" s="1" t="s">
        <v>71</v>
      </c>
    </row>
    <row r="35" spans="15:21" ht="12.75" hidden="1" customHeight="1">
      <c r="O35" s="8">
        <v>604</v>
      </c>
      <c r="P35" s="1"/>
      <c r="Q35" s="1">
        <v>40</v>
      </c>
      <c r="R35" s="1">
        <v>49</v>
      </c>
      <c r="S35" s="1" t="s">
        <v>72</v>
      </c>
      <c r="T35" s="1"/>
      <c r="U35" s="1" t="s">
        <v>73</v>
      </c>
    </row>
    <row r="36" spans="15:21" ht="12.75" hidden="1" customHeight="1">
      <c r="O36" s="8">
        <v>605</v>
      </c>
      <c r="P36" s="1"/>
      <c r="Q36" s="1">
        <v>41</v>
      </c>
      <c r="R36" s="1">
        <v>50</v>
      </c>
      <c r="S36" s="2" t="s">
        <v>74</v>
      </c>
      <c r="T36" s="1"/>
      <c r="U36" s="1" t="s">
        <v>75</v>
      </c>
    </row>
    <row r="37" spans="15:21" ht="12.75" hidden="1" customHeight="1">
      <c r="O37" s="8">
        <v>606</v>
      </c>
      <c r="P37" s="1"/>
      <c r="Q37" s="1">
        <v>42</v>
      </c>
      <c r="R37" s="1">
        <v>51</v>
      </c>
      <c r="S37" s="2" t="s">
        <v>75</v>
      </c>
      <c r="T37" s="1"/>
      <c r="U37" s="1"/>
    </row>
    <row r="38" spans="15:21" ht="12.75" hidden="1" customHeight="1">
      <c r="O38" s="8">
        <v>607</v>
      </c>
      <c r="P38" s="1"/>
      <c r="Q38" s="1" t="s">
        <v>26</v>
      </c>
      <c r="R38" s="1" t="s">
        <v>49</v>
      </c>
      <c r="S38" s="1"/>
      <c r="T38" s="1"/>
      <c r="U38" s="1"/>
    </row>
    <row r="39" spans="15:21" ht="12.75" hidden="1" customHeight="1">
      <c r="O39" s="8">
        <v>608</v>
      </c>
      <c r="P39" s="1"/>
      <c r="Q39" s="1">
        <v>46</v>
      </c>
      <c r="R39" s="1"/>
      <c r="S39" s="1"/>
      <c r="T39" s="1" t="s">
        <v>76</v>
      </c>
      <c r="U39" s="1"/>
    </row>
    <row r="40" spans="15:21" ht="12.75" hidden="1" customHeight="1">
      <c r="O40" s="8">
        <v>609</v>
      </c>
      <c r="P40" s="1"/>
      <c r="Q40" s="1">
        <v>47</v>
      </c>
      <c r="R40" s="1"/>
      <c r="S40" s="1"/>
      <c r="T40" s="2" t="s">
        <v>77</v>
      </c>
      <c r="U40" s="1"/>
    </row>
    <row r="41" spans="15:21" ht="12.75" hidden="1" customHeight="1">
      <c r="O41" s="8">
        <v>610</v>
      </c>
      <c r="P41" s="1"/>
      <c r="Q41" s="1">
        <v>48</v>
      </c>
      <c r="R41" s="1"/>
      <c r="S41" s="1"/>
      <c r="T41" s="2" t="s">
        <v>78</v>
      </c>
      <c r="U41" s="1"/>
    </row>
    <row r="42" spans="15:21" ht="12.75" hidden="1" customHeight="1">
      <c r="O42" s="8">
        <v>611</v>
      </c>
      <c r="P42" s="1"/>
      <c r="Q42" s="1">
        <v>49</v>
      </c>
      <c r="R42" s="1"/>
      <c r="S42" s="1"/>
      <c r="T42" s="2" t="s">
        <v>79</v>
      </c>
      <c r="U42" s="1"/>
    </row>
    <row r="43" spans="15:21" ht="12.75" hidden="1" customHeight="1">
      <c r="O43" s="8">
        <v>612</v>
      </c>
      <c r="P43" s="1"/>
      <c r="Q43" s="1">
        <v>50</v>
      </c>
      <c r="R43" s="1"/>
      <c r="S43" s="1"/>
      <c r="T43" s="1" t="s">
        <v>59</v>
      </c>
      <c r="U43" s="1"/>
    </row>
    <row r="44" spans="15:21" ht="12.75" hidden="1" customHeight="1">
      <c r="O44" s="8">
        <v>613</v>
      </c>
      <c r="P44" s="1"/>
      <c r="Q44" s="1">
        <v>51</v>
      </c>
      <c r="R44" s="1"/>
      <c r="S44" s="1"/>
      <c r="T44" s="1"/>
      <c r="U44" s="1"/>
    </row>
    <row r="45" spans="15:21" ht="12.75" hidden="1" customHeight="1">
      <c r="O45" s="8">
        <v>614</v>
      </c>
      <c r="P45" s="1"/>
      <c r="Q45" s="1" t="s">
        <v>80</v>
      </c>
      <c r="R45" s="1"/>
      <c r="S45" s="1"/>
      <c r="T45" s="1"/>
      <c r="U45" s="1"/>
    </row>
    <row r="46" spans="15:21" ht="12.75" hidden="1" customHeight="1">
      <c r="O46" s="3"/>
      <c r="P46" s="1"/>
      <c r="Q46" s="1">
        <v>3</v>
      </c>
      <c r="R46" s="1"/>
      <c r="S46" s="1"/>
      <c r="T46" s="1"/>
      <c r="U46" s="1"/>
    </row>
    <row r="47" spans="15:21" ht="12.75" hidden="1" customHeight="1">
      <c r="O47" s="3"/>
      <c r="P47" s="1"/>
      <c r="Q47" s="1">
        <v>4</v>
      </c>
      <c r="R47" s="1"/>
      <c r="S47" s="1"/>
      <c r="T47" s="1"/>
      <c r="U47" s="1"/>
    </row>
    <row r="48" spans="15:21" ht="12.75" hidden="1" customHeight="1">
      <c r="O48" s="3"/>
      <c r="P48" s="1"/>
      <c r="Q48" s="1">
        <v>5</v>
      </c>
      <c r="R48" s="1"/>
      <c r="S48" s="1"/>
      <c r="T48" s="1"/>
      <c r="U48" s="1"/>
    </row>
    <row r="49" spans="15:21" ht="12.75" hidden="1" customHeight="1">
      <c r="O49" s="3"/>
      <c r="P49" s="1"/>
      <c r="Q49" s="1">
        <v>6</v>
      </c>
      <c r="R49" s="1"/>
      <c r="S49" s="1"/>
      <c r="T49" s="1"/>
      <c r="U49" s="1"/>
    </row>
    <row r="50" spans="15:21" ht="12.75" hidden="1" customHeight="1">
      <c r="O50" s="1"/>
      <c r="P50" s="1"/>
      <c r="Q50" s="1">
        <v>7</v>
      </c>
      <c r="R50" s="1"/>
      <c r="S50" s="1"/>
      <c r="T50" s="1"/>
      <c r="U50" s="1"/>
    </row>
    <row r="51" spans="15:21" ht="12.75" hidden="1" customHeight="1">
      <c r="O51" s="1"/>
      <c r="P51" s="1"/>
      <c r="Q51" s="1" t="s">
        <v>49</v>
      </c>
      <c r="R51" s="1"/>
      <c r="S51" s="1"/>
      <c r="T51" s="1"/>
      <c r="U51" s="1"/>
    </row>
    <row r="52" spans="15:21" ht="15.75" customHeight="1">
      <c r="O52" s="1"/>
      <c r="P52" s="1"/>
      <c r="Q52" s="1">
        <v>11</v>
      </c>
      <c r="R52" s="1"/>
      <c r="S52" s="1"/>
      <c r="T52" s="1"/>
      <c r="U52" s="1"/>
    </row>
    <row r="53" spans="15:21" ht="15.75" customHeight="1">
      <c r="O53" s="1"/>
      <c r="P53" s="1"/>
      <c r="Q53" s="1">
        <v>12</v>
      </c>
      <c r="R53" s="1"/>
      <c r="S53" s="1"/>
      <c r="T53" s="1"/>
      <c r="U53" s="1"/>
    </row>
    <row r="54" spans="15:21" ht="15.75" customHeight="1">
      <c r="O54" s="1"/>
      <c r="P54" s="1"/>
      <c r="Q54" s="1">
        <v>13</v>
      </c>
      <c r="R54" s="1"/>
      <c r="S54" s="1"/>
      <c r="T54" s="1"/>
      <c r="U54" s="1"/>
    </row>
    <row r="55" spans="15:21" ht="15.75" customHeight="1">
      <c r="O55" s="1"/>
      <c r="P55" s="1"/>
      <c r="Q55" s="1">
        <v>14</v>
      </c>
      <c r="R55" s="1"/>
      <c r="S55" s="1"/>
      <c r="T55" s="1"/>
      <c r="U55" s="1"/>
    </row>
    <row r="56" spans="15:21" ht="15.75" customHeight="1">
      <c r="O56" s="1"/>
      <c r="P56" s="1"/>
      <c r="Q56" s="1">
        <v>15</v>
      </c>
      <c r="R56" s="1"/>
      <c r="S56" s="1"/>
      <c r="T56" s="1"/>
      <c r="U56" s="1"/>
    </row>
    <row r="57" spans="15:21" ht="15.75" customHeight="1">
      <c r="O57" s="1"/>
      <c r="P57" s="1"/>
      <c r="Q57" s="1">
        <v>19</v>
      </c>
      <c r="R57" s="1"/>
      <c r="S57" s="1"/>
      <c r="T57" s="1"/>
      <c r="U57" s="1"/>
    </row>
    <row r="58" spans="15:21" ht="15.75" customHeight="1">
      <c r="O58" s="1"/>
      <c r="P58" s="1"/>
      <c r="Q58" s="1">
        <v>20</v>
      </c>
      <c r="R58" s="1"/>
      <c r="S58" s="1"/>
      <c r="T58" s="1"/>
      <c r="U58" s="1"/>
    </row>
    <row r="59" spans="15:21" ht="15.75" customHeight="1">
      <c r="O59" s="1"/>
      <c r="P59" s="1"/>
      <c r="Q59" s="1">
        <v>21</v>
      </c>
      <c r="R59" s="1"/>
      <c r="S59" s="1"/>
      <c r="T59" s="1"/>
      <c r="U59" s="1"/>
    </row>
    <row r="60" spans="15:21" ht="15.75" customHeight="1">
      <c r="O60" s="1"/>
      <c r="P60" s="1"/>
      <c r="Q60" s="1">
        <v>22</v>
      </c>
      <c r="R60" s="1"/>
      <c r="S60" s="1"/>
      <c r="T60" s="1"/>
      <c r="U60" s="1"/>
    </row>
    <row r="61" spans="15:21" ht="15.75" customHeight="1">
      <c r="O61" s="1"/>
      <c r="P61" s="1"/>
      <c r="Q61" s="1">
        <v>23</v>
      </c>
      <c r="R61" s="1"/>
      <c r="S61" s="1"/>
      <c r="T61" s="1"/>
      <c r="U61" s="1"/>
    </row>
    <row r="62" spans="15:21" ht="15.75" customHeight="1">
      <c r="O62" s="1"/>
      <c r="P62" s="1"/>
      <c r="Q62" s="1">
        <v>24</v>
      </c>
      <c r="R62" s="1"/>
      <c r="S62" s="1"/>
      <c r="T62" s="1"/>
      <c r="U62" s="1"/>
    </row>
    <row r="63" spans="15:21" ht="15.75" customHeight="1">
      <c r="O63" s="1"/>
      <c r="P63" s="1"/>
      <c r="Q63" s="1" t="s">
        <v>81</v>
      </c>
      <c r="R63" s="1"/>
      <c r="S63" s="1"/>
      <c r="T63" s="1"/>
      <c r="U63" s="1"/>
    </row>
  </sheetData>
  <mergeCells count="29">
    <mergeCell ref="A1:F1"/>
    <mergeCell ref="A2:E2"/>
    <mergeCell ref="A3:E3"/>
    <mergeCell ref="A4:F4"/>
    <mergeCell ref="A5:E5"/>
    <mergeCell ref="E11:H11"/>
    <mergeCell ref="M11:N11"/>
    <mergeCell ref="I5:J5"/>
    <mergeCell ref="A6:E6"/>
    <mergeCell ref="M10:N10"/>
    <mergeCell ref="A7:E7"/>
    <mergeCell ref="E8:H8"/>
    <mergeCell ref="M8:N8"/>
    <mergeCell ref="E9:H9"/>
    <mergeCell ref="M9:N9"/>
    <mergeCell ref="E10:H10"/>
    <mergeCell ref="M12:N12"/>
    <mergeCell ref="B19:C19"/>
    <mergeCell ref="B20:C20"/>
    <mergeCell ref="B21:C21"/>
    <mergeCell ref="B22:C22"/>
    <mergeCell ref="B23:C23"/>
    <mergeCell ref="E12:H12"/>
    <mergeCell ref="A14:C14"/>
    <mergeCell ref="E14:G14"/>
    <mergeCell ref="B15:C15"/>
    <mergeCell ref="B16:C16"/>
    <mergeCell ref="B17:C17"/>
    <mergeCell ref="B18:C18"/>
  </mergeCells>
  <dataValidations count="9">
    <dataValidation type="list" allowBlank="1" sqref="E16:E23" xr:uid="{00000000-0002-0000-0000-000003000000}">
      <formula1>$O$32:$O$45</formula1>
    </dataValidation>
    <dataValidation type="list" allowBlank="1" sqref="T44" xr:uid="{00000000-0002-0000-0000-000005000000}">
      <formula1>$Q$32:$Q$38</formula1>
    </dataValidation>
    <dataValidation type="list" allowBlank="1" sqref="I11:I12" xr:uid="{00000000-0002-0000-0000-000000000000}">
      <formula1>$S$32:$S$37</formula1>
    </dataValidation>
    <dataValidation type="list" allowBlank="1" sqref="Z1 B11:B12" xr:uid="{00000000-0002-0000-0000-000001000000}">
      <formula1>$W:$W</formula1>
    </dataValidation>
    <dataValidation type="list" allowBlank="1" sqref="L11:L12" xr:uid="{00000000-0002-0000-0000-000002000000}">
      <formula1>$T$40:$T$41</formula1>
    </dataValidation>
    <dataValidation type="list" allowBlank="1" showErrorMessage="1" sqref="A11:A12" xr:uid="{00000000-0002-0000-0000-000004000000}">
      <formula1>$O$32:$O$45</formula1>
    </dataValidation>
    <dataValidation type="list" allowBlank="1" sqref="J11:J12" xr:uid="{00000000-0002-0000-0000-000006000000}">
      <formula1>$T$32:$T$33</formula1>
    </dataValidation>
    <dataValidation type="list" allowBlank="1" sqref="K11:K12" xr:uid="{00000000-0002-0000-0000-000007000000}">
      <formula1>$U$32:$U$36</formula1>
    </dataValidation>
    <dataValidation allowBlank="1" showInputMessage="1" showErrorMessage="1" sqref="A10:O10" xr:uid="{E2966D8D-EC23-4089-BF7F-1030867FE701}"/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2024-07-20T11:31:33Z</dcterms:created>
  <dcterms:modified xsi:type="dcterms:W3CDTF">2024-07-20T12:09:23Z</dcterms:modified>
  <cp:category/>
  <cp:contentStatus/>
</cp:coreProperties>
</file>