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dhjotjandu/Downloads/"/>
    </mc:Choice>
  </mc:AlternateContent>
  <xr:revisionPtr revIDLastSave="0" documentId="13_ncr:1_{0F5B351B-B73E-7E47-9BD2-74352A6EDAB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aw Data" sheetId="1" r:id="rId1"/>
    <sheet name="Addititive Model with Log" sheetId="3" r:id="rId2"/>
    <sheet name="Multiplicative Model" sheetId="2" r:id="rId3"/>
    <sheet name="Question 2 - Percentage Change" sheetId="7" r:id="rId4"/>
  </sheets>
  <definedNames>
    <definedName name="solver_adj" localSheetId="1" hidden="1">'Addititive Model with Log'!$N$2:$N$4</definedName>
    <definedName name="solver_adj" localSheetId="2" hidden="1">'Multiplicative Model'!$L$2:$L$4</definedName>
    <definedName name="solver_adj" localSheetId="3" hidden="1">'Question 2 - Percentage Change'!$L$2:$L$4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'Addititive Model with Log'!$N$2</definedName>
    <definedName name="solver_lhs1" localSheetId="2" hidden="1">'Multiplicative Model'!$L$2</definedName>
    <definedName name="solver_lhs1" localSheetId="3" hidden="1">'Question 2 - Percentage Change'!$L$2</definedName>
    <definedName name="solver_lhs2" localSheetId="1" hidden="1">'Addititive Model with Log'!$N$3</definedName>
    <definedName name="solver_lhs2" localSheetId="2" hidden="1">'Multiplicative Model'!$L$3</definedName>
    <definedName name="solver_lhs2" localSheetId="3" hidden="1">'Question 2 - Percentage Change'!$L$3</definedName>
    <definedName name="solver_lhs3" localSheetId="1" hidden="1">'Addititive Model with Log'!$N$4</definedName>
    <definedName name="solver_lhs3" localSheetId="2" hidden="1">'Multiplicative Model'!$L$4</definedName>
    <definedName name="solver_lhs3" localSheetId="3" hidden="1">'Question 2 - Percentage Change'!$L$4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opt" localSheetId="1" hidden="1">'Addititive Model with Log'!$N$6</definedName>
    <definedName name="solver_opt" localSheetId="2" hidden="1">'Multiplicative Model'!$L$6</definedName>
    <definedName name="solver_opt" localSheetId="3" hidden="1">'Question 2 - Percentage Change'!$L$6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E7" i="7"/>
  <c r="C6" i="7"/>
  <c r="E6" i="7"/>
  <c r="C5" i="7"/>
  <c r="E5" i="7"/>
  <c r="C4" i="7"/>
  <c r="E4" i="7"/>
  <c r="C15" i="7"/>
  <c r="C16" i="7"/>
  <c r="D16" i="7"/>
  <c r="C17" i="7"/>
  <c r="D17" i="7"/>
  <c r="C18" i="7"/>
  <c r="D18" i="7"/>
  <c r="C19" i="7"/>
  <c r="D19" i="7"/>
  <c r="C8" i="7"/>
  <c r="E8" i="7"/>
  <c r="E20" i="7"/>
  <c r="E19" i="7"/>
  <c r="E18" i="7"/>
  <c r="E17" i="7"/>
  <c r="E16" i="7"/>
  <c r="E15" i="7"/>
  <c r="C14" i="7"/>
  <c r="E14" i="7"/>
  <c r="C13" i="7"/>
  <c r="E13" i="7"/>
  <c r="C12" i="7"/>
  <c r="E12" i="7"/>
  <c r="C11" i="7"/>
  <c r="E11" i="7"/>
  <c r="C10" i="7"/>
  <c r="E10" i="7"/>
  <c r="C9" i="7"/>
  <c r="E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E21" i="7"/>
  <c r="E33" i="7"/>
  <c r="E32" i="7"/>
  <c r="E31" i="7"/>
  <c r="E30" i="7"/>
  <c r="E29" i="7"/>
  <c r="E28" i="7"/>
  <c r="E27" i="7"/>
  <c r="E26" i="7"/>
  <c r="E25" i="7"/>
  <c r="E24" i="7"/>
  <c r="E23" i="7"/>
  <c r="E2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E34" i="7"/>
  <c r="E46" i="7"/>
  <c r="E45" i="7"/>
  <c r="E44" i="7"/>
  <c r="E43" i="7"/>
  <c r="E42" i="7"/>
  <c r="E41" i="7"/>
  <c r="E40" i="7"/>
  <c r="E39" i="7"/>
  <c r="E38" i="7"/>
  <c r="E37" i="7"/>
  <c r="E36" i="7"/>
  <c r="E3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E47" i="7"/>
  <c r="E59" i="7"/>
  <c r="E58" i="7"/>
  <c r="E57" i="7"/>
  <c r="E56" i="7"/>
  <c r="E55" i="7"/>
  <c r="E54" i="7"/>
  <c r="E53" i="7"/>
  <c r="E52" i="7"/>
  <c r="E51" i="7"/>
  <c r="E50" i="7"/>
  <c r="E49" i="7"/>
  <c r="E4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E60" i="7"/>
  <c r="E72" i="7"/>
  <c r="E71" i="7"/>
  <c r="E70" i="7"/>
  <c r="E69" i="7"/>
  <c r="E68" i="7"/>
  <c r="E67" i="7"/>
  <c r="E66" i="7"/>
  <c r="E65" i="7"/>
  <c r="E64" i="7"/>
  <c r="E63" i="7"/>
  <c r="E62" i="7"/>
  <c r="E6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E73" i="7"/>
  <c r="E85" i="7"/>
  <c r="E84" i="7"/>
  <c r="E83" i="7"/>
  <c r="E82" i="7"/>
  <c r="E81" i="7"/>
  <c r="E80" i="7"/>
  <c r="E79" i="7"/>
  <c r="E78" i="7"/>
  <c r="E77" i="7"/>
  <c r="E76" i="7"/>
  <c r="E75" i="7"/>
  <c r="E7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E86" i="7"/>
  <c r="E98" i="7"/>
  <c r="E97" i="7"/>
  <c r="E96" i="7"/>
  <c r="E95" i="7"/>
  <c r="E94" i="7"/>
  <c r="E93" i="7"/>
  <c r="E92" i="7"/>
  <c r="E91" i="7"/>
  <c r="E90" i="7"/>
  <c r="E89" i="7"/>
  <c r="E88" i="7"/>
  <c r="E8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E99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E112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E125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E138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E151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E164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E177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E190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E203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E216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E229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E242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E255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E268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E281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E294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E307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E320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E333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E346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E359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E373" i="7"/>
  <c r="F385" i="7"/>
  <c r="E374" i="7"/>
  <c r="F386" i="7"/>
  <c r="E375" i="7"/>
  <c r="F387" i="7"/>
  <c r="E376" i="7"/>
  <c r="F388" i="7"/>
  <c r="E377" i="7"/>
  <c r="F389" i="7"/>
  <c r="E378" i="7"/>
  <c r="F390" i="7"/>
  <c r="E379" i="7"/>
  <c r="F391" i="7"/>
  <c r="E380" i="7"/>
  <c r="F392" i="7"/>
  <c r="E381" i="7"/>
  <c r="F393" i="7"/>
  <c r="E382" i="7"/>
  <c r="F394" i="7"/>
  <c r="E383" i="7"/>
  <c r="F395" i="7"/>
  <c r="E372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384" i="7"/>
  <c r="L15" i="7"/>
  <c r="L13" i="7"/>
  <c r="L17" i="7"/>
  <c r="L14" i="7"/>
  <c r="L16" i="7"/>
  <c r="F383" i="7"/>
  <c r="F373" i="7"/>
  <c r="F374" i="7"/>
  <c r="F375" i="7"/>
  <c r="F376" i="7"/>
  <c r="F377" i="7"/>
  <c r="F378" i="7"/>
  <c r="F379" i="7"/>
  <c r="F380" i="7"/>
  <c r="F381" i="7"/>
  <c r="F382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L11" i="7"/>
  <c r="G11" i="7"/>
  <c r="G10" i="7"/>
  <c r="L8" i="7"/>
  <c r="L9" i="7"/>
  <c r="G9" i="7"/>
  <c r="G8" i="7"/>
  <c r="G7" i="7"/>
  <c r="L6" i="7"/>
  <c r="G6" i="7"/>
  <c r="G5" i="7"/>
  <c r="C8" i="2"/>
  <c r="E8" i="2"/>
  <c r="C7" i="2"/>
  <c r="E7" i="2"/>
  <c r="C6" i="2"/>
  <c r="E6" i="2"/>
  <c r="C5" i="2"/>
  <c r="E5" i="2"/>
  <c r="C4" i="2"/>
  <c r="E4" i="2"/>
  <c r="C15" i="2"/>
  <c r="C16" i="2"/>
  <c r="D16" i="2"/>
  <c r="C17" i="2"/>
  <c r="D17" i="2"/>
  <c r="C18" i="2"/>
  <c r="D18" i="2"/>
  <c r="C19" i="2"/>
  <c r="D19" i="2"/>
  <c r="C20" i="2"/>
  <c r="D20" i="2"/>
  <c r="C9" i="2"/>
  <c r="E9" i="2"/>
  <c r="E21" i="2"/>
  <c r="E20" i="2"/>
  <c r="E19" i="2"/>
  <c r="E18" i="2"/>
  <c r="E17" i="2"/>
  <c r="E16" i="2"/>
  <c r="E15" i="2"/>
  <c r="C14" i="2"/>
  <c r="E14" i="2"/>
  <c r="C13" i="2"/>
  <c r="E13" i="2"/>
  <c r="C12" i="2"/>
  <c r="E12" i="2"/>
  <c r="C11" i="2"/>
  <c r="E11" i="2"/>
  <c r="C10" i="2"/>
  <c r="E1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E22" i="2"/>
  <c r="E34" i="2"/>
  <c r="E33" i="2"/>
  <c r="E32" i="2"/>
  <c r="E31" i="2"/>
  <c r="E30" i="2"/>
  <c r="E29" i="2"/>
  <c r="E28" i="2"/>
  <c r="E27" i="2"/>
  <c r="E26" i="2"/>
  <c r="E25" i="2"/>
  <c r="E24" i="2"/>
  <c r="E2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E35" i="2"/>
  <c r="E47" i="2"/>
  <c r="E46" i="2"/>
  <c r="E45" i="2"/>
  <c r="E44" i="2"/>
  <c r="E43" i="2"/>
  <c r="E42" i="2"/>
  <c r="E41" i="2"/>
  <c r="E40" i="2"/>
  <c r="E39" i="2"/>
  <c r="E38" i="2"/>
  <c r="E37" i="2"/>
  <c r="E3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E48" i="2"/>
  <c r="E60" i="2"/>
  <c r="E59" i="2"/>
  <c r="E58" i="2"/>
  <c r="E57" i="2"/>
  <c r="E56" i="2"/>
  <c r="E55" i="2"/>
  <c r="E54" i="2"/>
  <c r="E53" i="2"/>
  <c r="E52" i="2"/>
  <c r="E51" i="2"/>
  <c r="E50" i="2"/>
  <c r="E4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E61" i="2"/>
  <c r="E73" i="2"/>
  <c r="E72" i="2"/>
  <c r="E71" i="2"/>
  <c r="E70" i="2"/>
  <c r="E69" i="2"/>
  <c r="E68" i="2"/>
  <c r="E67" i="2"/>
  <c r="E66" i="2"/>
  <c r="E65" i="2"/>
  <c r="E64" i="2"/>
  <c r="E63" i="2"/>
  <c r="E6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E74" i="2"/>
  <c r="E86" i="2"/>
  <c r="E85" i="2"/>
  <c r="E84" i="2"/>
  <c r="E83" i="2"/>
  <c r="E82" i="2"/>
  <c r="E81" i="2"/>
  <c r="E80" i="2"/>
  <c r="E79" i="2"/>
  <c r="E78" i="2"/>
  <c r="E77" i="2"/>
  <c r="E76" i="2"/>
  <c r="E7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E87" i="2"/>
  <c r="E99" i="2"/>
  <c r="E98" i="2"/>
  <c r="E97" i="2"/>
  <c r="E96" i="2"/>
  <c r="E95" i="2"/>
  <c r="E94" i="2"/>
  <c r="E93" i="2"/>
  <c r="E92" i="2"/>
  <c r="E91" i="2"/>
  <c r="E90" i="2"/>
  <c r="E89" i="2"/>
  <c r="E8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E100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E113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E126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E139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E152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E165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E178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E191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E204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E217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E230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E243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E256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E269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E282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E295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E308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E321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E334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E347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E361" i="2"/>
  <c r="F373" i="2"/>
  <c r="E362" i="2"/>
  <c r="F374" i="2"/>
  <c r="E363" i="2"/>
  <c r="F375" i="2"/>
  <c r="E364" i="2"/>
  <c r="F376" i="2"/>
  <c r="E365" i="2"/>
  <c r="F377" i="2"/>
  <c r="E366" i="2"/>
  <c r="F378" i="2"/>
  <c r="E367" i="2"/>
  <c r="F379" i="2"/>
  <c r="E368" i="2"/>
  <c r="F380" i="2"/>
  <c r="E369" i="2"/>
  <c r="F381" i="2"/>
  <c r="E370" i="2"/>
  <c r="F382" i="2"/>
  <c r="E371" i="2"/>
  <c r="F383" i="2"/>
  <c r="E360" i="2"/>
  <c r="F372" i="2"/>
  <c r="D16" i="3"/>
  <c r="E16" i="3"/>
  <c r="G17" i="3"/>
  <c r="I17" i="3"/>
  <c r="D17" i="3"/>
  <c r="E17" i="3"/>
  <c r="G18" i="3"/>
  <c r="I18" i="3"/>
  <c r="D18" i="3"/>
  <c r="E18" i="3"/>
  <c r="G19" i="3"/>
  <c r="I19" i="3"/>
  <c r="D19" i="3"/>
  <c r="E19" i="3"/>
  <c r="G20" i="3"/>
  <c r="I20" i="3"/>
  <c r="D20" i="3"/>
  <c r="E20" i="3"/>
  <c r="G21" i="3"/>
  <c r="I21" i="3"/>
  <c r="D21" i="3"/>
  <c r="E21" i="3"/>
  <c r="G22" i="3"/>
  <c r="I22" i="3"/>
  <c r="D22" i="3"/>
  <c r="E22" i="3"/>
  <c r="G23" i="3"/>
  <c r="I23" i="3"/>
  <c r="D23" i="3"/>
  <c r="E23" i="3"/>
  <c r="G24" i="3"/>
  <c r="I24" i="3"/>
  <c r="D24" i="3"/>
  <c r="E24" i="3"/>
  <c r="G25" i="3"/>
  <c r="I25" i="3"/>
  <c r="D25" i="3"/>
  <c r="E25" i="3"/>
  <c r="G26" i="3"/>
  <c r="I26" i="3"/>
  <c r="D26" i="3"/>
  <c r="E26" i="3"/>
  <c r="G27" i="3"/>
  <c r="I27" i="3"/>
  <c r="D27" i="3"/>
  <c r="E27" i="3"/>
  <c r="F16" i="3"/>
  <c r="G28" i="3"/>
  <c r="I28" i="3"/>
  <c r="D28" i="3"/>
  <c r="E28" i="3"/>
  <c r="F17" i="3"/>
  <c r="G29" i="3"/>
  <c r="I29" i="3"/>
  <c r="D29" i="3"/>
  <c r="E29" i="3"/>
  <c r="F18" i="3"/>
  <c r="G30" i="3"/>
  <c r="I30" i="3"/>
  <c r="D30" i="3"/>
  <c r="E30" i="3"/>
  <c r="F19" i="3"/>
  <c r="G31" i="3"/>
  <c r="I31" i="3"/>
  <c r="D31" i="3"/>
  <c r="E31" i="3"/>
  <c r="F20" i="3"/>
  <c r="G32" i="3"/>
  <c r="I32" i="3"/>
  <c r="D32" i="3"/>
  <c r="E32" i="3"/>
  <c r="F21" i="3"/>
  <c r="G33" i="3"/>
  <c r="I33" i="3"/>
  <c r="D33" i="3"/>
  <c r="E33" i="3"/>
  <c r="F22" i="3"/>
  <c r="G34" i="3"/>
  <c r="I34" i="3"/>
  <c r="D34" i="3"/>
  <c r="E34" i="3"/>
  <c r="F23" i="3"/>
  <c r="G35" i="3"/>
  <c r="I35" i="3"/>
  <c r="D35" i="3"/>
  <c r="E35" i="3"/>
  <c r="F24" i="3"/>
  <c r="G36" i="3"/>
  <c r="I36" i="3"/>
  <c r="D36" i="3"/>
  <c r="E36" i="3"/>
  <c r="F25" i="3"/>
  <c r="G37" i="3"/>
  <c r="I37" i="3"/>
  <c r="D37" i="3"/>
  <c r="E37" i="3"/>
  <c r="F26" i="3"/>
  <c r="G38" i="3"/>
  <c r="I38" i="3"/>
  <c r="D38" i="3"/>
  <c r="E38" i="3"/>
  <c r="F27" i="3"/>
  <c r="G39" i="3"/>
  <c r="I39" i="3"/>
  <c r="D39" i="3"/>
  <c r="E39" i="3"/>
  <c r="F28" i="3"/>
  <c r="G40" i="3"/>
  <c r="I40" i="3"/>
  <c r="D40" i="3"/>
  <c r="E40" i="3"/>
  <c r="F29" i="3"/>
  <c r="G41" i="3"/>
  <c r="I41" i="3"/>
  <c r="D41" i="3"/>
  <c r="E41" i="3"/>
  <c r="F30" i="3"/>
  <c r="G42" i="3"/>
  <c r="I42" i="3"/>
  <c r="D42" i="3"/>
  <c r="E42" i="3"/>
  <c r="F31" i="3"/>
  <c r="G43" i="3"/>
  <c r="I43" i="3"/>
  <c r="D43" i="3"/>
  <c r="E43" i="3"/>
  <c r="F32" i="3"/>
  <c r="G44" i="3"/>
  <c r="I44" i="3"/>
  <c r="D44" i="3"/>
  <c r="E44" i="3"/>
  <c r="F33" i="3"/>
  <c r="G45" i="3"/>
  <c r="I45" i="3"/>
  <c r="D45" i="3"/>
  <c r="E45" i="3"/>
  <c r="F34" i="3"/>
  <c r="G46" i="3"/>
  <c r="I46" i="3"/>
  <c r="D46" i="3"/>
  <c r="E46" i="3"/>
  <c r="F35" i="3"/>
  <c r="G47" i="3"/>
  <c r="I47" i="3"/>
  <c r="D47" i="3"/>
  <c r="E47" i="3"/>
  <c r="F36" i="3"/>
  <c r="G48" i="3"/>
  <c r="I48" i="3"/>
  <c r="D48" i="3"/>
  <c r="E48" i="3"/>
  <c r="F37" i="3"/>
  <c r="G49" i="3"/>
  <c r="I49" i="3"/>
  <c r="D49" i="3"/>
  <c r="E49" i="3"/>
  <c r="F38" i="3"/>
  <c r="G50" i="3"/>
  <c r="I50" i="3"/>
  <c r="D50" i="3"/>
  <c r="E50" i="3"/>
  <c r="F39" i="3"/>
  <c r="G51" i="3"/>
  <c r="I51" i="3"/>
  <c r="D51" i="3"/>
  <c r="E51" i="3"/>
  <c r="F40" i="3"/>
  <c r="G52" i="3"/>
  <c r="I52" i="3"/>
  <c r="D52" i="3"/>
  <c r="E52" i="3"/>
  <c r="F41" i="3"/>
  <c r="G53" i="3"/>
  <c r="I53" i="3"/>
  <c r="D53" i="3"/>
  <c r="E53" i="3"/>
  <c r="F42" i="3"/>
  <c r="G54" i="3"/>
  <c r="I54" i="3"/>
  <c r="D54" i="3"/>
  <c r="E54" i="3"/>
  <c r="F43" i="3"/>
  <c r="G55" i="3"/>
  <c r="I55" i="3"/>
  <c r="D55" i="3"/>
  <c r="E55" i="3"/>
  <c r="F44" i="3"/>
  <c r="G56" i="3"/>
  <c r="I56" i="3"/>
  <c r="D56" i="3"/>
  <c r="E56" i="3"/>
  <c r="F45" i="3"/>
  <c r="G57" i="3"/>
  <c r="I57" i="3"/>
  <c r="D57" i="3"/>
  <c r="E57" i="3"/>
  <c r="F46" i="3"/>
  <c r="G58" i="3"/>
  <c r="I58" i="3"/>
  <c r="D58" i="3"/>
  <c r="E58" i="3"/>
  <c r="F47" i="3"/>
  <c r="G59" i="3"/>
  <c r="I59" i="3"/>
  <c r="D59" i="3"/>
  <c r="E59" i="3"/>
  <c r="F48" i="3"/>
  <c r="G60" i="3"/>
  <c r="I60" i="3"/>
  <c r="D60" i="3"/>
  <c r="E60" i="3"/>
  <c r="F49" i="3"/>
  <c r="G61" i="3"/>
  <c r="I61" i="3"/>
  <c r="D61" i="3"/>
  <c r="E61" i="3"/>
  <c r="F50" i="3"/>
  <c r="G62" i="3"/>
  <c r="I62" i="3"/>
  <c r="D62" i="3"/>
  <c r="E62" i="3"/>
  <c r="F51" i="3"/>
  <c r="G63" i="3"/>
  <c r="I63" i="3"/>
  <c r="D63" i="3"/>
  <c r="E63" i="3"/>
  <c r="F52" i="3"/>
  <c r="G64" i="3"/>
  <c r="I64" i="3"/>
  <c r="D64" i="3"/>
  <c r="E64" i="3"/>
  <c r="F53" i="3"/>
  <c r="G65" i="3"/>
  <c r="I65" i="3"/>
  <c r="D65" i="3"/>
  <c r="E65" i="3"/>
  <c r="F54" i="3"/>
  <c r="G66" i="3"/>
  <c r="I66" i="3"/>
  <c r="D66" i="3"/>
  <c r="E66" i="3"/>
  <c r="F55" i="3"/>
  <c r="G67" i="3"/>
  <c r="I67" i="3"/>
  <c r="D67" i="3"/>
  <c r="E67" i="3"/>
  <c r="F56" i="3"/>
  <c r="G68" i="3"/>
  <c r="I68" i="3"/>
  <c r="D68" i="3"/>
  <c r="E68" i="3"/>
  <c r="F57" i="3"/>
  <c r="G69" i="3"/>
  <c r="I69" i="3"/>
  <c r="D69" i="3"/>
  <c r="E69" i="3"/>
  <c r="F58" i="3"/>
  <c r="G70" i="3"/>
  <c r="I70" i="3"/>
  <c r="D70" i="3"/>
  <c r="E70" i="3"/>
  <c r="F59" i="3"/>
  <c r="G71" i="3"/>
  <c r="I71" i="3"/>
  <c r="D71" i="3"/>
  <c r="E71" i="3"/>
  <c r="F60" i="3"/>
  <c r="G72" i="3"/>
  <c r="I72" i="3"/>
  <c r="D72" i="3"/>
  <c r="E72" i="3"/>
  <c r="F61" i="3"/>
  <c r="G73" i="3"/>
  <c r="I73" i="3"/>
  <c r="D73" i="3"/>
  <c r="E73" i="3"/>
  <c r="F62" i="3"/>
  <c r="G74" i="3"/>
  <c r="I74" i="3"/>
  <c r="D74" i="3"/>
  <c r="E74" i="3"/>
  <c r="F63" i="3"/>
  <c r="G75" i="3"/>
  <c r="I75" i="3"/>
  <c r="D75" i="3"/>
  <c r="E75" i="3"/>
  <c r="F64" i="3"/>
  <c r="G76" i="3"/>
  <c r="I76" i="3"/>
  <c r="D76" i="3"/>
  <c r="E76" i="3"/>
  <c r="F65" i="3"/>
  <c r="G77" i="3"/>
  <c r="I77" i="3"/>
  <c r="D77" i="3"/>
  <c r="E77" i="3"/>
  <c r="F66" i="3"/>
  <c r="G78" i="3"/>
  <c r="I78" i="3"/>
  <c r="D78" i="3"/>
  <c r="E78" i="3"/>
  <c r="F67" i="3"/>
  <c r="G79" i="3"/>
  <c r="I79" i="3"/>
  <c r="D79" i="3"/>
  <c r="E79" i="3"/>
  <c r="F68" i="3"/>
  <c r="G80" i="3"/>
  <c r="I80" i="3"/>
  <c r="D80" i="3"/>
  <c r="E80" i="3"/>
  <c r="F69" i="3"/>
  <c r="G81" i="3"/>
  <c r="I81" i="3"/>
  <c r="D81" i="3"/>
  <c r="E81" i="3"/>
  <c r="F70" i="3"/>
  <c r="G82" i="3"/>
  <c r="I82" i="3"/>
  <c r="D82" i="3"/>
  <c r="E82" i="3"/>
  <c r="F71" i="3"/>
  <c r="G83" i="3"/>
  <c r="I83" i="3"/>
  <c r="D83" i="3"/>
  <c r="E83" i="3"/>
  <c r="F72" i="3"/>
  <c r="G84" i="3"/>
  <c r="I84" i="3"/>
  <c r="D84" i="3"/>
  <c r="E84" i="3"/>
  <c r="F73" i="3"/>
  <c r="G85" i="3"/>
  <c r="I85" i="3"/>
  <c r="D85" i="3"/>
  <c r="E85" i="3"/>
  <c r="F74" i="3"/>
  <c r="G86" i="3"/>
  <c r="I86" i="3"/>
  <c r="D86" i="3"/>
  <c r="E86" i="3"/>
  <c r="F75" i="3"/>
  <c r="G87" i="3"/>
  <c r="I87" i="3"/>
  <c r="D87" i="3"/>
  <c r="E87" i="3"/>
  <c r="F76" i="3"/>
  <c r="G88" i="3"/>
  <c r="I88" i="3"/>
  <c r="D88" i="3"/>
  <c r="E88" i="3"/>
  <c r="F77" i="3"/>
  <c r="G89" i="3"/>
  <c r="I89" i="3"/>
  <c r="D89" i="3"/>
  <c r="E89" i="3"/>
  <c r="F78" i="3"/>
  <c r="G90" i="3"/>
  <c r="I90" i="3"/>
  <c r="D90" i="3"/>
  <c r="E90" i="3"/>
  <c r="F79" i="3"/>
  <c r="G91" i="3"/>
  <c r="I91" i="3"/>
  <c r="D91" i="3"/>
  <c r="E91" i="3"/>
  <c r="F80" i="3"/>
  <c r="G92" i="3"/>
  <c r="I92" i="3"/>
  <c r="D92" i="3"/>
  <c r="E92" i="3"/>
  <c r="F81" i="3"/>
  <c r="G93" i="3"/>
  <c r="I93" i="3"/>
  <c r="D93" i="3"/>
  <c r="E93" i="3"/>
  <c r="F82" i="3"/>
  <c r="G94" i="3"/>
  <c r="I94" i="3"/>
  <c r="D94" i="3"/>
  <c r="E94" i="3"/>
  <c r="F83" i="3"/>
  <c r="G95" i="3"/>
  <c r="I95" i="3"/>
  <c r="D95" i="3"/>
  <c r="E95" i="3"/>
  <c r="F84" i="3"/>
  <c r="G96" i="3"/>
  <c r="I96" i="3"/>
  <c r="D96" i="3"/>
  <c r="E96" i="3"/>
  <c r="F85" i="3"/>
  <c r="G97" i="3"/>
  <c r="I97" i="3"/>
  <c r="D97" i="3"/>
  <c r="E97" i="3"/>
  <c r="F86" i="3"/>
  <c r="G98" i="3"/>
  <c r="I98" i="3"/>
  <c r="D98" i="3"/>
  <c r="E98" i="3"/>
  <c r="F87" i="3"/>
  <c r="G99" i="3"/>
  <c r="I99" i="3"/>
  <c r="D99" i="3"/>
  <c r="E99" i="3"/>
  <c r="F88" i="3"/>
  <c r="G100" i="3"/>
  <c r="I100" i="3"/>
  <c r="D100" i="3"/>
  <c r="E100" i="3"/>
  <c r="F89" i="3"/>
  <c r="G101" i="3"/>
  <c r="I101" i="3"/>
  <c r="D101" i="3"/>
  <c r="E101" i="3"/>
  <c r="F90" i="3"/>
  <c r="G102" i="3"/>
  <c r="I102" i="3"/>
  <c r="D102" i="3"/>
  <c r="E102" i="3"/>
  <c r="F91" i="3"/>
  <c r="G103" i="3"/>
  <c r="I103" i="3"/>
  <c r="D103" i="3"/>
  <c r="E103" i="3"/>
  <c r="F92" i="3"/>
  <c r="G104" i="3"/>
  <c r="I104" i="3"/>
  <c r="D104" i="3"/>
  <c r="E104" i="3"/>
  <c r="F93" i="3"/>
  <c r="G105" i="3"/>
  <c r="I105" i="3"/>
  <c r="D105" i="3"/>
  <c r="E105" i="3"/>
  <c r="F94" i="3"/>
  <c r="G106" i="3"/>
  <c r="I106" i="3"/>
  <c r="D106" i="3"/>
  <c r="E106" i="3"/>
  <c r="F95" i="3"/>
  <c r="G107" i="3"/>
  <c r="I107" i="3"/>
  <c r="D107" i="3"/>
  <c r="E107" i="3"/>
  <c r="F96" i="3"/>
  <c r="G108" i="3"/>
  <c r="I108" i="3"/>
  <c r="D108" i="3"/>
  <c r="E108" i="3"/>
  <c r="F97" i="3"/>
  <c r="G109" i="3"/>
  <c r="I109" i="3"/>
  <c r="D109" i="3"/>
  <c r="E109" i="3"/>
  <c r="F98" i="3"/>
  <c r="G110" i="3"/>
  <c r="I110" i="3"/>
  <c r="D110" i="3"/>
  <c r="E110" i="3"/>
  <c r="F99" i="3"/>
  <c r="G111" i="3"/>
  <c r="I111" i="3"/>
  <c r="D111" i="3"/>
  <c r="E111" i="3"/>
  <c r="F100" i="3"/>
  <c r="G112" i="3"/>
  <c r="I112" i="3"/>
  <c r="D112" i="3"/>
  <c r="E112" i="3"/>
  <c r="F101" i="3"/>
  <c r="G113" i="3"/>
  <c r="I113" i="3"/>
  <c r="D113" i="3"/>
  <c r="E113" i="3"/>
  <c r="F102" i="3"/>
  <c r="G114" i="3"/>
  <c r="I114" i="3"/>
  <c r="D114" i="3"/>
  <c r="E114" i="3"/>
  <c r="F103" i="3"/>
  <c r="G115" i="3"/>
  <c r="I115" i="3"/>
  <c r="D115" i="3"/>
  <c r="E115" i="3"/>
  <c r="F104" i="3"/>
  <c r="G116" i="3"/>
  <c r="I116" i="3"/>
  <c r="D116" i="3"/>
  <c r="E116" i="3"/>
  <c r="F105" i="3"/>
  <c r="G117" i="3"/>
  <c r="I117" i="3"/>
  <c r="D117" i="3"/>
  <c r="E117" i="3"/>
  <c r="F106" i="3"/>
  <c r="G118" i="3"/>
  <c r="I118" i="3"/>
  <c r="D118" i="3"/>
  <c r="E118" i="3"/>
  <c r="F107" i="3"/>
  <c r="G119" i="3"/>
  <c r="I119" i="3"/>
  <c r="D119" i="3"/>
  <c r="E119" i="3"/>
  <c r="F108" i="3"/>
  <c r="G120" i="3"/>
  <c r="I120" i="3"/>
  <c r="D120" i="3"/>
  <c r="E120" i="3"/>
  <c r="F109" i="3"/>
  <c r="G121" i="3"/>
  <c r="I121" i="3"/>
  <c r="D121" i="3"/>
  <c r="E121" i="3"/>
  <c r="F110" i="3"/>
  <c r="G122" i="3"/>
  <c r="I122" i="3"/>
  <c r="D122" i="3"/>
  <c r="E122" i="3"/>
  <c r="F111" i="3"/>
  <c r="G123" i="3"/>
  <c r="I123" i="3"/>
  <c r="D123" i="3"/>
  <c r="E123" i="3"/>
  <c r="F112" i="3"/>
  <c r="G124" i="3"/>
  <c r="I124" i="3"/>
  <c r="D124" i="3"/>
  <c r="E124" i="3"/>
  <c r="F113" i="3"/>
  <c r="G125" i="3"/>
  <c r="I125" i="3"/>
  <c r="D125" i="3"/>
  <c r="E125" i="3"/>
  <c r="F114" i="3"/>
  <c r="G126" i="3"/>
  <c r="I126" i="3"/>
  <c r="D126" i="3"/>
  <c r="E126" i="3"/>
  <c r="F115" i="3"/>
  <c r="G127" i="3"/>
  <c r="I127" i="3"/>
  <c r="D127" i="3"/>
  <c r="E127" i="3"/>
  <c r="F116" i="3"/>
  <c r="G128" i="3"/>
  <c r="I128" i="3"/>
  <c r="D128" i="3"/>
  <c r="E128" i="3"/>
  <c r="F117" i="3"/>
  <c r="G129" i="3"/>
  <c r="I129" i="3"/>
  <c r="D129" i="3"/>
  <c r="E129" i="3"/>
  <c r="F118" i="3"/>
  <c r="G130" i="3"/>
  <c r="I130" i="3"/>
  <c r="D130" i="3"/>
  <c r="E130" i="3"/>
  <c r="F119" i="3"/>
  <c r="G131" i="3"/>
  <c r="I131" i="3"/>
  <c r="D131" i="3"/>
  <c r="E131" i="3"/>
  <c r="F120" i="3"/>
  <c r="G132" i="3"/>
  <c r="I132" i="3"/>
  <c r="D132" i="3"/>
  <c r="E132" i="3"/>
  <c r="F121" i="3"/>
  <c r="G133" i="3"/>
  <c r="I133" i="3"/>
  <c r="D133" i="3"/>
  <c r="E133" i="3"/>
  <c r="F122" i="3"/>
  <c r="G134" i="3"/>
  <c r="I134" i="3"/>
  <c r="D134" i="3"/>
  <c r="E134" i="3"/>
  <c r="F123" i="3"/>
  <c r="G135" i="3"/>
  <c r="I135" i="3"/>
  <c r="D135" i="3"/>
  <c r="E135" i="3"/>
  <c r="F124" i="3"/>
  <c r="G136" i="3"/>
  <c r="I136" i="3"/>
  <c r="D136" i="3"/>
  <c r="E136" i="3"/>
  <c r="F125" i="3"/>
  <c r="G137" i="3"/>
  <c r="I137" i="3"/>
  <c r="D137" i="3"/>
  <c r="E137" i="3"/>
  <c r="F126" i="3"/>
  <c r="G138" i="3"/>
  <c r="I138" i="3"/>
  <c r="D138" i="3"/>
  <c r="E138" i="3"/>
  <c r="F127" i="3"/>
  <c r="G139" i="3"/>
  <c r="I139" i="3"/>
  <c r="D139" i="3"/>
  <c r="E139" i="3"/>
  <c r="F128" i="3"/>
  <c r="G140" i="3"/>
  <c r="I140" i="3"/>
  <c r="D140" i="3"/>
  <c r="E140" i="3"/>
  <c r="F129" i="3"/>
  <c r="G141" i="3"/>
  <c r="I141" i="3"/>
  <c r="D141" i="3"/>
  <c r="E141" i="3"/>
  <c r="F130" i="3"/>
  <c r="G142" i="3"/>
  <c r="I142" i="3"/>
  <c r="D142" i="3"/>
  <c r="E142" i="3"/>
  <c r="F131" i="3"/>
  <c r="G143" i="3"/>
  <c r="I143" i="3"/>
  <c r="D143" i="3"/>
  <c r="E143" i="3"/>
  <c r="F132" i="3"/>
  <c r="G144" i="3"/>
  <c r="I144" i="3"/>
  <c r="D144" i="3"/>
  <c r="E144" i="3"/>
  <c r="F133" i="3"/>
  <c r="G145" i="3"/>
  <c r="I145" i="3"/>
  <c r="D145" i="3"/>
  <c r="E145" i="3"/>
  <c r="F134" i="3"/>
  <c r="G146" i="3"/>
  <c r="I146" i="3"/>
  <c r="D146" i="3"/>
  <c r="E146" i="3"/>
  <c r="F135" i="3"/>
  <c r="G147" i="3"/>
  <c r="I147" i="3"/>
  <c r="D147" i="3"/>
  <c r="E147" i="3"/>
  <c r="F136" i="3"/>
  <c r="G148" i="3"/>
  <c r="I148" i="3"/>
  <c r="D148" i="3"/>
  <c r="E148" i="3"/>
  <c r="F137" i="3"/>
  <c r="G149" i="3"/>
  <c r="I149" i="3"/>
  <c r="D149" i="3"/>
  <c r="E149" i="3"/>
  <c r="F138" i="3"/>
  <c r="G150" i="3"/>
  <c r="I150" i="3"/>
  <c r="D150" i="3"/>
  <c r="E150" i="3"/>
  <c r="F139" i="3"/>
  <c r="G151" i="3"/>
  <c r="I151" i="3"/>
  <c r="D151" i="3"/>
  <c r="E151" i="3"/>
  <c r="F140" i="3"/>
  <c r="G152" i="3"/>
  <c r="I152" i="3"/>
  <c r="D152" i="3"/>
  <c r="E152" i="3"/>
  <c r="F141" i="3"/>
  <c r="G153" i="3"/>
  <c r="I153" i="3"/>
  <c r="D153" i="3"/>
  <c r="E153" i="3"/>
  <c r="F142" i="3"/>
  <c r="G154" i="3"/>
  <c r="I154" i="3"/>
  <c r="D154" i="3"/>
  <c r="E154" i="3"/>
  <c r="F143" i="3"/>
  <c r="G155" i="3"/>
  <c r="I155" i="3"/>
  <c r="D155" i="3"/>
  <c r="E155" i="3"/>
  <c r="F144" i="3"/>
  <c r="G156" i="3"/>
  <c r="I156" i="3"/>
  <c r="D156" i="3"/>
  <c r="E156" i="3"/>
  <c r="F145" i="3"/>
  <c r="G157" i="3"/>
  <c r="I157" i="3"/>
  <c r="D157" i="3"/>
  <c r="E157" i="3"/>
  <c r="F146" i="3"/>
  <c r="G158" i="3"/>
  <c r="I158" i="3"/>
  <c r="D158" i="3"/>
  <c r="E158" i="3"/>
  <c r="F147" i="3"/>
  <c r="G159" i="3"/>
  <c r="I159" i="3"/>
  <c r="D159" i="3"/>
  <c r="E159" i="3"/>
  <c r="F148" i="3"/>
  <c r="G160" i="3"/>
  <c r="I160" i="3"/>
  <c r="D160" i="3"/>
  <c r="E160" i="3"/>
  <c r="F149" i="3"/>
  <c r="G161" i="3"/>
  <c r="I161" i="3"/>
  <c r="D161" i="3"/>
  <c r="E161" i="3"/>
  <c r="F150" i="3"/>
  <c r="G162" i="3"/>
  <c r="I162" i="3"/>
  <c r="D162" i="3"/>
  <c r="E162" i="3"/>
  <c r="F151" i="3"/>
  <c r="G163" i="3"/>
  <c r="I163" i="3"/>
  <c r="D163" i="3"/>
  <c r="E163" i="3"/>
  <c r="F152" i="3"/>
  <c r="G164" i="3"/>
  <c r="I164" i="3"/>
  <c r="D164" i="3"/>
  <c r="E164" i="3"/>
  <c r="F153" i="3"/>
  <c r="G165" i="3"/>
  <c r="I165" i="3"/>
  <c r="D165" i="3"/>
  <c r="E165" i="3"/>
  <c r="F154" i="3"/>
  <c r="G166" i="3"/>
  <c r="I166" i="3"/>
  <c r="D166" i="3"/>
  <c r="E166" i="3"/>
  <c r="F155" i="3"/>
  <c r="G167" i="3"/>
  <c r="I167" i="3"/>
  <c r="D167" i="3"/>
  <c r="E167" i="3"/>
  <c r="F156" i="3"/>
  <c r="G168" i="3"/>
  <c r="I168" i="3"/>
  <c r="D168" i="3"/>
  <c r="E168" i="3"/>
  <c r="F157" i="3"/>
  <c r="G169" i="3"/>
  <c r="I169" i="3"/>
  <c r="D169" i="3"/>
  <c r="E169" i="3"/>
  <c r="F158" i="3"/>
  <c r="G170" i="3"/>
  <c r="I170" i="3"/>
  <c r="D170" i="3"/>
  <c r="E170" i="3"/>
  <c r="F159" i="3"/>
  <c r="G171" i="3"/>
  <c r="I171" i="3"/>
  <c r="D171" i="3"/>
  <c r="E171" i="3"/>
  <c r="F160" i="3"/>
  <c r="G172" i="3"/>
  <c r="I172" i="3"/>
  <c r="D172" i="3"/>
  <c r="E172" i="3"/>
  <c r="F161" i="3"/>
  <c r="G173" i="3"/>
  <c r="I173" i="3"/>
  <c r="D173" i="3"/>
  <c r="E173" i="3"/>
  <c r="F162" i="3"/>
  <c r="G174" i="3"/>
  <c r="I174" i="3"/>
  <c r="D174" i="3"/>
  <c r="E174" i="3"/>
  <c r="F163" i="3"/>
  <c r="G175" i="3"/>
  <c r="I175" i="3"/>
  <c r="D175" i="3"/>
  <c r="E175" i="3"/>
  <c r="F164" i="3"/>
  <c r="G176" i="3"/>
  <c r="I176" i="3"/>
  <c r="D176" i="3"/>
  <c r="E176" i="3"/>
  <c r="F165" i="3"/>
  <c r="G177" i="3"/>
  <c r="I177" i="3"/>
  <c r="D177" i="3"/>
  <c r="E177" i="3"/>
  <c r="F166" i="3"/>
  <c r="G178" i="3"/>
  <c r="I178" i="3"/>
  <c r="D178" i="3"/>
  <c r="E178" i="3"/>
  <c r="F167" i="3"/>
  <c r="G179" i="3"/>
  <c r="I179" i="3"/>
  <c r="D179" i="3"/>
  <c r="E179" i="3"/>
  <c r="F168" i="3"/>
  <c r="G180" i="3"/>
  <c r="I180" i="3"/>
  <c r="D180" i="3"/>
  <c r="E180" i="3"/>
  <c r="F169" i="3"/>
  <c r="G181" i="3"/>
  <c r="I181" i="3"/>
  <c r="D181" i="3"/>
  <c r="E181" i="3"/>
  <c r="F170" i="3"/>
  <c r="G182" i="3"/>
  <c r="I182" i="3"/>
  <c r="D182" i="3"/>
  <c r="E182" i="3"/>
  <c r="F171" i="3"/>
  <c r="G183" i="3"/>
  <c r="I183" i="3"/>
  <c r="D183" i="3"/>
  <c r="E183" i="3"/>
  <c r="F172" i="3"/>
  <c r="G184" i="3"/>
  <c r="I184" i="3"/>
  <c r="D184" i="3"/>
  <c r="E184" i="3"/>
  <c r="F173" i="3"/>
  <c r="G185" i="3"/>
  <c r="I185" i="3"/>
  <c r="D185" i="3"/>
  <c r="E185" i="3"/>
  <c r="F174" i="3"/>
  <c r="G186" i="3"/>
  <c r="I186" i="3"/>
  <c r="D186" i="3"/>
  <c r="E186" i="3"/>
  <c r="F175" i="3"/>
  <c r="G187" i="3"/>
  <c r="I187" i="3"/>
  <c r="D187" i="3"/>
  <c r="E187" i="3"/>
  <c r="F176" i="3"/>
  <c r="G188" i="3"/>
  <c r="I188" i="3"/>
  <c r="D188" i="3"/>
  <c r="E188" i="3"/>
  <c r="F177" i="3"/>
  <c r="G189" i="3"/>
  <c r="I189" i="3"/>
  <c r="D189" i="3"/>
  <c r="E189" i="3"/>
  <c r="F178" i="3"/>
  <c r="G190" i="3"/>
  <c r="I190" i="3"/>
  <c r="D190" i="3"/>
  <c r="E190" i="3"/>
  <c r="F179" i="3"/>
  <c r="G191" i="3"/>
  <c r="I191" i="3"/>
  <c r="D191" i="3"/>
  <c r="E191" i="3"/>
  <c r="F180" i="3"/>
  <c r="G192" i="3"/>
  <c r="I192" i="3"/>
  <c r="D192" i="3"/>
  <c r="E192" i="3"/>
  <c r="F181" i="3"/>
  <c r="G193" i="3"/>
  <c r="I193" i="3"/>
  <c r="D193" i="3"/>
  <c r="E193" i="3"/>
  <c r="F182" i="3"/>
  <c r="G194" i="3"/>
  <c r="I194" i="3"/>
  <c r="D194" i="3"/>
  <c r="E194" i="3"/>
  <c r="F183" i="3"/>
  <c r="G195" i="3"/>
  <c r="I195" i="3"/>
  <c r="D195" i="3"/>
  <c r="E195" i="3"/>
  <c r="F184" i="3"/>
  <c r="G196" i="3"/>
  <c r="I196" i="3"/>
  <c r="D196" i="3"/>
  <c r="E196" i="3"/>
  <c r="F185" i="3"/>
  <c r="G197" i="3"/>
  <c r="I197" i="3"/>
  <c r="D197" i="3"/>
  <c r="E197" i="3"/>
  <c r="F186" i="3"/>
  <c r="G198" i="3"/>
  <c r="I198" i="3"/>
  <c r="D198" i="3"/>
  <c r="E198" i="3"/>
  <c r="F187" i="3"/>
  <c r="G199" i="3"/>
  <c r="I199" i="3"/>
  <c r="D199" i="3"/>
  <c r="E199" i="3"/>
  <c r="F188" i="3"/>
  <c r="G200" i="3"/>
  <c r="I200" i="3"/>
  <c r="D200" i="3"/>
  <c r="E200" i="3"/>
  <c r="F189" i="3"/>
  <c r="G201" i="3"/>
  <c r="I201" i="3"/>
  <c r="D201" i="3"/>
  <c r="E201" i="3"/>
  <c r="F190" i="3"/>
  <c r="G202" i="3"/>
  <c r="I202" i="3"/>
  <c r="D202" i="3"/>
  <c r="E202" i="3"/>
  <c r="F191" i="3"/>
  <c r="G203" i="3"/>
  <c r="I203" i="3"/>
  <c r="D203" i="3"/>
  <c r="E203" i="3"/>
  <c r="F192" i="3"/>
  <c r="G204" i="3"/>
  <c r="I204" i="3"/>
  <c r="D204" i="3"/>
  <c r="E204" i="3"/>
  <c r="F193" i="3"/>
  <c r="G205" i="3"/>
  <c r="I205" i="3"/>
  <c r="D205" i="3"/>
  <c r="E205" i="3"/>
  <c r="F194" i="3"/>
  <c r="G206" i="3"/>
  <c r="I206" i="3"/>
  <c r="D206" i="3"/>
  <c r="E206" i="3"/>
  <c r="F195" i="3"/>
  <c r="G207" i="3"/>
  <c r="I207" i="3"/>
  <c r="D207" i="3"/>
  <c r="E207" i="3"/>
  <c r="F196" i="3"/>
  <c r="G208" i="3"/>
  <c r="I208" i="3"/>
  <c r="D208" i="3"/>
  <c r="E208" i="3"/>
  <c r="F197" i="3"/>
  <c r="G209" i="3"/>
  <c r="I209" i="3"/>
  <c r="D209" i="3"/>
  <c r="E209" i="3"/>
  <c r="F198" i="3"/>
  <c r="G210" i="3"/>
  <c r="I210" i="3"/>
  <c r="D210" i="3"/>
  <c r="E210" i="3"/>
  <c r="F199" i="3"/>
  <c r="G211" i="3"/>
  <c r="I211" i="3"/>
  <c r="D211" i="3"/>
  <c r="E211" i="3"/>
  <c r="F200" i="3"/>
  <c r="G212" i="3"/>
  <c r="I212" i="3"/>
  <c r="D212" i="3"/>
  <c r="E212" i="3"/>
  <c r="F201" i="3"/>
  <c r="G213" i="3"/>
  <c r="I213" i="3"/>
  <c r="D213" i="3"/>
  <c r="E213" i="3"/>
  <c r="F202" i="3"/>
  <c r="G214" i="3"/>
  <c r="I214" i="3"/>
  <c r="D214" i="3"/>
  <c r="E214" i="3"/>
  <c r="F203" i="3"/>
  <c r="G215" i="3"/>
  <c r="I215" i="3"/>
  <c r="D215" i="3"/>
  <c r="E215" i="3"/>
  <c r="F204" i="3"/>
  <c r="G216" i="3"/>
  <c r="I216" i="3"/>
  <c r="D216" i="3"/>
  <c r="E216" i="3"/>
  <c r="F205" i="3"/>
  <c r="G217" i="3"/>
  <c r="I217" i="3"/>
  <c r="D217" i="3"/>
  <c r="E217" i="3"/>
  <c r="F206" i="3"/>
  <c r="G218" i="3"/>
  <c r="I218" i="3"/>
  <c r="D218" i="3"/>
  <c r="E218" i="3"/>
  <c r="F207" i="3"/>
  <c r="G219" i="3"/>
  <c r="I219" i="3"/>
  <c r="D219" i="3"/>
  <c r="E219" i="3"/>
  <c r="F208" i="3"/>
  <c r="G220" i="3"/>
  <c r="I220" i="3"/>
  <c r="D220" i="3"/>
  <c r="E220" i="3"/>
  <c r="F209" i="3"/>
  <c r="G221" i="3"/>
  <c r="I221" i="3"/>
  <c r="D221" i="3"/>
  <c r="E221" i="3"/>
  <c r="F210" i="3"/>
  <c r="G222" i="3"/>
  <c r="I222" i="3"/>
  <c r="D222" i="3"/>
  <c r="E222" i="3"/>
  <c r="F211" i="3"/>
  <c r="G223" i="3"/>
  <c r="I223" i="3"/>
  <c r="D223" i="3"/>
  <c r="E223" i="3"/>
  <c r="F212" i="3"/>
  <c r="G224" i="3"/>
  <c r="I224" i="3"/>
  <c r="D224" i="3"/>
  <c r="E224" i="3"/>
  <c r="F213" i="3"/>
  <c r="G225" i="3"/>
  <c r="I225" i="3"/>
  <c r="D225" i="3"/>
  <c r="E225" i="3"/>
  <c r="F214" i="3"/>
  <c r="G226" i="3"/>
  <c r="I226" i="3"/>
  <c r="D226" i="3"/>
  <c r="E226" i="3"/>
  <c r="F215" i="3"/>
  <c r="G227" i="3"/>
  <c r="I227" i="3"/>
  <c r="D227" i="3"/>
  <c r="E227" i="3"/>
  <c r="F216" i="3"/>
  <c r="G228" i="3"/>
  <c r="I228" i="3"/>
  <c r="D228" i="3"/>
  <c r="E228" i="3"/>
  <c r="F217" i="3"/>
  <c r="G229" i="3"/>
  <c r="I229" i="3"/>
  <c r="D229" i="3"/>
  <c r="E229" i="3"/>
  <c r="F218" i="3"/>
  <c r="G230" i="3"/>
  <c r="I230" i="3"/>
  <c r="D230" i="3"/>
  <c r="E230" i="3"/>
  <c r="F219" i="3"/>
  <c r="G231" i="3"/>
  <c r="I231" i="3"/>
  <c r="D231" i="3"/>
  <c r="E231" i="3"/>
  <c r="F220" i="3"/>
  <c r="G232" i="3"/>
  <c r="I232" i="3"/>
  <c r="D232" i="3"/>
  <c r="E232" i="3"/>
  <c r="F221" i="3"/>
  <c r="G233" i="3"/>
  <c r="I233" i="3"/>
  <c r="D233" i="3"/>
  <c r="E233" i="3"/>
  <c r="F222" i="3"/>
  <c r="G234" i="3"/>
  <c r="I234" i="3"/>
  <c r="D234" i="3"/>
  <c r="E234" i="3"/>
  <c r="F223" i="3"/>
  <c r="G235" i="3"/>
  <c r="I235" i="3"/>
  <c r="D235" i="3"/>
  <c r="E235" i="3"/>
  <c r="F224" i="3"/>
  <c r="G236" i="3"/>
  <c r="I236" i="3"/>
  <c r="D236" i="3"/>
  <c r="E236" i="3"/>
  <c r="F225" i="3"/>
  <c r="G237" i="3"/>
  <c r="I237" i="3"/>
  <c r="D237" i="3"/>
  <c r="E237" i="3"/>
  <c r="F226" i="3"/>
  <c r="G238" i="3"/>
  <c r="I238" i="3"/>
  <c r="D238" i="3"/>
  <c r="E238" i="3"/>
  <c r="F227" i="3"/>
  <c r="G239" i="3"/>
  <c r="I239" i="3"/>
  <c r="D239" i="3"/>
  <c r="E239" i="3"/>
  <c r="F228" i="3"/>
  <c r="G240" i="3"/>
  <c r="I240" i="3"/>
  <c r="D240" i="3"/>
  <c r="E240" i="3"/>
  <c r="F229" i="3"/>
  <c r="G241" i="3"/>
  <c r="I241" i="3"/>
  <c r="D241" i="3"/>
  <c r="E241" i="3"/>
  <c r="F230" i="3"/>
  <c r="G242" i="3"/>
  <c r="I242" i="3"/>
  <c r="D242" i="3"/>
  <c r="E242" i="3"/>
  <c r="F231" i="3"/>
  <c r="G243" i="3"/>
  <c r="I243" i="3"/>
  <c r="D243" i="3"/>
  <c r="E243" i="3"/>
  <c r="F232" i="3"/>
  <c r="G244" i="3"/>
  <c r="I244" i="3"/>
  <c r="D244" i="3"/>
  <c r="E244" i="3"/>
  <c r="F233" i="3"/>
  <c r="G245" i="3"/>
  <c r="I245" i="3"/>
  <c r="D245" i="3"/>
  <c r="E245" i="3"/>
  <c r="F234" i="3"/>
  <c r="G246" i="3"/>
  <c r="I246" i="3"/>
  <c r="D246" i="3"/>
  <c r="E246" i="3"/>
  <c r="F235" i="3"/>
  <c r="G247" i="3"/>
  <c r="I247" i="3"/>
  <c r="D247" i="3"/>
  <c r="E247" i="3"/>
  <c r="F236" i="3"/>
  <c r="G248" i="3"/>
  <c r="I248" i="3"/>
  <c r="D248" i="3"/>
  <c r="E248" i="3"/>
  <c r="F237" i="3"/>
  <c r="G249" i="3"/>
  <c r="I249" i="3"/>
  <c r="D249" i="3"/>
  <c r="E249" i="3"/>
  <c r="F238" i="3"/>
  <c r="G250" i="3"/>
  <c r="I250" i="3"/>
  <c r="D250" i="3"/>
  <c r="E250" i="3"/>
  <c r="F239" i="3"/>
  <c r="G251" i="3"/>
  <c r="I251" i="3"/>
  <c r="D251" i="3"/>
  <c r="E251" i="3"/>
  <c r="F240" i="3"/>
  <c r="G252" i="3"/>
  <c r="I252" i="3"/>
  <c r="D252" i="3"/>
  <c r="E252" i="3"/>
  <c r="F241" i="3"/>
  <c r="G253" i="3"/>
  <c r="I253" i="3"/>
  <c r="D253" i="3"/>
  <c r="E253" i="3"/>
  <c r="F242" i="3"/>
  <c r="G254" i="3"/>
  <c r="I254" i="3"/>
  <c r="D254" i="3"/>
  <c r="E254" i="3"/>
  <c r="F243" i="3"/>
  <c r="G255" i="3"/>
  <c r="I255" i="3"/>
  <c r="D255" i="3"/>
  <c r="E255" i="3"/>
  <c r="F244" i="3"/>
  <c r="G256" i="3"/>
  <c r="I256" i="3"/>
  <c r="D256" i="3"/>
  <c r="E256" i="3"/>
  <c r="F245" i="3"/>
  <c r="G257" i="3"/>
  <c r="I257" i="3"/>
  <c r="D257" i="3"/>
  <c r="E257" i="3"/>
  <c r="F246" i="3"/>
  <c r="G258" i="3"/>
  <c r="I258" i="3"/>
  <c r="D258" i="3"/>
  <c r="E258" i="3"/>
  <c r="F247" i="3"/>
  <c r="G259" i="3"/>
  <c r="I259" i="3"/>
  <c r="D259" i="3"/>
  <c r="E259" i="3"/>
  <c r="F248" i="3"/>
  <c r="G260" i="3"/>
  <c r="I260" i="3"/>
  <c r="D260" i="3"/>
  <c r="E260" i="3"/>
  <c r="F249" i="3"/>
  <c r="G261" i="3"/>
  <c r="I261" i="3"/>
  <c r="D261" i="3"/>
  <c r="E261" i="3"/>
  <c r="F250" i="3"/>
  <c r="G262" i="3"/>
  <c r="I262" i="3"/>
  <c r="D262" i="3"/>
  <c r="E262" i="3"/>
  <c r="F251" i="3"/>
  <c r="G263" i="3"/>
  <c r="I263" i="3"/>
  <c r="D263" i="3"/>
  <c r="E263" i="3"/>
  <c r="F252" i="3"/>
  <c r="G264" i="3"/>
  <c r="I264" i="3"/>
  <c r="D264" i="3"/>
  <c r="E264" i="3"/>
  <c r="F253" i="3"/>
  <c r="G265" i="3"/>
  <c r="I265" i="3"/>
  <c r="D265" i="3"/>
  <c r="E265" i="3"/>
  <c r="F254" i="3"/>
  <c r="G266" i="3"/>
  <c r="I266" i="3"/>
  <c r="D266" i="3"/>
  <c r="E266" i="3"/>
  <c r="F255" i="3"/>
  <c r="G267" i="3"/>
  <c r="I267" i="3"/>
  <c r="D267" i="3"/>
  <c r="E267" i="3"/>
  <c r="F256" i="3"/>
  <c r="G268" i="3"/>
  <c r="I268" i="3"/>
  <c r="D268" i="3"/>
  <c r="E268" i="3"/>
  <c r="F257" i="3"/>
  <c r="G269" i="3"/>
  <c r="I269" i="3"/>
  <c r="D269" i="3"/>
  <c r="E269" i="3"/>
  <c r="F258" i="3"/>
  <c r="G270" i="3"/>
  <c r="I270" i="3"/>
  <c r="D270" i="3"/>
  <c r="E270" i="3"/>
  <c r="F259" i="3"/>
  <c r="G271" i="3"/>
  <c r="I271" i="3"/>
  <c r="D271" i="3"/>
  <c r="E271" i="3"/>
  <c r="F260" i="3"/>
  <c r="G272" i="3"/>
  <c r="I272" i="3"/>
  <c r="D272" i="3"/>
  <c r="E272" i="3"/>
  <c r="F261" i="3"/>
  <c r="G273" i="3"/>
  <c r="I273" i="3"/>
  <c r="D273" i="3"/>
  <c r="E273" i="3"/>
  <c r="F262" i="3"/>
  <c r="G274" i="3"/>
  <c r="I274" i="3"/>
  <c r="D274" i="3"/>
  <c r="E274" i="3"/>
  <c r="F263" i="3"/>
  <c r="G275" i="3"/>
  <c r="I275" i="3"/>
  <c r="D275" i="3"/>
  <c r="E275" i="3"/>
  <c r="F264" i="3"/>
  <c r="G276" i="3"/>
  <c r="I276" i="3"/>
  <c r="D276" i="3"/>
  <c r="E276" i="3"/>
  <c r="F265" i="3"/>
  <c r="G277" i="3"/>
  <c r="I277" i="3"/>
  <c r="D277" i="3"/>
  <c r="E277" i="3"/>
  <c r="F266" i="3"/>
  <c r="G278" i="3"/>
  <c r="I278" i="3"/>
  <c r="D278" i="3"/>
  <c r="E278" i="3"/>
  <c r="F267" i="3"/>
  <c r="G279" i="3"/>
  <c r="I279" i="3"/>
  <c r="D279" i="3"/>
  <c r="E279" i="3"/>
  <c r="F268" i="3"/>
  <c r="G280" i="3"/>
  <c r="I280" i="3"/>
  <c r="D280" i="3"/>
  <c r="E280" i="3"/>
  <c r="F269" i="3"/>
  <c r="G281" i="3"/>
  <c r="I281" i="3"/>
  <c r="D281" i="3"/>
  <c r="E281" i="3"/>
  <c r="F270" i="3"/>
  <c r="G282" i="3"/>
  <c r="I282" i="3"/>
  <c r="D282" i="3"/>
  <c r="E282" i="3"/>
  <c r="F271" i="3"/>
  <c r="G283" i="3"/>
  <c r="I283" i="3"/>
  <c r="D283" i="3"/>
  <c r="E283" i="3"/>
  <c r="F272" i="3"/>
  <c r="G284" i="3"/>
  <c r="I284" i="3"/>
  <c r="D284" i="3"/>
  <c r="E284" i="3"/>
  <c r="F273" i="3"/>
  <c r="G285" i="3"/>
  <c r="I285" i="3"/>
  <c r="D285" i="3"/>
  <c r="E285" i="3"/>
  <c r="F274" i="3"/>
  <c r="G286" i="3"/>
  <c r="I286" i="3"/>
  <c r="D286" i="3"/>
  <c r="E286" i="3"/>
  <c r="F275" i="3"/>
  <c r="G287" i="3"/>
  <c r="I287" i="3"/>
  <c r="D287" i="3"/>
  <c r="E287" i="3"/>
  <c r="F276" i="3"/>
  <c r="G288" i="3"/>
  <c r="I288" i="3"/>
  <c r="D288" i="3"/>
  <c r="E288" i="3"/>
  <c r="F277" i="3"/>
  <c r="G289" i="3"/>
  <c r="I289" i="3"/>
  <c r="D289" i="3"/>
  <c r="E289" i="3"/>
  <c r="F278" i="3"/>
  <c r="G290" i="3"/>
  <c r="I290" i="3"/>
  <c r="D290" i="3"/>
  <c r="E290" i="3"/>
  <c r="F279" i="3"/>
  <c r="G291" i="3"/>
  <c r="I291" i="3"/>
  <c r="D291" i="3"/>
  <c r="E291" i="3"/>
  <c r="F280" i="3"/>
  <c r="G292" i="3"/>
  <c r="I292" i="3"/>
  <c r="D292" i="3"/>
  <c r="E292" i="3"/>
  <c r="F281" i="3"/>
  <c r="G293" i="3"/>
  <c r="I293" i="3"/>
  <c r="D293" i="3"/>
  <c r="E293" i="3"/>
  <c r="F282" i="3"/>
  <c r="G294" i="3"/>
  <c r="I294" i="3"/>
  <c r="D294" i="3"/>
  <c r="E294" i="3"/>
  <c r="F283" i="3"/>
  <c r="G295" i="3"/>
  <c r="I295" i="3"/>
  <c r="D295" i="3"/>
  <c r="E295" i="3"/>
  <c r="F284" i="3"/>
  <c r="G296" i="3"/>
  <c r="I296" i="3"/>
  <c r="D296" i="3"/>
  <c r="E296" i="3"/>
  <c r="F285" i="3"/>
  <c r="G297" i="3"/>
  <c r="I297" i="3"/>
  <c r="D297" i="3"/>
  <c r="E297" i="3"/>
  <c r="F286" i="3"/>
  <c r="G298" i="3"/>
  <c r="I298" i="3"/>
  <c r="D298" i="3"/>
  <c r="E298" i="3"/>
  <c r="F287" i="3"/>
  <c r="G299" i="3"/>
  <c r="I299" i="3"/>
  <c r="D299" i="3"/>
  <c r="E299" i="3"/>
  <c r="F288" i="3"/>
  <c r="G300" i="3"/>
  <c r="I300" i="3"/>
  <c r="D300" i="3"/>
  <c r="E300" i="3"/>
  <c r="F289" i="3"/>
  <c r="G301" i="3"/>
  <c r="I301" i="3"/>
  <c r="D301" i="3"/>
  <c r="E301" i="3"/>
  <c r="F290" i="3"/>
  <c r="G302" i="3"/>
  <c r="I302" i="3"/>
  <c r="D302" i="3"/>
  <c r="E302" i="3"/>
  <c r="F291" i="3"/>
  <c r="G303" i="3"/>
  <c r="I303" i="3"/>
  <c r="D303" i="3"/>
  <c r="E303" i="3"/>
  <c r="F292" i="3"/>
  <c r="G304" i="3"/>
  <c r="I304" i="3"/>
  <c r="D304" i="3"/>
  <c r="E304" i="3"/>
  <c r="F293" i="3"/>
  <c r="G305" i="3"/>
  <c r="I305" i="3"/>
  <c r="D305" i="3"/>
  <c r="E305" i="3"/>
  <c r="F294" i="3"/>
  <c r="G306" i="3"/>
  <c r="I306" i="3"/>
  <c r="D306" i="3"/>
  <c r="E306" i="3"/>
  <c r="F295" i="3"/>
  <c r="G307" i="3"/>
  <c r="I307" i="3"/>
  <c r="D307" i="3"/>
  <c r="E307" i="3"/>
  <c r="F296" i="3"/>
  <c r="G308" i="3"/>
  <c r="I308" i="3"/>
  <c r="D308" i="3"/>
  <c r="E308" i="3"/>
  <c r="F297" i="3"/>
  <c r="G309" i="3"/>
  <c r="I309" i="3"/>
  <c r="D309" i="3"/>
  <c r="E309" i="3"/>
  <c r="F298" i="3"/>
  <c r="G310" i="3"/>
  <c r="I310" i="3"/>
  <c r="D310" i="3"/>
  <c r="E310" i="3"/>
  <c r="F299" i="3"/>
  <c r="G311" i="3"/>
  <c r="I311" i="3"/>
  <c r="D311" i="3"/>
  <c r="E311" i="3"/>
  <c r="F300" i="3"/>
  <c r="G312" i="3"/>
  <c r="I312" i="3"/>
  <c r="D312" i="3"/>
  <c r="E312" i="3"/>
  <c r="F301" i="3"/>
  <c r="G313" i="3"/>
  <c r="I313" i="3"/>
  <c r="D313" i="3"/>
  <c r="E313" i="3"/>
  <c r="F302" i="3"/>
  <c r="G314" i="3"/>
  <c r="I314" i="3"/>
  <c r="D314" i="3"/>
  <c r="E314" i="3"/>
  <c r="F303" i="3"/>
  <c r="G315" i="3"/>
  <c r="I315" i="3"/>
  <c r="D315" i="3"/>
  <c r="E315" i="3"/>
  <c r="F304" i="3"/>
  <c r="G316" i="3"/>
  <c r="I316" i="3"/>
  <c r="D316" i="3"/>
  <c r="E316" i="3"/>
  <c r="F305" i="3"/>
  <c r="G317" i="3"/>
  <c r="I317" i="3"/>
  <c r="D317" i="3"/>
  <c r="E317" i="3"/>
  <c r="F306" i="3"/>
  <c r="G318" i="3"/>
  <c r="I318" i="3"/>
  <c r="D318" i="3"/>
  <c r="E318" i="3"/>
  <c r="F307" i="3"/>
  <c r="G319" i="3"/>
  <c r="I319" i="3"/>
  <c r="D319" i="3"/>
  <c r="E319" i="3"/>
  <c r="F308" i="3"/>
  <c r="G320" i="3"/>
  <c r="I320" i="3"/>
  <c r="D320" i="3"/>
  <c r="E320" i="3"/>
  <c r="F309" i="3"/>
  <c r="G321" i="3"/>
  <c r="I321" i="3"/>
  <c r="D321" i="3"/>
  <c r="E321" i="3"/>
  <c r="F310" i="3"/>
  <c r="G322" i="3"/>
  <c r="I322" i="3"/>
  <c r="D322" i="3"/>
  <c r="E322" i="3"/>
  <c r="F311" i="3"/>
  <c r="G323" i="3"/>
  <c r="I323" i="3"/>
  <c r="D323" i="3"/>
  <c r="E323" i="3"/>
  <c r="F312" i="3"/>
  <c r="G324" i="3"/>
  <c r="I324" i="3"/>
  <c r="D324" i="3"/>
  <c r="E324" i="3"/>
  <c r="F313" i="3"/>
  <c r="G325" i="3"/>
  <c r="I325" i="3"/>
  <c r="D325" i="3"/>
  <c r="E325" i="3"/>
  <c r="F314" i="3"/>
  <c r="G326" i="3"/>
  <c r="I326" i="3"/>
  <c r="D326" i="3"/>
  <c r="E326" i="3"/>
  <c r="F315" i="3"/>
  <c r="G327" i="3"/>
  <c r="I327" i="3"/>
  <c r="D327" i="3"/>
  <c r="E327" i="3"/>
  <c r="F316" i="3"/>
  <c r="G328" i="3"/>
  <c r="I328" i="3"/>
  <c r="D328" i="3"/>
  <c r="E328" i="3"/>
  <c r="F317" i="3"/>
  <c r="G329" i="3"/>
  <c r="I329" i="3"/>
  <c r="D329" i="3"/>
  <c r="E329" i="3"/>
  <c r="F318" i="3"/>
  <c r="G330" i="3"/>
  <c r="I330" i="3"/>
  <c r="D330" i="3"/>
  <c r="E330" i="3"/>
  <c r="F319" i="3"/>
  <c r="G331" i="3"/>
  <c r="I331" i="3"/>
  <c r="D331" i="3"/>
  <c r="E331" i="3"/>
  <c r="F320" i="3"/>
  <c r="G332" i="3"/>
  <c r="I332" i="3"/>
  <c r="D332" i="3"/>
  <c r="E332" i="3"/>
  <c r="F321" i="3"/>
  <c r="G333" i="3"/>
  <c r="I333" i="3"/>
  <c r="D333" i="3"/>
  <c r="E333" i="3"/>
  <c r="F322" i="3"/>
  <c r="G334" i="3"/>
  <c r="I334" i="3"/>
  <c r="D334" i="3"/>
  <c r="E334" i="3"/>
  <c r="F323" i="3"/>
  <c r="G335" i="3"/>
  <c r="I335" i="3"/>
  <c r="D335" i="3"/>
  <c r="E335" i="3"/>
  <c r="F324" i="3"/>
  <c r="G336" i="3"/>
  <c r="I336" i="3"/>
  <c r="D336" i="3"/>
  <c r="E336" i="3"/>
  <c r="F325" i="3"/>
  <c r="G337" i="3"/>
  <c r="I337" i="3"/>
  <c r="D337" i="3"/>
  <c r="E337" i="3"/>
  <c r="F326" i="3"/>
  <c r="G338" i="3"/>
  <c r="I338" i="3"/>
  <c r="D338" i="3"/>
  <c r="E338" i="3"/>
  <c r="F327" i="3"/>
  <c r="G339" i="3"/>
  <c r="I339" i="3"/>
  <c r="D339" i="3"/>
  <c r="E339" i="3"/>
  <c r="F328" i="3"/>
  <c r="G340" i="3"/>
  <c r="I340" i="3"/>
  <c r="D340" i="3"/>
  <c r="E340" i="3"/>
  <c r="F329" i="3"/>
  <c r="G341" i="3"/>
  <c r="I341" i="3"/>
  <c r="D341" i="3"/>
  <c r="E341" i="3"/>
  <c r="F330" i="3"/>
  <c r="G342" i="3"/>
  <c r="I342" i="3"/>
  <c r="D342" i="3"/>
  <c r="E342" i="3"/>
  <c r="F331" i="3"/>
  <c r="G343" i="3"/>
  <c r="I343" i="3"/>
  <c r="D343" i="3"/>
  <c r="E343" i="3"/>
  <c r="F332" i="3"/>
  <c r="G344" i="3"/>
  <c r="I344" i="3"/>
  <c r="D344" i="3"/>
  <c r="E344" i="3"/>
  <c r="F333" i="3"/>
  <c r="G345" i="3"/>
  <c r="I345" i="3"/>
  <c r="D345" i="3"/>
  <c r="E345" i="3"/>
  <c r="F334" i="3"/>
  <c r="G346" i="3"/>
  <c r="I346" i="3"/>
  <c r="D346" i="3"/>
  <c r="E346" i="3"/>
  <c r="F335" i="3"/>
  <c r="G347" i="3"/>
  <c r="I347" i="3"/>
  <c r="D347" i="3"/>
  <c r="E347" i="3"/>
  <c r="F336" i="3"/>
  <c r="G348" i="3"/>
  <c r="I348" i="3"/>
  <c r="D348" i="3"/>
  <c r="E348" i="3"/>
  <c r="F337" i="3"/>
  <c r="G349" i="3"/>
  <c r="I349" i="3"/>
  <c r="D349" i="3"/>
  <c r="E349" i="3"/>
  <c r="F338" i="3"/>
  <c r="G350" i="3"/>
  <c r="I350" i="3"/>
  <c r="D350" i="3"/>
  <c r="E350" i="3"/>
  <c r="F339" i="3"/>
  <c r="G351" i="3"/>
  <c r="I351" i="3"/>
  <c r="D351" i="3"/>
  <c r="E351" i="3"/>
  <c r="F340" i="3"/>
  <c r="G352" i="3"/>
  <c r="I352" i="3"/>
  <c r="D352" i="3"/>
  <c r="E352" i="3"/>
  <c r="F341" i="3"/>
  <c r="G353" i="3"/>
  <c r="I353" i="3"/>
  <c r="D353" i="3"/>
  <c r="E353" i="3"/>
  <c r="F342" i="3"/>
  <c r="G354" i="3"/>
  <c r="I354" i="3"/>
  <c r="D354" i="3"/>
  <c r="E354" i="3"/>
  <c r="F343" i="3"/>
  <c r="G355" i="3"/>
  <c r="I355" i="3"/>
  <c r="D355" i="3"/>
  <c r="E355" i="3"/>
  <c r="F344" i="3"/>
  <c r="G356" i="3"/>
  <c r="I356" i="3"/>
  <c r="D356" i="3"/>
  <c r="E356" i="3"/>
  <c r="F345" i="3"/>
  <c r="G357" i="3"/>
  <c r="I357" i="3"/>
  <c r="D357" i="3"/>
  <c r="E357" i="3"/>
  <c r="F346" i="3"/>
  <c r="G358" i="3"/>
  <c r="I358" i="3"/>
  <c r="D358" i="3"/>
  <c r="E358" i="3"/>
  <c r="F347" i="3"/>
  <c r="G359" i="3"/>
  <c r="I359" i="3"/>
  <c r="D359" i="3"/>
  <c r="E359" i="3"/>
  <c r="F348" i="3"/>
  <c r="G360" i="3"/>
  <c r="I360" i="3"/>
  <c r="D360" i="3"/>
  <c r="E360" i="3"/>
  <c r="F349" i="3"/>
  <c r="G361" i="3"/>
  <c r="I361" i="3"/>
  <c r="D361" i="3"/>
  <c r="E361" i="3"/>
  <c r="F350" i="3"/>
  <c r="G362" i="3"/>
  <c r="I362" i="3"/>
  <c r="D362" i="3"/>
  <c r="E362" i="3"/>
  <c r="F351" i="3"/>
  <c r="G363" i="3"/>
  <c r="I363" i="3"/>
  <c r="D363" i="3"/>
  <c r="E363" i="3"/>
  <c r="F352" i="3"/>
  <c r="G364" i="3"/>
  <c r="I364" i="3"/>
  <c r="D364" i="3"/>
  <c r="E364" i="3"/>
  <c r="F353" i="3"/>
  <c r="G365" i="3"/>
  <c r="I365" i="3"/>
  <c r="D365" i="3"/>
  <c r="E365" i="3"/>
  <c r="F354" i="3"/>
  <c r="G366" i="3"/>
  <c r="I366" i="3"/>
  <c r="D366" i="3"/>
  <c r="E366" i="3"/>
  <c r="F355" i="3"/>
  <c r="G367" i="3"/>
  <c r="I367" i="3"/>
  <c r="D367" i="3"/>
  <c r="E367" i="3"/>
  <c r="F356" i="3"/>
  <c r="G368" i="3"/>
  <c r="I368" i="3"/>
  <c r="D368" i="3"/>
  <c r="E368" i="3"/>
  <c r="F357" i="3"/>
  <c r="G369" i="3"/>
  <c r="I369" i="3"/>
  <c r="D369" i="3"/>
  <c r="E369" i="3"/>
  <c r="F358" i="3"/>
  <c r="G370" i="3"/>
  <c r="I370" i="3"/>
  <c r="D370" i="3"/>
  <c r="E370" i="3"/>
  <c r="F359" i="3"/>
  <c r="G371" i="3"/>
  <c r="I371" i="3"/>
  <c r="N6" i="3"/>
  <c r="D371" i="3"/>
  <c r="E371" i="3"/>
  <c r="F361" i="3"/>
  <c r="G373" i="3"/>
  <c r="F362" i="3"/>
  <c r="G374" i="3"/>
  <c r="F363" i="3"/>
  <c r="G375" i="3"/>
  <c r="F364" i="3"/>
  <c r="G376" i="3"/>
  <c r="F365" i="3"/>
  <c r="G377" i="3"/>
  <c r="F366" i="3"/>
  <c r="G378" i="3"/>
  <c r="F367" i="3"/>
  <c r="G379" i="3"/>
  <c r="F368" i="3"/>
  <c r="G380" i="3"/>
  <c r="F369" i="3"/>
  <c r="G381" i="3"/>
  <c r="F370" i="3"/>
  <c r="G382" i="3"/>
  <c r="F371" i="3"/>
  <c r="G383" i="3"/>
  <c r="F360" i="3"/>
  <c r="G372" i="3"/>
  <c r="C371" i="3"/>
  <c r="C359" i="3"/>
  <c r="C358" i="3"/>
  <c r="C346" i="3"/>
  <c r="C345" i="3"/>
  <c r="C333" i="3"/>
  <c r="C332" i="3"/>
  <c r="C320" i="3"/>
  <c r="C319" i="3"/>
  <c r="C307" i="3"/>
  <c r="C306" i="3"/>
  <c r="C294" i="3"/>
  <c r="C293" i="3"/>
  <c r="C281" i="3"/>
  <c r="C280" i="3"/>
  <c r="C268" i="3"/>
  <c r="C267" i="3"/>
  <c r="C255" i="3"/>
  <c r="C254" i="3"/>
  <c r="C242" i="3"/>
  <c r="C241" i="3"/>
  <c r="C229" i="3"/>
  <c r="C228" i="3"/>
  <c r="C216" i="3"/>
  <c r="C215" i="3"/>
  <c r="C203" i="3"/>
  <c r="C202" i="3"/>
  <c r="C190" i="3"/>
  <c r="C189" i="3"/>
  <c r="C177" i="3"/>
  <c r="C176" i="3"/>
  <c r="C164" i="3"/>
  <c r="C163" i="3"/>
  <c r="C151" i="3"/>
  <c r="C150" i="3"/>
  <c r="C138" i="3"/>
  <c r="C137" i="3"/>
  <c r="C125" i="3"/>
  <c r="C124" i="3"/>
  <c r="C112" i="3"/>
  <c r="C111" i="3"/>
  <c r="C99" i="3"/>
  <c r="C98" i="3"/>
  <c r="C86" i="3"/>
  <c r="C85" i="3"/>
  <c r="C73" i="3"/>
  <c r="C72" i="3"/>
  <c r="C60" i="3"/>
  <c r="C59" i="3"/>
  <c r="C47" i="3"/>
  <c r="C46" i="3"/>
  <c r="C34" i="3"/>
  <c r="C33" i="3"/>
  <c r="C21" i="3"/>
  <c r="C20" i="3"/>
  <c r="C8" i="3"/>
  <c r="C4" i="3"/>
  <c r="C5" i="3"/>
  <c r="C6" i="3"/>
  <c r="C7" i="3"/>
  <c r="C9" i="3"/>
  <c r="C10" i="3"/>
  <c r="C11" i="3"/>
  <c r="C12" i="3"/>
  <c r="C13" i="3"/>
  <c r="C14" i="3"/>
  <c r="C15" i="3"/>
  <c r="D8" i="3"/>
  <c r="F8" i="3"/>
  <c r="C19" i="3"/>
  <c r="D7" i="3"/>
  <c r="F7" i="3"/>
  <c r="C18" i="3"/>
  <c r="D6" i="3"/>
  <c r="F6" i="3"/>
  <c r="C17" i="3"/>
  <c r="D5" i="3"/>
  <c r="F5" i="3"/>
  <c r="C16" i="3"/>
  <c r="D4" i="3"/>
  <c r="F4" i="3"/>
  <c r="D15" i="3"/>
  <c r="D9" i="3"/>
  <c r="F9" i="3"/>
  <c r="C32" i="3"/>
  <c r="C31" i="3"/>
  <c r="C30" i="3"/>
  <c r="C29" i="3"/>
  <c r="C28" i="3"/>
  <c r="C27" i="3"/>
  <c r="F15" i="3"/>
  <c r="C26" i="3"/>
  <c r="D14" i="3"/>
  <c r="F14" i="3"/>
  <c r="C25" i="3"/>
  <c r="D13" i="3"/>
  <c r="F13" i="3"/>
  <c r="C24" i="3"/>
  <c r="D12" i="3"/>
  <c r="F12" i="3"/>
  <c r="C23" i="3"/>
  <c r="D11" i="3"/>
  <c r="F11" i="3"/>
  <c r="C22" i="3"/>
  <c r="D10" i="3"/>
  <c r="F10" i="3"/>
  <c r="C45" i="3"/>
  <c r="C44" i="3"/>
  <c r="C43" i="3"/>
  <c r="C42" i="3"/>
  <c r="C41" i="3"/>
  <c r="C40" i="3"/>
  <c r="C39" i="3"/>
  <c r="C38" i="3"/>
  <c r="C37" i="3"/>
  <c r="C36" i="3"/>
  <c r="C35" i="3"/>
  <c r="C58" i="3"/>
  <c r="C57" i="3"/>
  <c r="C56" i="3"/>
  <c r="C55" i="3"/>
  <c r="C54" i="3"/>
  <c r="C53" i="3"/>
  <c r="C52" i="3"/>
  <c r="C51" i="3"/>
  <c r="C50" i="3"/>
  <c r="C49" i="3"/>
  <c r="C48" i="3"/>
  <c r="C71" i="3"/>
  <c r="C70" i="3"/>
  <c r="C69" i="3"/>
  <c r="C68" i="3"/>
  <c r="C67" i="3"/>
  <c r="C66" i="3"/>
  <c r="C65" i="3"/>
  <c r="C64" i="3"/>
  <c r="C63" i="3"/>
  <c r="C62" i="3"/>
  <c r="C61" i="3"/>
  <c r="C84" i="3"/>
  <c r="C83" i="3"/>
  <c r="C82" i="3"/>
  <c r="C81" i="3"/>
  <c r="C80" i="3"/>
  <c r="C79" i="3"/>
  <c r="C78" i="3"/>
  <c r="C77" i="3"/>
  <c r="C76" i="3"/>
  <c r="C75" i="3"/>
  <c r="C74" i="3"/>
  <c r="C97" i="3"/>
  <c r="C96" i="3"/>
  <c r="C95" i="3"/>
  <c r="C94" i="3"/>
  <c r="C93" i="3"/>
  <c r="C92" i="3"/>
  <c r="C91" i="3"/>
  <c r="C90" i="3"/>
  <c r="C89" i="3"/>
  <c r="C88" i="3"/>
  <c r="C87" i="3"/>
  <c r="C110" i="3"/>
  <c r="C109" i="3"/>
  <c r="C108" i="3"/>
  <c r="C107" i="3"/>
  <c r="C106" i="3"/>
  <c r="C105" i="3"/>
  <c r="C104" i="3"/>
  <c r="C103" i="3"/>
  <c r="C102" i="3"/>
  <c r="C101" i="3"/>
  <c r="C100" i="3"/>
  <c r="C123" i="3"/>
  <c r="C122" i="3"/>
  <c r="C121" i="3"/>
  <c r="C120" i="3"/>
  <c r="C119" i="3"/>
  <c r="C118" i="3"/>
  <c r="C117" i="3"/>
  <c r="C116" i="3"/>
  <c r="C115" i="3"/>
  <c r="C114" i="3"/>
  <c r="C113" i="3"/>
  <c r="C136" i="3"/>
  <c r="C135" i="3"/>
  <c r="C134" i="3"/>
  <c r="C133" i="3"/>
  <c r="C132" i="3"/>
  <c r="C131" i="3"/>
  <c r="C130" i="3"/>
  <c r="C129" i="3"/>
  <c r="C128" i="3"/>
  <c r="C127" i="3"/>
  <c r="C126" i="3"/>
  <c r="C149" i="3"/>
  <c r="C148" i="3"/>
  <c r="C147" i="3"/>
  <c r="C146" i="3"/>
  <c r="C145" i="3"/>
  <c r="C144" i="3"/>
  <c r="C143" i="3"/>
  <c r="C142" i="3"/>
  <c r="C141" i="3"/>
  <c r="C140" i="3"/>
  <c r="C139" i="3"/>
  <c r="C162" i="3"/>
  <c r="C161" i="3"/>
  <c r="C160" i="3"/>
  <c r="C159" i="3"/>
  <c r="C158" i="3"/>
  <c r="C157" i="3"/>
  <c r="C156" i="3"/>
  <c r="C155" i="3"/>
  <c r="C154" i="3"/>
  <c r="C153" i="3"/>
  <c r="C152" i="3"/>
  <c r="C175" i="3"/>
  <c r="C174" i="3"/>
  <c r="C173" i="3"/>
  <c r="C172" i="3"/>
  <c r="C171" i="3"/>
  <c r="C170" i="3"/>
  <c r="C169" i="3"/>
  <c r="C168" i="3"/>
  <c r="C167" i="3"/>
  <c r="C166" i="3"/>
  <c r="C165" i="3"/>
  <c r="C188" i="3"/>
  <c r="C187" i="3"/>
  <c r="C186" i="3"/>
  <c r="C185" i="3"/>
  <c r="C184" i="3"/>
  <c r="C183" i="3"/>
  <c r="C182" i="3"/>
  <c r="C181" i="3"/>
  <c r="C180" i="3"/>
  <c r="C179" i="3"/>
  <c r="C178" i="3"/>
  <c r="C201" i="3"/>
  <c r="C200" i="3"/>
  <c r="C199" i="3"/>
  <c r="C198" i="3"/>
  <c r="C197" i="3"/>
  <c r="C196" i="3"/>
  <c r="C195" i="3"/>
  <c r="C194" i="3"/>
  <c r="C193" i="3"/>
  <c r="C192" i="3"/>
  <c r="C191" i="3"/>
  <c r="C214" i="3"/>
  <c r="C213" i="3"/>
  <c r="C212" i="3"/>
  <c r="C211" i="3"/>
  <c r="C210" i="3"/>
  <c r="C209" i="3"/>
  <c r="C208" i="3"/>
  <c r="C207" i="3"/>
  <c r="C206" i="3"/>
  <c r="C205" i="3"/>
  <c r="C204" i="3"/>
  <c r="C227" i="3"/>
  <c r="C226" i="3"/>
  <c r="C225" i="3"/>
  <c r="C224" i="3"/>
  <c r="C223" i="3"/>
  <c r="C222" i="3"/>
  <c r="C221" i="3"/>
  <c r="C220" i="3"/>
  <c r="C219" i="3"/>
  <c r="C218" i="3"/>
  <c r="C217" i="3"/>
  <c r="C240" i="3"/>
  <c r="C239" i="3"/>
  <c r="C238" i="3"/>
  <c r="C237" i="3"/>
  <c r="C236" i="3"/>
  <c r="C235" i="3"/>
  <c r="C234" i="3"/>
  <c r="C233" i="3"/>
  <c r="C232" i="3"/>
  <c r="C231" i="3"/>
  <c r="C230" i="3"/>
  <c r="C253" i="3"/>
  <c r="C252" i="3"/>
  <c r="C251" i="3"/>
  <c r="C250" i="3"/>
  <c r="C249" i="3"/>
  <c r="C248" i="3"/>
  <c r="C247" i="3"/>
  <c r="C246" i="3"/>
  <c r="C245" i="3"/>
  <c r="C244" i="3"/>
  <c r="C243" i="3"/>
  <c r="C266" i="3"/>
  <c r="C265" i="3"/>
  <c r="C264" i="3"/>
  <c r="C263" i="3"/>
  <c r="C262" i="3"/>
  <c r="C261" i="3"/>
  <c r="C260" i="3"/>
  <c r="C259" i="3"/>
  <c r="C258" i="3"/>
  <c r="C257" i="3"/>
  <c r="C256" i="3"/>
  <c r="C279" i="3"/>
  <c r="C278" i="3"/>
  <c r="C277" i="3"/>
  <c r="C276" i="3"/>
  <c r="C275" i="3"/>
  <c r="C274" i="3"/>
  <c r="C273" i="3"/>
  <c r="C272" i="3"/>
  <c r="C271" i="3"/>
  <c r="C270" i="3"/>
  <c r="C269" i="3"/>
  <c r="C292" i="3"/>
  <c r="C291" i="3"/>
  <c r="C290" i="3"/>
  <c r="C289" i="3"/>
  <c r="C288" i="3"/>
  <c r="C287" i="3"/>
  <c r="C286" i="3"/>
  <c r="C285" i="3"/>
  <c r="C284" i="3"/>
  <c r="C283" i="3"/>
  <c r="C282" i="3"/>
  <c r="C305" i="3"/>
  <c r="C304" i="3"/>
  <c r="C303" i="3"/>
  <c r="C302" i="3"/>
  <c r="C301" i="3"/>
  <c r="C300" i="3"/>
  <c r="C299" i="3"/>
  <c r="C298" i="3"/>
  <c r="C297" i="3"/>
  <c r="C296" i="3"/>
  <c r="C295" i="3"/>
  <c r="C318" i="3"/>
  <c r="C317" i="3"/>
  <c r="C316" i="3"/>
  <c r="C315" i="3"/>
  <c r="C314" i="3"/>
  <c r="C313" i="3"/>
  <c r="C312" i="3"/>
  <c r="C311" i="3"/>
  <c r="C310" i="3"/>
  <c r="C309" i="3"/>
  <c r="C308" i="3"/>
  <c r="C331" i="3"/>
  <c r="C330" i="3"/>
  <c r="C329" i="3"/>
  <c r="C328" i="3"/>
  <c r="C327" i="3"/>
  <c r="C326" i="3"/>
  <c r="C325" i="3"/>
  <c r="C324" i="3"/>
  <c r="C323" i="3"/>
  <c r="C322" i="3"/>
  <c r="C321" i="3"/>
  <c r="C344" i="3"/>
  <c r="C343" i="3"/>
  <c r="C342" i="3"/>
  <c r="C341" i="3"/>
  <c r="C340" i="3"/>
  <c r="C339" i="3"/>
  <c r="C338" i="3"/>
  <c r="C337" i="3"/>
  <c r="C336" i="3"/>
  <c r="C335" i="3"/>
  <c r="C334" i="3"/>
  <c r="C357" i="3"/>
  <c r="C356" i="3"/>
  <c r="C355" i="3"/>
  <c r="C354" i="3"/>
  <c r="C353" i="3"/>
  <c r="C352" i="3"/>
  <c r="C351" i="3"/>
  <c r="C350" i="3"/>
  <c r="C349" i="3"/>
  <c r="C348" i="3"/>
  <c r="C347" i="3"/>
  <c r="C370" i="3"/>
  <c r="C369" i="3"/>
  <c r="C368" i="3"/>
  <c r="C367" i="3"/>
  <c r="C366" i="3"/>
  <c r="C365" i="3"/>
  <c r="C364" i="3"/>
  <c r="C363" i="3"/>
  <c r="C362" i="3"/>
  <c r="C361" i="3"/>
  <c r="C360" i="3"/>
  <c r="H373" i="3"/>
  <c r="I373" i="3"/>
  <c r="H372" i="3"/>
  <c r="I372" i="3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16" i="2"/>
  <c r="G16" i="2"/>
  <c r="L6" i="2"/>
  <c r="G373" i="2"/>
  <c r="G374" i="2"/>
  <c r="G375" i="2"/>
  <c r="G376" i="2"/>
  <c r="G377" i="2"/>
  <c r="G378" i="2"/>
  <c r="G379" i="2"/>
  <c r="G380" i="2"/>
  <c r="G381" i="2"/>
  <c r="G382" i="2"/>
  <c r="G383" i="2"/>
  <c r="G372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G16" i="3"/>
  <c r="I16" i="3"/>
  <c r="C372" i="3"/>
  <c r="D372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G5" i="3"/>
  <c r="H5" i="3"/>
  <c r="C373" i="3"/>
  <c r="C374" i="3"/>
  <c r="C375" i="3"/>
  <c r="C376" i="3"/>
  <c r="C377" i="3"/>
  <c r="C378" i="3"/>
  <c r="C379" i="3"/>
  <c r="C380" i="3"/>
  <c r="C381" i="3"/>
  <c r="C382" i="3"/>
  <c r="C383" i="3"/>
  <c r="I6" i="3"/>
  <c r="I7" i="3"/>
  <c r="I8" i="3"/>
  <c r="I9" i="3"/>
  <c r="I10" i="3"/>
  <c r="I11" i="3"/>
  <c r="I12" i="3"/>
  <c r="I13" i="3"/>
  <c r="I14" i="3"/>
  <c r="I15" i="3"/>
  <c r="I5" i="3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5" i="2"/>
  <c r="G5" i="2"/>
  <c r="L8" i="2"/>
  <c r="D373" i="3"/>
  <c r="D374" i="3"/>
  <c r="D375" i="3"/>
  <c r="D376" i="3"/>
  <c r="D377" i="3"/>
  <c r="D378" i="3"/>
  <c r="D379" i="3"/>
  <c r="D380" i="3"/>
  <c r="D381" i="3"/>
  <c r="D382" i="3"/>
  <c r="D383" i="3"/>
  <c r="N11" i="3"/>
  <c r="N8" i="3"/>
  <c r="N9" i="3"/>
  <c r="L11" i="2"/>
  <c r="L9" i="2"/>
</calcChain>
</file>

<file path=xl/sharedStrings.xml><?xml version="1.0" encoding="utf-8"?>
<sst xmlns="http://schemas.openxmlformats.org/spreadsheetml/2006/main" count="60" uniqueCount="33">
  <si>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</si>
  <si>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</si>
  <si>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</si>
  <si>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</si>
  <si>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</si>
  <si>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</si>
  <si>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MRTSSM4453USN</t>
  </si>
  <si>
    <t>Retail Sales: Beer, Wine, and Liquor Stores, Millions of Dollars, Monthly, Not Seasonally Adjusted</t>
  </si>
  <si>
    <t>Frequency: Monthly</t>
  </si>
  <si>
    <t>Sales</t>
  </si>
  <si>
    <t>Alpha</t>
  </si>
  <si>
    <t>MAPE</t>
  </si>
  <si>
    <t>APE</t>
  </si>
  <si>
    <t>MSE</t>
  </si>
  <si>
    <t>MSRE</t>
  </si>
  <si>
    <t>beta</t>
  </si>
  <si>
    <t>gamma</t>
  </si>
  <si>
    <t>Test MAPE</t>
  </si>
  <si>
    <t>Log Sales</t>
  </si>
  <si>
    <t>Level</t>
  </si>
  <si>
    <t>Trend</t>
  </si>
  <si>
    <t>Seasonal</t>
  </si>
  <si>
    <t>Observation Date</t>
  </si>
  <si>
    <t xml:space="preserve">Prediction </t>
  </si>
  <si>
    <t>Prediction (Log)</t>
  </si>
  <si>
    <t>alpha</t>
  </si>
  <si>
    <t>training mape</t>
  </si>
  <si>
    <t>Predction</t>
  </si>
  <si>
    <t xml:space="preserve">last year </t>
  </si>
  <si>
    <t xml:space="preserve">3rd year </t>
  </si>
  <si>
    <t xml:space="preserve">5th year </t>
  </si>
  <si>
    <t>% Change Y3</t>
  </si>
  <si>
    <t>% Change 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</si>
</sst>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0.0000000"/>
    <numFmt numFmtId="166" formatCode="0.0000"/>
    <numFmt numFmtId="167" formatCode="0.0"/>
    <numFmt numFmtId="168" formatCode="0.00000000"/>
    <numFmt numFmtId="169" formatCode="0.0000000000"/>
    <numFmt numFmtId="170" formatCode="0.0000000%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168" fontId="0" fillId="0" borderId="0" xfId="0" applyNumberFormat="1" applyFill="1"/>
    <xf numFmtId="170" fontId="0" fillId="0" borderId="0" xfId="1" applyNumberFormat="1" applyFont="1" applyFill="1"/>
    <xf numFmtId="0" fontId="0" fillId="0" borderId="0" xfId="0" applyFill="1"/>
    <xf numFmtId="10" fontId="0" fillId="0" borderId="0" xfId="1" applyNumberFormat="1" applyFont="1" applyFill="1"/>
    <xf numFmtId="16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64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169" fontId="0" fillId="2" borderId="0" xfId="0" applyNumberFormat="1" applyFill="1"/>
    <xf numFmtId="168" fontId="0" fillId="2" borderId="0" xfId="0" applyNumberFormat="1" applyFill="1"/>
    <xf numFmtId="0" fontId="0" fillId="2" borderId="0" xfId="0" applyFill="1"/>
    <xf numFmtId="0" fontId="2" fillId="2" borderId="0" xfId="0" applyFont="1" applyFill="1"/>
    <xf numFmtId="170" fontId="0" fillId="2" borderId="0" xfId="1" applyNumberFormat="1" applyFont="1" applyFill="1"/>
    <xf numFmtId="10" fontId="0" fillId="2" borderId="0" xfId="0" applyNumberFormat="1" applyFill="1"/>
    <xf numFmtId="0" fontId="2" fillId="3" borderId="0" xfId="0" applyFont="1" applyFill="1"/>
    <xf numFmtId="0" fontId="0" fillId="3" borderId="0" xfId="0" applyFill="1"/>
    <xf numFmtId="10" fontId="0" fillId="3" borderId="0" xfId="0" applyNumberFormat="1" applyFill="1"/>
    <xf numFmtId="0" fontId="1" fillId="4" borderId="0" xfId="0" applyFont="1" applyFill="1"/>
    <xf numFmtId="0" fontId="0" fillId="4" borderId="0" xfId="0" applyFill="1"/>
    <xf numFmtId="168" fontId="0" fillId="4" borderId="0" xfId="0" applyNumberFormat="1" applyFill="1"/>
    <xf numFmtId="167" fontId="0" fillId="0" borderId="0" xfId="0" applyNumberFormat="1" applyFill="1" applyBorder="1"/>
    <xf numFmtId="165" fontId="0" fillId="0" borderId="0" xfId="0" applyNumberFormat="1" applyFill="1" applyBorder="1"/>
    <xf numFmtId="169" fontId="0" fillId="0" borderId="0" xfId="0" applyNumberFormat="1" applyFill="1" applyBorder="1"/>
    <xf numFmtId="168" fontId="0" fillId="0" borderId="0" xfId="0" applyNumberFormat="1" applyFill="1" applyBorder="1"/>
    <xf numFmtId="168" fontId="0" fillId="4" borderId="0" xfId="0" applyNumberFormat="1" applyFill="1" applyBorder="1"/>
    <xf numFmtId="170" fontId="0" fillId="0" borderId="0" xfId="1" applyNumberFormat="1" applyFont="1" applyFill="1" applyBorder="1"/>
    <xf numFmtId="2" fontId="0" fillId="0" borderId="0" xfId="0" applyNumberFormat="1" applyFill="1" applyBorder="1"/>
    <xf numFmtId="1" fontId="0" fillId="4" borderId="0" xfId="0" applyNumberFormat="1" applyFill="1" applyBorder="1"/>
    <xf numFmtId="10" fontId="0" fillId="0" borderId="0" xfId="1" applyNumberFormat="1" applyFont="1" applyFill="1" applyBorder="1"/>
    <xf numFmtId="164" fontId="0" fillId="0" borderId="1" xfId="0" applyNumberFormat="1" applyFill="1" applyBorder="1"/>
    <xf numFmtId="167" fontId="0" fillId="0" borderId="2" xfId="0" applyNumberFormat="1" applyFill="1" applyBorder="1"/>
    <xf numFmtId="165" fontId="0" fillId="0" borderId="2" xfId="0" applyNumberFormat="1" applyFill="1" applyBorder="1"/>
    <xf numFmtId="169" fontId="0" fillId="0" borderId="2" xfId="0" applyNumberFormat="1" applyFill="1" applyBorder="1"/>
    <xf numFmtId="168" fontId="0" fillId="0" borderId="2" xfId="0" applyNumberFormat="1" applyFill="1" applyBorder="1"/>
    <xf numFmtId="168" fontId="0" fillId="4" borderId="2" xfId="0" applyNumberFormat="1" applyFill="1" applyBorder="1"/>
    <xf numFmtId="170" fontId="0" fillId="0" borderId="2" xfId="1" applyNumberFormat="1" applyFont="1" applyFill="1" applyBorder="1"/>
    <xf numFmtId="0" fontId="0" fillId="0" borderId="3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0" fillId="0" borderId="6" xfId="0" applyNumberFormat="1" applyFill="1" applyBorder="1"/>
    <xf numFmtId="167" fontId="0" fillId="0" borderId="7" xfId="0" applyNumberFormat="1" applyFill="1" applyBorder="1"/>
    <xf numFmtId="165" fontId="0" fillId="0" borderId="7" xfId="0" applyNumberFormat="1" applyFill="1" applyBorder="1"/>
    <xf numFmtId="169" fontId="0" fillId="0" borderId="7" xfId="0" applyNumberFormat="1" applyFill="1" applyBorder="1"/>
    <xf numFmtId="168" fontId="0" fillId="0" borderId="7" xfId="0" applyNumberFormat="1" applyFill="1" applyBorder="1"/>
    <xf numFmtId="168" fontId="0" fillId="4" borderId="7" xfId="0" applyNumberFormat="1" applyFill="1" applyBorder="1"/>
    <xf numFmtId="170" fontId="0" fillId="0" borderId="7" xfId="1" applyNumberFormat="1" applyFont="1" applyFill="1" applyBorder="1"/>
    <xf numFmtId="0" fontId="0" fillId="0" borderId="8" xfId="0" applyFill="1" applyBorder="1"/>
    <xf numFmtId="2" fontId="0" fillId="0" borderId="2" xfId="0" applyNumberFormat="1" applyFill="1" applyBorder="1"/>
    <xf numFmtId="1" fontId="0" fillId="4" borderId="2" xfId="0" applyNumberFormat="1" applyFill="1" applyBorder="1"/>
    <xf numFmtId="10" fontId="0" fillId="0" borderId="2" xfId="1" applyNumberFormat="1" applyFont="1" applyFill="1" applyBorder="1"/>
    <xf numFmtId="2" fontId="0" fillId="0" borderId="7" xfId="0" applyNumberFormat="1" applyFill="1" applyBorder="1"/>
    <xf numFmtId="1" fontId="0" fillId="4" borderId="7" xfId="0" applyNumberFormat="1" applyFill="1" applyBorder="1"/>
    <xf numFmtId="10" fontId="0" fillId="0" borderId="7" xfId="1" applyNumberFormat="1" applyFont="1" applyFill="1" applyBorder="1"/>
    <xf numFmtId="0" fontId="1" fillId="3" borderId="0" xfId="0" applyFont="1" applyFill="1"/>
    <xf numFmtId="10" fontId="0" fillId="2" borderId="0" xfId="1" applyNumberFormat="1" applyFont="1" applyFill="1"/>
    <xf numFmtId="166" fontId="0" fillId="4" borderId="0" xfId="0" applyNumberFormat="1" applyFill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4" borderId="7" xfId="0" applyNumberFormat="1" applyFill="1" applyBorder="1"/>
    <xf numFmtId="0" fontId="0" fillId="0" borderId="1" xfId="0" applyNumberFormat="1" applyFill="1" applyBorder="1"/>
    <xf numFmtId="0" fontId="0" fillId="0" borderId="4" xfId="0" applyNumberFormat="1" applyFill="1" applyBorder="1"/>
    <xf numFmtId="0" fontId="0" fillId="0" borderId="6" xfId="0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4" borderId="0" xfId="0" applyFill="1" applyBorder="1"/>
    <xf numFmtId="0" fontId="0" fillId="4" borderId="7" xfId="0" applyFill="1" applyBorder="1"/>
    <xf numFmtId="0" fontId="3" fillId="5" borderId="0" xfId="0" applyFont="1" applyFill="1"/>
    <xf numFmtId="165" fontId="3" fillId="5" borderId="0" xfId="0" applyNumberFormat="1" applyFont="1" applyFill="1"/>
    <xf numFmtId="10" fontId="3" fillId="5" borderId="0" xfId="1" applyNumberFormat="1" applyFont="1" applyFill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'Addititive Model with Log'!$B$3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'Addititive Model with Log'!$B$4:$B$383</c:f>
              <c:numCache>
                <c:formatCode>0.0</c:formatCode>
                <c:ptCount val="380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  <c:pt idx="368">
                  <c:v>5728</c:v>
                </c:pt>
                <c:pt idx="369">
                  <c:v>5854</c:v>
                </c:pt>
                <c:pt idx="370">
                  <c:v>6138</c:v>
                </c:pt>
                <c:pt idx="371">
                  <c:v>7801</c:v>
                </c:pt>
                <c:pt idx="372">
                  <c:v>5093</c:v>
                </c:pt>
                <c:pt idx="373">
                  <c:v>5071</c:v>
                </c:pt>
                <c:pt idx="374">
                  <c:v>5645</c:v>
                </c:pt>
                <c:pt idx="375">
                  <c:v>5641</c:v>
                </c:pt>
                <c:pt idx="376">
                  <c:v>6185</c:v>
                </c:pt>
                <c:pt idx="377">
                  <c:v>6157</c:v>
                </c:pt>
                <c:pt idx="378">
                  <c:v>6209</c:v>
                </c:pt>
                <c:pt idx="379">
                  <c:v>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5447-A7B8-F764FF610DAB}"/>
            </c:ext>
          </c:extLst>
        </c:ser>
        <c:ser>
          <c:idx val="1"/>
          <c:order val="1"/>
          <c:tx>
            <c:strRef>
              <c:f>'Addititive Model with Log'!$H$3</c:f>
              <c:strCache>
                <c:ptCount val="1"/>
                <c:pt idx="0">
                  <c:v>Prediction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'Addititive Model with Log'!$H$4:$H$383</c:f>
              <c:numCache>
                <c:formatCode>0.00000000</c:formatCode>
                <c:ptCount val="380"/>
                <c:pt idx="1">
                  <c:v>1792.0336219488361</c:v>
                </c:pt>
                <c:pt idx="2">
                  <c:v>1792.0336219488361</c:v>
                </c:pt>
                <c:pt idx="3">
                  <c:v>1792.0336219488361</c:v>
                </c:pt>
                <c:pt idx="4">
                  <c:v>1792.0336219488361</c:v>
                </c:pt>
                <c:pt idx="5">
                  <c:v>1792.0336219488361</c:v>
                </c:pt>
                <c:pt idx="6">
                  <c:v>1792.0336219488361</c:v>
                </c:pt>
                <c:pt idx="7">
                  <c:v>1792.0336219488361</c:v>
                </c:pt>
                <c:pt idx="8">
                  <c:v>1792.0336219488361</c:v>
                </c:pt>
                <c:pt idx="9">
                  <c:v>1792.0336219488361</c:v>
                </c:pt>
                <c:pt idx="10">
                  <c:v>1792.0336219488361</c:v>
                </c:pt>
                <c:pt idx="11">
                  <c:v>1792.0336219488361</c:v>
                </c:pt>
                <c:pt idx="12">
                  <c:v>1509.0000000000005</c:v>
                </c:pt>
                <c:pt idx="13">
                  <c:v>1570.4502126293235</c:v>
                </c:pt>
                <c:pt idx="14">
                  <c:v>1615.8064790454712</c:v>
                </c:pt>
                <c:pt idx="15">
                  <c:v>1713.1478754933426</c:v>
                </c:pt>
                <c:pt idx="16">
                  <c:v>1864.1102026284352</c:v>
                </c:pt>
                <c:pt idx="17">
                  <c:v>1797.7358015234756</c:v>
                </c:pt>
                <c:pt idx="18">
                  <c:v>1935.1083580215543</c:v>
                </c:pt>
                <c:pt idx="19">
                  <c:v>1888.8967152678249</c:v>
                </c:pt>
                <c:pt idx="20">
                  <c:v>1765.3365831415992</c:v>
                </c:pt>
                <c:pt idx="21">
                  <c:v>1859.2429547343072</c:v>
                </c:pt>
                <c:pt idx="22">
                  <c:v>1779.89866287932</c:v>
                </c:pt>
                <c:pt idx="23">
                  <c:v>2440.5637087008263</c:v>
                </c:pt>
                <c:pt idx="24">
                  <c:v>1487.536399946315</c:v>
                </c:pt>
                <c:pt idx="25">
                  <c:v>1505.0678936660354</c:v>
                </c:pt>
                <c:pt idx="26">
                  <c:v>1580.8536557898537</c:v>
                </c:pt>
                <c:pt idx="27">
                  <c:v>1682.1326214933927</c:v>
                </c:pt>
                <c:pt idx="28">
                  <c:v>1837.87745527014</c:v>
                </c:pt>
                <c:pt idx="29">
                  <c:v>1801.7974638939952</c:v>
                </c:pt>
                <c:pt idx="30">
                  <c:v>1962.4492181069409</c:v>
                </c:pt>
                <c:pt idx="31">
                  <c:v>1889.1055877662011</c:v>
                </c:pt>
                <c:pt idx="32">
                  <c:v>1798.6537776648131</c:v>
                </c:pt>
                <c:pt idx="33">
                  <c:v>1911.0437652107662</c:v>
                </c:pt>
                <c:pt idx="34">
                  <c:v>1853.3157754279289</c:v>
                </c:pt>
                <c:pt idx="35">
                  <c:v>2538.7059703763939</c:v>
                </c:pt>
                <c:pt idx="36">
                  <c:v>1567.3146977943454</c:v>
                </c:pt>
                <c:pt idx="37">
                  <c:v>1552.4545129044366</c:v>
                </c:pt>
                <c:pt idx="38">
                  <c:v>1644.0735174941904</c:v>
                </c:pt>
                <c:pt idx="39">
                  <c:v>1720.1431563425956</c:v>
                </c:pt>
                <c:pt idx="40">
                  <c:v>1831.6209150715545</c:v>
                </c:pt>
                <c:pt idx="41">
                  <c:v>1804.029838364123</c:v>
                </c:pt>
                <c:pt idx="42">
                  <c:v>1957.0507533029936</c:v>
                </c:pt>
                <c:pt idx="43">
                  <c:v>1848.9813896634898</c:v>
                </c:pt>
                <c:pt idx="44">
                  <c:v>1782.7002847632971</c:v>
                </c:pt>
                <c:pt idx="45">
                  <c:v>1876.6721371286233</c:v>
                </c:pt>
                <c:pt idx="46">
                  <c:v>1844.2242327608067</c:v>
                </c:pt>
                <c:pt idx="47">
                  <c:v>2553.0967886268227</c:v>
                </c:pt>
                <c:pt idx="48">
                  <c:v>1569.6490411202708</c:v>
                </c:pt>
                <c:pt idx="49">
                  <c:v>1579.3639014603698</c:v>
                </c:pt>
                <c:pt idx="50">
                  <c:v>1740.6575653098507</c:v>
                </c:pt>
                <c:pt idx="51">
                  <c:v>1802.161220157763</c:v>
                </c:pt>
                <c:pt idx="52">
                  <c:v>1925.3423486138674</c:v>
                </c:pt>
                <c:pt idx="53">
                  <c:v>1932.5448827969938</c:v>
                </c:pt>
                <c:pt idx="54">
                  <c:v>2056.6697837213728</c:v>
                </c:pt>
                <c:pt idx="55">
                  <c:v>1977.1538530450819</c:v>
                </c:pt>
                <c:pt idx="56">
                  <c:v>1938.741939341545</c:v>
                </c:pt>
                <c:pt idx="57">
                  <c:v>1941.3039043974879</c:v>
                </c:pt>
                <c:pt idx="58">
                  <c:v>1939.350596908449</c:v>
                </c:pt>
                <c:pt idx="59">
                  <c:v>2691.8184993457708</c:v>
                </c:pt>
                <c:pt idx="60">
                  <c:v>1639.7649170522714</c:v>
                </c:pt>
                <c:pt idx="61">
                  <c:v>1629.8007004990372</c:v>
                </c:pt>
                <c:pt idx="62">
                  <c:v>1774.641939346272</c:v>
                </c:pt>
                <c:pt idx="63">
                  <c:v>1809.9823771338654</c:v>
                </c:pt>
                <c:pt idx="64">
                  <c:v>1944.5750660947908</c:v>
                </c:pt>
                <c:pt idx="65">
                  <c:v>1973.2132066188233</c:v>
                </c:pt>
                <c:pt idx="66">
                  <c:v>2090.2494848964925</c:v>
                </c:pt>
                <c:pt idx="67">
                  <c:v>2041.0100571022112</c:v>
                </c:pt>
                <c:pt idx="68">
                  <c:v>1935.5235731391799</c:v>
                </c:pt>
                <c:pt idx="69">
                  <c:v>1990.1805041815339</c:v>
                </c:pt>
                <c:pt idx="70">
                  <c:v>2060.1309925156534</c:v>
                </c:pt>
                <c:pt idx="71">
                  <c:v>2799.0784570912483</c:v>
                </c:pt>
                <c:pt idx="72">
                  <c:v>1772.1731240242993</c:v>
                </c:pt>
                <c:pt idx="73">
                  <c:v>1746.7906482750304</c:v>
                </c:pt>
                <c:pt idx="74">
                  <c:v>1933.0593095665563</c:v>
                </c:pt>
                <c:pt idx="75">
                  <c:v>1922.3288335676864</c:v>
                </c:pt>
                <c:pt idx="76">
                  <c:v>2100.5966094920373</c:v>
                </c:pt>
                <c:pt idx="77">
                  <c:v>2090.565905255783</c:v>
                </c:pt>
                <c:pt idx="78">
                  <c:v>2192.4232742828913</c:v>
                </c:pt>
                <c:pt idx="79">
                  <c:v>2150.8339627765204</c:v>
                </c:pt>
                <c:pt idx="80">
                  <c:v>2003.6913707506865</c:v>
                </c:pt>
                <c:pt idx="81">
                  <c:v>2105.4486807791723</c:v>
                </c:pt>
                <c:pt idx="82">
                  <c:v>2170.0957720462825</c:v>
                </c:pt>
                <c:pt idx="83">
                  <c:v>2933.292374430504</c:v>
                </c:pt>
                <c:pt idx="84">
                  <c:v>1885.2439529434982</c:v>
                </c:pt>
                <c:pt idx="85">
                  <c:v>1821.5111332884292</c:v>
                </c:pt>
                <c:pt idx="86">
                  <c:v>1991.4867971705314</c:v>
                </c:pt>
                <c:pt idx="87">
                  <c:v>2008.3092350091849</c:v>
                </c:pt>
                <c:pt idx="88">
                  <c:v>2208.4762207432359</c:v>
                </c:pt>
                <c:pt idx="89">
                  <c:v>2172.0675312608478</c:v>
                </c:pt>
                <c:pt idx="90">
                  <c:v>2291.3910889214271</c:v>
                </c:pt>
                <c:pt idx="91">
                  <c:v>2245.9344911695775</c:v>
                </c:pt>
                <c:pt idx="92">
                  <c:v>2086.5848817999145</c:v>
                </c:pt>
                <c:pt idx="93">
                  <c:v>2202.5511314188207</c:v>
                </c:pt>
                <c:pt idx="94">
                  <c:v>2241.8399341013583</c:v>
                </c:pt>
                <c:pt idx="95">
                  <c:v>3076.4637643874394</c:v>
                </c:pt>
                <c:pt idx="96">
                  <c:v>1972.6143414179821</c:v>
                </c:pt>
                <c:pt idx="97">
                  <c:v>1898.8057445256036</c:v>
                </c:pt>
                <c:pt idx="98">
                  <c:v>2106.5451903025569</c:v>
                </c:pt>
                <c:pt idx="99">
                  <c:v>2172.0587726551016</c:v>
                </c:pt>
                <c:pt idx="100">
                  <c:v>2326.734885315675</c:v>
                </c:pt>
                <c:pt idx="101">
                  <c:v>2290.7734865716452</c:v>
                </c:pt>
                <c:pt idx="102">
                  <c:v>2479.4789515142625</c:v>
                </c:pt>
                <c:pt idx="103">
                  <c:v>2378.458828096414</c:v>
                </c:pt>
                <c:pt idx="104">
                  <c:v>2285.2454330623318</c:v>
                </c:pt>
                <c:pt idx="105">
                  <c:v>2417.3194118989463</c:v>
                </c:pt>
                <c:pt idx="106">
                  <c:v>2442.1842163100196</c:v>
                </c:pt>
                <c:pt idx="107">
                  <c:v>3414.7535317119659</c:v>
                </c:pt>
                <c:pt idx="108">
                  <c:v>2108.9927807080808</c:v>
                </c:pt>
                <c:pt idx="109">
                  <c:v>2076.2733827970783</c:v>
                </c:pt>
                <c:pt idx="110">
                  <c:v>2271.4945573722662</c:v>
                </c:pt>
                <c:pt idx="111">
                  <c:v>2305.3543198252723</c:v>
                </c:pt>
                <c:pt idx="112">
                  <c:v>2477.4404987451944</c:v>
                </c:pt>
                <c:pt idx="113">
                  <c:v>2449.517738625681</c:v>
                </c:pt>
                <c:pt idx="114">
                  <c:v>2603.6900920927633</c:v>
                </c:pt>
                <c:pt idx="115">
                  <c:v>2482.7776294973487</c:v>
                </c:pt>
                <c:pt idx="116">
                  <c:v>2389.6009787356988</c:v>
                </c:pt>
                <c:pt idx="117">
                  <c:v>2452.7925715871706</c:v>
                </c:pt>
                <c:pt idx="118">
                  <c:v>2521.3642058910282</c:v>
                </c:pt>
                <c:pt idx="119">
                  <c:v>3486.4609118115245</c:v>
                </c:pt>
                <c:pt idx="120">
                  <c:v>2175.0237882240517</c:v>
                </c:pt>
                <c:pt idx="121">
                  <c:v>2118.7486557456623</c:v>
                </c:pt>
                <c:pt idx="122">
                  <c:v>2339.9955269344396</c:v>
                </c:pt>
                <c:pt idx="123">
                  <c:v>2337.2698226783045</c:v>
                </c:pt>
                <c:pt idx="124">
                  <c:v>2539.0639623087873</c:v>
                </c:pt>
                <c:pt idx="125">
                  <c:v>2538.6835404840958</c:v>
                </c:pt>
                <c:pt idx="126">
                  <c:v>2615.3686863291728</c:v>
                </c:pt>
                <c:pt idx="127">
                  <c:v>2546.8454454124912</c:v>
                </c:pt>
                <c:pt idx="128">
                  <c:v>2430.4425482562065</c:v>
                </c:pt>
                <c:pt idx="129">
                  <c:v>2483.7068058341056</c:v>
                </c:pt>
                <c:pt idx="130">
                  <c:v>2575.5198085709335</c:v>
                </c:pt>
                <c:pt idx="131">
                  <c:v>3502.8496815683079</c:v>
                </c:pt>
                <c:pt idx="132">
                  <c:v>2151.4891137381514</c:v>
                </c:pt>
                <c:pt idx="133">
                  <c:v>2113.6554118555032</c:v>
                </c:pt>
                <c:pt idx="134">
                  <c:v>2322.6014391684921</c:v>
                </c:pt>
                <c:pt idx="135">
                  <c:v>2283.9488767434268</c:v>
                </c:pt>
                <c:pt idx="136">
                  <c:v>2520.1871029284671</c:v>
                </c:pt>
                <c:pt idx="137">
                  <c:v>2507.922018238587</c:v>
                </c:pt>
                <c:pt idx="138">
                  <c:v>2576.8388546763294</c:v>
                </c:pt>
                <c:pt idx="139">
                  <c:v>2550.0398704174349</c:v>
                </c:pt>
                <c:pt idx="140">
                  <c:v>2409.5488624885493</c:v>
                </c:pt>
                <c:pt idx="141">
                  <c:v>2527.8852315151412</c:v>
                </c:pt>
                <c:pt idx="142">
                  <c:v>2704.1924207119455</c:v>
                </c:pt>
                <c:pt idx="143">
                  <c:v>3640.9310529120357</c:v>
                </c:pt>
                <c:pt idx="144">
                  <c:v>2236.9021761270124</c:v>
                </c:pt>
                <c:pt idx="145">
                  <c:v>2213.744542136204</c:v>
                </c:pt>
                <c:pt idx="146">
                  <c:v>2463.3384092717424</c:v>
                </c:pt>
                <c:pt idx="147">
                  <c:v>2442.2797009730898</c:v>
                </c:pt>
                <c:pt idx="148">
                  <c:v>2714.3184482049237</c:v>
                </c:pt>
                <c:pt idx="149">
                  <c:v>2648.4442817180557</c:v>
                </c:pt>
                <c:pt idx="150">
                  <c:v>2769.8619579644133</c:v>
                </c:pt>
                <c:pt idx="151">
                  <c:v>2776.3819035577703</c:v>
                </c:pt>
                <c:pt idx="152">
                  <c:v>2541.4482001461802</c:v>
                </c:pt>
                <c:pt idx="153">
                  <c:v>2686.3387147430694</c:v>
                </c:pt>
                <c:pt idx="154">
                  <c:v>2815.0991385897623</c:v>
                </c:pt>
                <c:pt idx="155">
                  <c:v>3804.816016479916</c:v>
                </c:pt>
                <c:pt idx="156">
                  <c:v>2345.5341909219601</c:v>
                </c:pt>
                <c:pt idx="157">
                  <c:v>2258.9847418213208</c:v>
                </c:pt>
                <c:pt idx="158">
                  <c:v>2513.4567908470171</c:v>
                </c:pt>
                <c:pt idx="159">
                  <c:v>2553.6840593564125</c:v>
                </c:pt>
                <c:pt idx="160">
                  <c:v>2796.3599292359963</c:v>
                </c:pt>
                <c:pt idx="161">
                  <c:v>2717.5798440748031</c:v>
                </c:pt>
                <c:pt idx="162">
                  <c:v>2884.9699365126539</c:v>
                </c:pt>
                <c:pt idx="163">
                  <c:v>2819.1881949208678</c:v>
                </c:pt>
                <c:pt idx="164">
                  <c:v>2663.7168328510129</c:v>
                </c:pt>
                <c:pt idx="165">
                  <c:v>2818.6571651389454</c:v>
                </c:pt>
                <c:pt idx="166">
                  <c:v>2915.6962631969295</c:v>
                </c:pt>
                <c:pt idx="167">
                  <c:v>3983.5256761677065</c:v>
                </c:pt>
                <c:pt idx="168">
                  <c:v>2454.5862304576017</c:v>
                </c:pt>
                <c:pt idx="169">
                  <c:v>2434.9795470384411</c:v>
                </c:pt>
                <c:pt idx="170">
                  <c:v>2707.1300221059792</c:v>
                </c:pt>
                <c:pt idx="171">
                  <c:v>2775.8404993671384</c:v>
                </c:pt>
                <c:pt idx="172">
                  <c:v>2976.5135720175631</c:v>
                </c:pt>
                <c:pt idx="173">
                  <c:v>2966.1790983290557</c:v>
                </c:pt>
                <c:pt idx="174">
                  <c:v>3149.3734348432799</c:v>
                </c:pt>
                <c:pt idx="175">
                  <c:v>3044.1604850092872</c:v>
                </c:pt>
                <c:pt idx="176">
                  <c:v>2914.4034679989099</c:v>
                </c:pt>
                <c:pt idx="177">
                  <c:v>3039.1689862226563</c:v>
                </c:pt>
                <c:pt idx="178">
                  <c:v>3122.006414629338</c:v>
                </c:pt>
                <c:pt idx="179">
                  <c:v>4295.0021782328731</c:v>
                </c:pt>
                <c:pt idx="180">
                  <c:v>2587.3182236467374</c:v>
                </c:pt>
                <c:pt idx="181">
                  <c:v>2596.7610245019878</c:v>
                </c:pt>
                <c:pt idx="182">
                  <c:v>2851.8506502887954</c:v>
                </c:pt>
                <c:pt idx="183">
                  <c:v>2946.8416059153551</c:v>
                </c:pt>
                <c:pt idx="184">
                  <c:v>3137.0195311088178</c:v>
                </c:pt>
                <c:pt idx="185">
                  <c:v>3159.8658123253322</c:v>
                </c:pt>
                <c:pt idx="186">
                  <c:v>3358.673365099472</c:v>
                </c:pt>
                <c:pt idx="187">
                  <c:v>3249.7352090480763</c:v>
                </c:pt>
                <c:pt idx="188">
                  <c:v>3152.7740269544306</c:v>
                </c:pt>
                <c:pt idx="189">
                  <c:v>3187.286953093394</c:v>
                </c:pt>
                <c:pt idx="190">
                  <c:v>3317.6761518340559</c:v>
                </c:pt>
                <c:pt idx="191">
                  <c:v>4540.7421124271641</c:v>
                </c:pt>
                <c:pt idx="192">
                  <c:v>2716.3800851485676</c:v>
                </c:pt>
                <c:pt idx="193">
                  <c:v>2725.7776068445887</c:v>
                </c:pt>
                <c:pt idx="194">
                  <c:v>3048.4666851759475</c:v>
                </c:pt>
                <c:pt idx="195">
                  <c:v>3035.4195885563881</c:v>
                </c:pt>
                <c:pt idx="196">
                  <c:v>3290.573262476023</c:v>
                </c:pt>
                <c:pt idx="197">
                  <c:v>3330.4983110602648</c:v>
                </c:pt>
                <c:pt idx="198">
                  <c:v>3408.9473262139568</c:v>
                </c:pt>
                <c:pt idx="199">
                  <c:v>3353.3709879424478</c:v>
                </c:pt>
                <c:pt idx="200">
                  <c:v>3242.2666703917794</c:v>
                </c:pt>
                <c:pt idx="201">
                  <c:v>3278.6545693881249</c:v>
                </c:pt>
                <c:pt idx="202">
                  <c:v>3483.4301030253773</c:v>
                </c:pt>
                <c:pt idx="203">
                  <c:v>4713.8853735864077</c:v>
                </c:pt>
                <c:pt idx="204">
                  <c:v>2809.9942332284154</c:v>
                </c:pt>
                <c:pt idx="205">
                  <c:v>2887.6367492727964</c:v>
                </c:pt>
                <c:pt idx="206">
                  <c:v>3137.2461453755955</c:v>
                </c:pt>
                <c:pt idx="207">
                  <c:v>3112.9659844699149</c:v>
                </c:pt>
                <c:pt idx="208">
                  <c:v>3428.4030158093792</c:v>
                </c:pt>
                <c:pt idx="209">
                  <c:v>3403.3664915041759</c:v>
                </c:pt>
                <c:pt idx="210">
                  <c:v>3504.4351351465129</c:v>
                </c:pt>
                <c:pt idx="211">
                  <c:v>3432.4065772382687</c:v>
                </c:pt>
                <c:pt idx="212">
                  <c:v>3232.1279690380488</c:v>
                </c:pt>
                <c:pt idx="213">
                  <c:v>3337.1579457923572</c:v>
                </c:pt>
                <c:pt idx="214">
                  <c:v>3510.4564881235656</c:v>
                </c:pt>
                <c:pt idx="215">
                  <c:v>4699.4172317926304</c:v>
                </c:pt>
                <c:pt idx="216">
                  <c:v>2886.4677830071996</c:v>
                </c:pt>
                <c:pt idx="217">
                  <c:v>2887.3419320425687</c:v>
                </c:pt>
                <c:pt idx="218">
                  <c:v>3178.1425115847919</c:v>
                </c:pt>
                <c:pt idx="219">
                  <c:v>3224.3596390557368</c:v>
                </c:pt>
                <c:pt idx="220">
                  <c:v>3576.0135728744931</c:v>
                </c:pt>
                <c:pt idx="221">
                  <c:v>3478.4472821963077</c:v>
                </c:pt>
                <c:pt idx="222">
                  <c:v>3631.4847200829872</c:v>
                </c:pt>
                <c:pt idx="223">
                  <c:v>3531.0482640502887</c:v>
                </c:pt>
                <c:pt idx="224">
                  <c:v>3326.7734268483327</c:v>
                </c:pt>
                <c:pt idx="225">
                  <c:v>3448.2025566180409</c:v>
                </c:pt>
                <c:pt idx="226">
                  <c:v>3560.3100223847632</c:v>
                </c:pt>
                <c:pt idx="227">
                  <c:v>4841.7558479775853</c:v>
                </c:pt>
                <c:pt idx="228">
                  <c:v>2967.0576027222933</c:v>
                </c:pt>
                <c:pt idx="229">
                  <c:v>2955.5464915339776</c:v>
                </c:pt>
                <c:pt idx="230">
                  <c:v>3253.0528588431166</c:v>
                </c:pt>
                <c:pt idx="231">
                  <c:v>3298.4757865068786</c:v>
                </c:pt>
                <c:pt idx="232">
                  <c:v>3605.8931596286461</c:v>
                </c:pt>
                <c:pt idx="233">
                  <c:v>3513.6250116493939</c:v>
                </c:pt>
                <c:pt idx="234">
                  <c:v>3704.6136012633656</c:v>
                </c:pt>
                <c:pt idx="235">
                  <c:v>3581.4854156215224</c:v>
                </c:pt>
                <c:pt idx="236">
                  <c:v>3417.2252982768759</c:v>
                </c:pt>
                <c:pt idx="237">
                  <c:v>3560.6855557446393</c:v>
                </c:pt>
                <c:pt idx="238">
                  <c:v>3629.5007829856058</c:v>
                </c:pt>
                <c:pt idx="239">
                  <c:v>4930.6378654522896</c:v>
                </c:pt>
                <c:pt idx="240">
                  <c:v>3047.5654471462058</c:v>
                </c:pt>
                <c:pt idx="241">
                  <c:v>3067.671650248848</c:v>
                </c:pt>
                <c:pt idx="242">
                  <c:v>3400.4362428789259</c:v>
                </c:pt>
                <c:pt idx="243">
                  <c:v>3507.0976315211087</c:v>
                </c:pt>
                <c:pt idx="244">
                  <c:v>3738.1410189245616</c:v>
                </c:pt>
                <c:pt idx="245">
                  <c:v>3734.0531804965372</c:v>
                </c:pt>
                <c:pt idx="246">
                  <c:v>3949.9674396619935</c:v>
                </c:pt>
                <c:pt idx="247">
                  <c:v>3741.2198561160808</c:v>
                </c:pt>
                <c:pt idx="248">
                  <c:v>3597.6741838818662</c:v>
                </c:pt>
                <c:pt idx="249">
                  <c:v>3658.6146184172831</c:v>
                </c:pt>
                <c:pt idx="250">
                  <c:v>3747.0000880883917</c:v>
                </c:pt>
                <c:pt idx="251">
                  <c:v>5115.8721972961048</c:v>
                </c:pt>
                <c:pt idx="252">
                  <c:v>3164.1909875077831</c:v>
                </c:pt>
                <c:pt idx="253">
                  <c:v>3236.1677994852002</c:v>
                </c:pt>
                <c:pt idx="254">
                  <c:v>3537.0410346571662</c:v>
                </c:pt>
                <c:pt idx="255">
                  <c:v>3567.3025700831386</c:v>
                </c:pt>
                <c:pt idx="256">
                  <c:v>3833.1951275311353</c:v>
                </c:pt>
                <c:pt idx="257">
                  <c:v>3844.5788963261698</c:v>
                </c:pt>
                <c:pt idx="258">
                  <c:v>3953.7128630500506</c:v>
                </c:pt>
                <c:pt idx="259">
                  <c:v>3862.5116195871433</c:v>
                </c:pt>
                <c:pt idx="260">
                  <c:v>3738.3750292703776</c:v>
                </c:pt>
                <c:pt idx="261">
                  <c:v>3800.8912849970689</c:v>
                </c:pt>
                <c:pt idx="262">
                  <c:v>3918.6041592183687</c:v>
                </c:pt>
                <c:pt idx="263">
                  <c:v>5300.1730999303081</c:v>
                </c:pt>
                <c:pt idx="264">
                  <c:v>3243.3235682903378</c:v>
                </c:pt>
                <c:pt idx="265">
                  <c:v>3347.1528305873489</c:v>
                </c:pt>
                <c:pt idx="266">
                  <c:v>3658.637410631412</c:v>
                </c:pt>
                <c:pt idx="267">
                  <c:v>3615.6622970339436</c:v>
                </c:pt>
                <c:pt idx="268">
                  <c:v>3967.7120941897178</c:v>
                </c:pt>
                <c:pt idx="269">
                  <c:v>3956.6148845322668</c:v>
                </c:pt>
                <c:pt idx="270">
                  <c:v>4116.9974447246977</c:v>
                </c:pt>
                <c:pt idx="271">
                  <c:v>4056.2108926290666</c:v>
                </c:pt>
                <c:pt idx="272">
                  <c:v>3820.0985798961569</c:v>
                </c:pt>
                <c:pt idx="273">
                  <c:v>3924.2633372980104</c:v>
                </c:pt>
                <c:pt idx="274">
                  <c:v>4119.9264645177736</c:v>
                </c:pt>
                <c:pt idx="275">
                  <c:v>5436.0730426485406</c:v>
                </c:pt>
                <c:pt idx="276">
                  <c:v>3395.5614540170059</c:v>
                </c:pt>
                <c:pt idx="277">
                  <c:v>3462.9771438975754</c:v>
                </c:pt>
                <c:pt idx="278">
                  <c:v>3799.6463184369836</c:v>
                </c:pt>
                <c:pt idx="279">
                  <c:v>3781.6793372863572</c:v>
                </c:pt>
                <c:pt idx="280">
                  <c:v>4157.1834736257051</c:v>
                </c:pt>
                <c:pt idx="281">
                  <c:v>4099.4651576055176</c:v>
                </c:pt>
                <c:pt idx="282">
                  <c:v>4271.692592074357</c:v>
                </c:pt>
                <c:pt idx="283">
                  <c:v>4238.9027843282329</c:v>
                </c:pt>
                <c:pt idx="284">
                  <c:v>3907.8504024711087</c:v>
                </c:pt>
                <c:pt idx="285">
                  <c:v>4088.5860491623725</c:v>
                </c:pt>
                <c:pt idx="286">
                  <c:v>4242.3033047271456</c:v>
                </c:pt>
                <c:pt idx="287">
                  <c:v>5633.5581089801581</c:v>
                </c:pt>
                <c:pt idx="288">
                  <c:v>3536.3178501394445</c:v>
                </c:pt>
                <c:pt idx="289">
                  <c:v>3532.8403590668222</c:v>
                </c:pt>
                <c:pt idx="290">
                  <c:v>3939.2467247982026</c:v>
                </c:pt>
                <c:pt idx="291">
                  <c:v>3930.6738045042171</c:v>
                </c:pt>
                <c:pt idx="292">
                  <c:v>4356.8219209025037</c:v>
                </c:pt>
                <c:pt idx="293">
                  <c:v>4235.9786466293235</c:v>
                </c:pt>
                <c:pt idx="294">
                  <c:v>4464.9025256342329</c:v>
                </c:pt>
                <c:pt idx="295">
                  <c:v>4372.6673155016779</c:v>
                </c:pt>
                <c:pt idx="296">
                  <c:v>4074.9755460123024</c:v>
                </c:pt>
                <c:pt idx="297">
                  <c:v>4307.0834546077194</c:v>
                </c:pt>
                <c:pt idx="298">
                  <c:v>4405.5197137332379</c:v>
                </c:pt>
                <c:pt idx="299">
                  <c:v>5959.6895083385243</c:v>
                </c:pt>
                <c:pt idx="300">
                  <c:v>3707.7367703822802</c:v>
                </c:pt>
                <c:pt idx="301">
                  <c:v>3718.1181500216421</c:v>
                </c:pt>
                <c:pt idx="302">
                  <c:v>4043.7504669628966</c:v>
                </c:pt>
                <c:pt idx="303">
                  <c:v>4067.0839646174772</c:v>
                </c:pt>
                <c:pt idx="304">
                  <c:v>4465.72536609911</c:v>
                </c:pt>
                <c:pt idx="305">
                  <c:v>4412.4414034501551</c:v>
                </c:pt>
                <c:pt idx="306">
                  <c:v>4655.9503810481974</c:v>
                </c:pt>
                <c:pt idx="307">
                  <c:v>4475.3400145030328</c:v>
                </c:pt>
                <c:pt idx="308">
                  <c:v>4233.5875885803516</c:v>
                </c:pt>
                <c:pt idx="309">
                  <c:v>4397.8593382328681</c:v>
                </c:pt>
                <c:pt idx="310">
                  <c:v>4520.9310323575737</c:v>
                </c:pt>
                <c:pt idx="311">
                  <c:v>6067.427504870715</c:v>
                </c:pt>
                <c:pt idx="312">
                  <c:v>3773.3571993452942</c:v>
                </c:pt>
                <c:pt idx="313">
                  <c:v>3828.698281979046</c:v>
                </c:pt>
                <c:pt idx="314">
                  <c:v>4220.1538001042591</c:v>
                </c:pt>
                <c:pt idx="315">
                  <c:v>4289.1004673275256</c:v>
                </c:pt>
                <c:pt idx="316">
                  <c:v>4654.8244654784885</c:v>
                </c:pt>
                <c:pt idx="317">
                  <c:v>4631.5737939782312</c:v>
                </c:pt>
                <c:pt idx="318">
                  <c:v>4867.8124094019477</c:v>
                </c:pt>
                <c:pt idx="319">
                  <c:v>4673.0537282449704</c:v>
                </c:pt>
                <c:pt idx="320">
                  <c:v>4462.8583917490259</c:v>
                </c:pt>
                <c:pt idx="321">
                  <c:v>4551.1473487722924</c:v>
                </c:pt>
                <c:pt idx="322">
                  <c:v>4734.3368334716461</c:v>
                </c:pt>
                <c:pt idx="323">
                  <c:v>6324.2227234938564</c:v>
                </c:pt>
                <c:pt idx="324">
                  <c:v>3932.9466253882615</c:v>
                </c:pt>
                <c:pt idx="325">
                  <c:v>3974.7584399029333</c:v>
                </c:pt>
                <c:pt idx="326">
                  <c:v>4432.3799579441848</c:v>
                </c:pt>
                <c:pt idx="327">
                  <c:v>4367.239719264302</c:v>
                </c:pt>
                <c:pt idx="328">
                  <c:v>4830.1518517290478</c:v>
                </c:pt>
                <c:pt idx="329">
                  <c:v>4815.9637666142598</c:v>
                </c:pt>
                <c:pt idx="330">
                  <c:v>4968.0546099249104</c:v>
                </c:pt>
                <c:pt idx="331">
                  <c:v>4834.4705612580992</c:v>
                </c:pt>
                <c:pt idx="332">
                  <c:v>4645.0309072021746</c:v>
                </c:pt>
                <c:pt idx="333">
                  <c:v>4709.1062006589164</c:v>
                </c:pt>
                <c:pt idx="334">
                  <c:v>4930.8875045274099</c:v>
                </c:pt>
                <c:pt idx="335">
                  <c:v>6462.9230810369299</c:v>
                </c:pt>
                <c:pt idx="336">
                  <c:v>4057.5425104800656</c:v>
                </c:pt>
                <c:pt idx="337">
                  <c:v>4121.4386778989037</c:v>
                </c:pt>
                <c:pt idx="338">
                  <c:v>4689.4936142862225</c:v>
                </c:pt>
                <c:pt idx="339">
                  <c:v>4755.5018070426822</c:v>
                </c:pt>
                <c:pt idx="340">
                  <c:v>5317.8192421030872</c:v>
                </c:pt>
                <c:pt idx="341">
                  <c:v>5433.3603835922459</c:v>
                </c:pt>
                <c:pt idx="342">
                  <c:v>5727.4837617828653</c:v>
                </c:pt>
                <c:pt idx="343">
                  <c:v>5701.8466638334939</c:v>
                </c:pt>
                <c:pt idx="344">
                  <c:v>5358.9053508342568</c:v>
                </c:pt>
                <c:pt idx="345">
                  <c:v>5599.9141398965176</c:v>
                </c:pt>
                <c:pt idx="346">
                  <c:v>5959.7457521585493</c:v>
                </c:pt>
                <c:pt idx="347">
                  <c:v>7620.066600576899</c:v>
                </c:pt>
                <c:pt idx="348">
                  <c:v>4815.8445437539167</c:v>
                </c:pt>
                <c:pt idx="349">
                  <c:v>4940.4688174871962</c:v>
                </c:pt>
                <c:pt idx="350">
                  <c:v>5634.7897249743628</c:v>
                </c:pt>
                <c:pt idx="351">
                  <c:v>5465.4146018627143</c:v>
                </c:pt>
                <c:pt idx="352">
                  <c:v>6227.1085061827371</c:v>
                </c:pt>
                <c:pt idx="353">
                  <c:v>6066.3469083157643</c:v>
                </c:pt>
                <c:pt idx="354">
                  <c:v>6282.6284083993714</c:v>
                </c:pt>
                <c:pt idx="355">
                  <c:v>6060.2246884623446</c:v>
                </c:pt>
                <c:pt idx="356">
                  <c:v>5596.9061986654433</c:v>
                </c:pt>
                <c:pt idx="357">
                  <c:v>5761.7820903327338</c:v>
                </c:pt>
                <c:pt idx="358">
                  <c:v>6009.9019311477969</c:v>
                </c:pt>
                <c:pt idx="359">
                  <c:v>7727.4767816339072</c:v>
                </c:pt>
                <c:pt idx="360">
                  <c:v>5010.8274845951555</c:v>
                </c:pt>
                <c:pt idx="361">
                  <c:v>4978.1186331629997</c:v>
                </c:pt>
                <c:pt idx="362">
                  <c:v>5699.4683910172835</c:v>
                </c:pt>
                <c:pt idx="363">
                  <c:v>5504.1902006005921</c:v>
                </c:pt>
                <c:pt idx="364">
                  <c:v>6165.0567403100704</c:v>
                </c:pt>
                <c:pt idx="365">
                  <c:v>5979.221323193221</c:v>
                </c:pt>
                <c:pt idx="366">
                  <c:v>6194.9747155293444</c:v>
                </c:pt>
                <c:pt idx="367">
                  <c:v>5938.8832334261606</c:v>
                </c:pt>
                <c:pt idx="368" formatCode="0">
                  <c:v>5627.7586386914973</c:v>
                </c:pt>
                <c:pt idx="369" formatCode="0">
                  <c:v>5809.1334031583892</c:v>
                </c:pt>
                <c:pt idx="370" formatCode="0">
                  <c:v>6068.6181207727113</c:v>
                </c:pt>
                <c:pt idx="371" formatCode="0">
                  <c:v>7785.8066481090518</c:v>
                </c:pt>
                <c:pt idx="372" formatCode="0">
                  <c:v>5066.6306100302518</c:v>
                </c:pt>
                <c:pt idx="373" formatCode="0">
                  <c:v>5097.3065526090913</c:v>
                </c:pt>
                <c:pt idx="374" formatCode="0">
                  <c:v>5783.8877185209803</c:v>
                </c:pt>
                <c:pt idx="375" formatCode="0">
                  <c:v>5696.0393287986381</c:v>
                </c:pt>
                <c:pt idx="376" formatCode="0">
                  <c:v>6227.7649379988197</c:v>
                </c:pt>
                <c:pt idx="377" formatCode="0">
                  <c:v>6198.0433493647388</c:v>
                </c:pt>
                <c:pt idx="378" formatCode="0">
                  <c:v>6424.5697901613003</c:v>
                </c:pt>
                <c:pt idx="379" formatCode="0">
                  <c:v>6179.7482353906453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5447-A7B8-F764FF61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66080"/>
        <c:axId val="1944050432"/>
      </c:lineChart>
      <c:catAx>
        <c:axId val="19250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50432"/>
        <c:crosses val="autoZero"/>
        <c:auto val="1"/>
        <c:lblAlgn val="ctr"/>
        <c:lblOffset val="100"/>
        <c:noMultiLvlLbl val="0"/>
      </c:catAx>
      <c:valAx>
        <c:axId val="1944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483275</xdr:colOff>
      <xdr:row>15</xdr:row>
      <xdr:rowOff>101151</xdr:rowOff>
    </xdr:from>
    <xdr:to>
      <xdr:col>17</xdr:col>
      <xdr:colOff>269734</xdr:colOff>
      <xdr:row>37</xdr:row>
      <xdr:rowOff>33716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465DA-5C66-BD4A-AA43-33B76F9B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1"/>
  <sheetViews>
    <sheetView tabSelected="1" workbookViewId="0">
      <selection activeCell="A12" sqref="A12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s="78" t="s">
        <v>22</v>
      </c>
      <c r="B11" s="78" t="s">
        <v>9</v>
      </c>
    </row>
    <row r="12" spans="1:2" x14ac:dyDescent="0.15">
      <c r="A12" s="1">
        <v>33604</v>
      </c>
      <c r="B12" s="2">
        <v>1509</v>
      </c>
    </row>
    <row r="13" spans="1:2" x14ac:dyDescent="0.15">
      <c r="A13" s="1">
        <v>33635</v>
      </c>
      <c r="B13" s="2">
        <v>1541</v>
      </c>
    </row>
    <row r="14" spans="1:2" x14ac:dyDescent="0.15">
      <c r="A14" s="1">
        <v>33664</v>
      </c>
      <c r="B14" s="2">
        <v>1597</v>
      </c>
    </row>
    <row r="15" spans="1:2" x14ac:dyDescent="0.15">
      <c r="A15" s="1">
        <v>33695</v>
      </c>
      <c r="B15" s="2">
        <v>1675</v>
      </c>
    </row>
    <row r="16" spans="1:2" x14ac:dyDescent="0.15">
      <c r="A16" s="1">
        <v>33725</v>
      </c>
      <c r="B16" s="2">
        <v>1822</v>
      </c>
    </row>
    <row r="17" spans="1:2" x14ac:dyDescent="0.15">
      <c r="A17" s="1">
        <v>33756</v>
      </c>
      <c r="B17" s="2">
        <v>1775</v>
      </c>
    </row>
    <row r="18" spans="1:2" x14ac:dyDescent="0.15">
      <c r="A18" s="1">
        <v>33786</v>
      </c>
      <c r="B18" s="2">
        <v>1912</v>
      </c>
    </row>
    <row r="19" spans="1:2" x14ac:dyDescent="0.15">
      <c r="A19" s="1">
        <v>33817</v>
      </c>
      <c r="B19" s="2">
        <v>1862</v>
      </c>
    </row>
    <row r="20" spans="1:2" x14ac:dyDescent="0.15">
      <c r="A20" s="1">
        <v>33848</v>
      </c>
      <c r="B20" s="2">
        <v>1770</v>
      </c>
    </row>
    <row r="21" spans="1:2" x14ac:dyDescent="0.15">
      <c r="A21" s="1">
        <v>33878</v>
      </c>
      <c r="B21" s="2">
        <v>1882</v>
      </c>
    </row>
    <row r="22" spans="1:2" x14ac:dyDescent="0.15">
      <c r="A22" s="1">
        <v>33909</v>
      </c>
      <c r="B22" s="2">
        <v>1831</v>
      </c>
    </row>
    <row r="23" spans="1:2" x14ac:dyDescent="0.15">
      <c r="A23" s="1">
        <v>33939</v>
      </c>
      <c r="B23" s="2">
        <v>2511</v>
      </c>
    </row>
    <row r="24" spans="1:2" x14ac:dyDescent="0.15">
      <c r="A24" s="1">
        <v>33970</v>
      </c>
      <c r="B24" s="2">
        <v>1614</v>
      </c>
    </row>
    <row r="25" spans="1:2" x14ac:dyDescent="0.15">
      <c r="A25" s="1">
        <v>34001</v>
      </c>
      <c r="B25" s="2">
        <v>1529</v>
      </c>
    </row>
    <row r="26" spans="1:2" x14ac:dyDescent="0.15">
      <c r="A26" s="1">
        <v>34029</v>
      </c>
      <c r="B26" s="2">
        <v>1678</v>
      </c>
    </row>
    <row r="27" spans="1:2" x14ac:dyDescent="0.15">
      <c r="A27" s="1">
        <v>34060</v>
      </c>
      <c r="B27" s="2">
        <v>1713</v>
      </c>
    </row>
    <row r="28" spans="1:2" x14ac:dyDescent="0.15">
      <c r="A28" s="1">
        <v>34090</v>
      </c>
      <c r="B28" s="2">
        <v>1796</v>
      </c>
    </row>
    <row r="29" spans="1:2" x14ac:dyDescent="0.15">
      <c r="A29" s="1">
        <v>34121</v>
      </c>
      <c r="B29" s="2">
        <v>1792</v>
      </c>
    </row>
    <row r="30" spans="1:2" x14ac:dyDescent="0.15">
      <c r="A30" s="1">
        <v>34151</v>
      </c>
      <c r="B30" s="2">
        <v>1950</v>
      </c>
    </row>
    <row r="31" spans="1:2" x14ac:dyDescent="0.15">
      <c r="A31" s="1">
        <v>34182</v>
      </c>
      <c r="B31" s="2">
        <v>1777</v>
      </c>
    </row>
    <row r="32" spans="1:2" x14ac:dyDescent="0.15">
      <c r="A32" s="1">
        <v>34213</v>
      </c>
      <c r="B32" s="2">
        <v>1707</v>
      </c>
    </row>
    <row r="33" spans="1:2" x14ac:dyDescent="0.15">
      <c r="A33" s="1">
        <v>34243</v>
      </c>
      <c r="B33" s="2">
        <v>1757</v>
      </c>
    </row>
    <row r="34" spans="1:2" x14ac:dyDescent="0.15">
      <c r="A34" s="1">
        <v>34274</v>
      </c>
      <c r="B34" s="2">
        <v>1782</v>
      </c>
    </row>
    <row r="35" spans="1:2" x14ac:dyDescent="0.15">
      <c r="A35" s="1">
        <v>34304</v>
      </c>
      <c r="B35" s="2">
        <v>2443</v>
      </c>
    </row>
    <row r="36" spans="1:2" x14ac:dyDescent="0.15">
      <c r="A36" s="1">
        <v>34335</v>
      </c>
      <c r="B36" s="2">
        <v>1548</v>
      </c>
    </row>
    <row r="37" spans="1:2" x14ac:dyDescent="0.15">
      <c r="A37" s="1">
        <v>34366</v>
      </c>
      <c r="B37" s="2">
        <v>1505</v>
      </c>
    </row>
    <row r="38" spans="1:2" x14ac:dyDescent="0.15">
      <c r="A38" s="1">
        <v>34394</v>
      </c>
      <c r="B38" s="2">
        <v>1714</v>
      </c>
    </row>
    <row r="39" spans="1:2" x14ac:dyDescent="0.15">
      <c r="A39" s="1">
        <v>34425</v>
      </c>
      <c r="B39" s="2">
        <v>1757</v>
      </c>
    </row>
    <row r="40" spans="1:2" x14ac:dyDescent="0.15">
      <c r="A40" s="1">
        <v>34455</v>
      </c>
      <c r="B40" s="2">
        <v>1830</v>
      </c>
    </row>
    <row r="41" spans="1:2" x14ac:dyDescent="0.15">
      <c r="A41" s="1">
        <v>34486</v>
      </c>
      <c r="B41" s="2">
        <v>1857</v>
      </c>
    </row>
    <row r="42" spans="1:2" x14ac:dyDescent="0.15">
      <c r="A42" s="1">
        <v>34516</v>
      </c>
      <c r="B42" s="2">
        <v>1981</v>
      </c>
    </row>
    <row r="43" spans="1:2" x14ac:dyDescent="0.15">
      <c r="A43" s="1">
        <v>34547</v>
      </c>
      <c r="B43" s="2">
        <v>1858</v>
      </c>
    </row>
    <row r="44" spans="1:2" x14ac:dyDescent="0.15">
      <c r="A44" s="1">
        <v>34578</v>
      </c>
      <c r="B44" s="2">
        <v>1823</v>
      </c>
    </row>
    <row r="45" spans="1:2" x14ac:dyDescent="0.15">
      <c r="A45" s="1">
        <v>34608</v>
      </c>
      <c r="B45" s="2">
        <v>1806</v>
      </c>
    </row>
    <row r="46" spans="1:2" x14ac:dyDescent="0.15">
      <c r="A46" s="1">
        <v>34639</v>
      </c>
      <c r="B46" s="2">
        <v>1845</v>
      </c>
    </row>
    <row r="47" spans="1:2" x14ac:dyDescent="0.15">
      <c r="A47" s="1">
        <v>34669</v>
      </c>
      <c r="B47" s="2">
        <v>2577</v>
      </c>
    </row>
    <row r="48" spans="1:2" x14ac:dyDescent="0.15">
      <c r="A48" s="1">
        <v>34700</v>
      </c>
      <c r="B48" s="2">
        <v>1555</v>
      </c>
    </row>
    <row r="49" spans="1:2" x14ac:dyDescent="0.15">
      <c r="A49" s="1">
        <v>34731</v>
      </c>
      <c r="B49" s="2">
        <v>1501</v>
      </c>
    </row>
    <row r="50" spans="1:2" x14ac:dyDescent="0.15">
      <c r="A50" s="1">
        <v>34759</v>
      </c>
      <c r="B50" s="2">
        <v>1725</v>
      </c>
    </row>
    <row r="51" spans="1:2" x14ac:dyDescent="0.15">
      <c r="A51" s="1">
        <v>34790</v>
      </c>
      <c r="B51" s="2">
        <v>1699</v>
      </c>
    </row>
    <row r="52" spans="1:2" x14ac:dyDescent="0.15">
      <c r="A52" s="1">
        <v>34820</v>
      </c>
      <c r="B52" s="2">
        <v>1807</v>
      </c>
    </row>
    <row r="53" spans="1:2" x14ac:dyDescent="0.15">
      <c r="A53" s="1">
        <v>34851</v>
      </c>
      <c r="B53" s="2">
        <v>1863</v>
      </c>
    </row>
    <row r="54" spans="1:2" x14ac:dyDescent="0.15">
      <c r="A54" s="1">
        <v>34881</v>
      </c>
      <c r="B54" s="2">
        <v>1886</v>
      </c>
    </row>
    <row r="55" spans="1:2" x14ac:dyDescent="0.15">
      <c r="A55" s="1">
        <v>34912</v>
      </c>
      <c r="B55" s="2">
        <v>1861</v>
      </c>
    </row>
    <row r="56" spans="1:2" x14ac:dyDescent="0.15">
      <c r="A56" s="1">
        <v>34943</v>
      </c>
      <c r="B56" s="2">
        <v>1845</v>
      </c>
    </row>
    <row r="57" spans="1:2" x14ac:dyDescent="0.15">
      <c r="A57" s="1">
        <v>34973</v>
      </c>
      <c r="B57" s="2">
        <v>1788</v>
      </c>
    </row>
    <row r="58" spans="1:2" x14ac:dyDescent="0.15">
      <c r="A58" s="1">
        <v>35004</v>
      </c>
      <c r="B58" s="2">
        <v>1879</v>
      </c>
    </row>
    <row r="59" spans="1:2" x14ac:dyDescent="0.15">
      <c r="A59" s="1">
        <v>35034</v>
      </c>
      <c r="B59" s="2">
        <v>2598</v>
      </c>
    </row>
    <row r="60" spans="1:2" x14ac:dyDescent="0.15">
      <c r="A60" s="1">
        <v>35065</v>
      </c>
      <c r="B60" s="2">
        <v>1679</v>
      </c>
    </row>
    <row r="61" spans="1:2" x14ac:dyDescent="0.15">
      <c r="A61" s="1">
        <v>35096</v>
      </c>
      <c r="B61" s="2">
        <v>1652</v>
      </c>
    </row>
    <row r="62" spans="1:2" x14ac:dyDescent="0.15">
      <c r="A62" s="1">
        <v>35125</v>
      </c>
      <c r="B62" s="2">
        <v>1837</v>
      </c>
    </row>
    <row r="63" spans="1:2" x14ac:dyDescent="0.15">
      <c r="A63" s="1">
        <v>35156</v>
      </c>
      <c r="B63" s="2">
        <v>1798</v>
      </c>
    </row>
    <row r="64" spans="1:2" x14ac:dyDescent="0.15">
      <c r="A64" s="1">
        <v>35186</v>
      </c>
      <c r="B64" s="2">
        <v>1957</v>
      </c>
    </row>
    <row r="65" spans="1:2" x14ac:dyDescent="0.15">
      <c r="A65" s="1">
        <v>35217</v>
      </c>
      <c r="B65" s="2">
        <v>1958</v>
      </c>
    </row>
    <row r="66" spans="1:2" x14ac:dyDescent="0.15">
      <c r="A66" s="1">
        <v>35247</v>
      </c>
      <c r="B66" s="2">
        <v>2034</v>
      </c>
    </row>
    <row r="67" spans="1:2" x14ac:dyDescent="0.15">
      <c r="A67" s="1">
        <v>35278</v>
      </c>
      <c r="B67" s="2">
        <v>2062</v>
      </c>
    </row>
    <row r="68" spans="1:2" x14ac:dyDescent="0.15">
      <c r="A68" s="1">
        <v>35309</v>
      </c>
      <c r="B68" s="2">
        <v>1781</v>
      </c>
    </row>
    <row r="69" spans="1:2" x14ac:dyDescent="0.15">
      <c r="A69" s="1">
        <v>35339</v>
      </c>
      <c r="B69" s="2">
        <v>1860</v>
      </c>
    </row>
    <row r="70" spans="1:2" x14ac:dyDescent="0.15">
      <c r="A70" s="1">
        <v>35370</v>
      </c>
      <c r="B70" s="2">
        <v>1992</v>
      </c>
    </row>
    <row r="71" spans="1:2" x14ac:dyDescent="0.15">
      <c r="A71" s="1">
        <v>35400</v>
      </c>
      <c r="B71" s="2">
        <v>2547</v>
      </c>
    </row>
    <row r="72" spans="1:2" x14ac:dyDescent="0.15">
      <c r="A72" s="1">
        <v>35431</v>
      </c>
      <c r="B72" s="2">
        <v>1706</v>
      </c>
    </row>
    <row r="73" spans="1:2" x14ac:dyDescent="0.15">
      <c r="A73" s="1">
        <v>35462</v>
      </c>
      <c r="B73" s="2">
        <v>1621</v>
      </c>
    </row>
    <row r="74" spans="1:2" x14ac:dyDescent="0.15">
      <c r="A74" s="1">
        <v>35490</v>
      </c>
      <c r="B74" s="2">
        <v>1853</v>
      </c>
    </row>
    <row r="75" spans="1:2" x14ac:dyDescent="0.15">
      <c r="A75" s="1">
        <v>35521</v>
      </c>
      <c r="B75" s="2">
        <v>1817</v>
      </c>
    </row>
    <row r="76" spans="1:2" x14ac:dyDescent="0.15">
      <c r="A76" s="1">
        <v>35551</v>
      </c>
      <c r="B76" s="2">
        <v>2060</v>
      </c>
    </row>
    <row r="77" spans="1:2" x14ac:dyDescent="0.15">
      <c r="A77" s="1">
        <v>35582</v>
      </c>
      <c r="B77" s="2">
        <v>2002</v>
      </c>
    </row>
    <row r="78" spans="1:2" x14ac:dyDescent="0.15">
      <c r="A78" s="1">
        <v>35612</v>
      </c>
      <c r="B78" s="2">
        <v>2098</v>
      </c>
    </row>
    <row r="79" spans="1:2" x14ac:dyDescent="0.15">
      <c r="A79" s="1">
        <v>35643</v>
      </c>
      <c r="B79" s="2">
        <v>2079</v>
      </c>
    </row>
    <row r="80" spans="1:2" x14ac:dyDescent="0.15">
      <c r="A80" s="1">
        <v>35674</v>
      </c>
      <c r="B80" s="2">
        <v>1892</v>
      </c>
    </row>
    <row r="81" spans="1:2" x14ac:dyDescent="0.15">
      <c r="A81" s="1">
        <v>35704</v>
      </c>
      <c r="B81" s="2">
        <v>2050</v>
      </c>
    </row>
    <row r="82" spans="1:2" x14ac:dyDescent="0.15">
      <c r="A82" s="1">
        <v>35735</v>
      </c>
      <c r="B82" s="2">
        <v>2082</v>
      </c>
    </row>
    <row r="83" spans="1:2" x14ac:dyDescent="0.15">
      <c r="A83" s="1">
        <v>35765</v>
      </c>
      <c r="B83" s="2">
        <v>2821</v>
      </c>
    </row>
    <row r="84" spans="1:2" x14ac:dyDescent="0.15">
      <c r="A84" s="1">
        <v>35796</v>
      </c>
      <c r="B84" s="2">
        <v>1846</v>
      </c>
    </row>
    <row r="85" spans="1:2" x14ac:dyDescent="0.15">
      <c r="A85" s="1">
        <v>35827</v>
      </c>
      <c r="B85" s="2">
        <v>1768</v>
      </c>
    </row>
    <row r="86" spans="1:2" x14ac:dyDescent="0.15">
      <c r="A86" s="1">
        <v>35855</v>
      </c>
      <c r="B86" s="2">
        <v>1894</v>
      </c>
    </row>
    <row r="87" spans="1:2" x14ac:dyDescent="0.15">
      <c r="A87" s="1">
        <v>35886</v>
      </c>
      <c r="B87" s="2">
        <v>1963</v>
      </c>
    </row>
    <row r="88" spans="1:2" x14ac:dyDescent="0.15">
      <c r="A88" s="1">
        <v>35916</v>
      </c>
      <c r="B88" s="2">
        <v>2140</v>
      </c>
    </row>
    <row r="89" spans="1:2" x14ac:dyDescent="0.15">
      <c r="A89" s="1">
        <v>35947</v>
      </c>
      <c r="B89" s="2">
        <v>2059</v>
      </c>
    </row>
    <row r="90" spans="1:2" x14ac:dyDescent="0.15">
      <c r="A90" s="1">
        <v>35977</v>
      </c>
      <c r="B90" s="2">
        <v>2209</v>
      </c>
    </row>
    <row r="91" spans="1:2" x14ac:dyDescent="0.15">
      <c r="A91" s="1">
        <v>36008</v>
      </c>
      <c r="B91" s="2">
        <v>2118</v>
      </c>
    </row>
    <row r="92" spans="1:2" x14ac:dyDescent="0.15">
      <c r="A92" s="1">
        <v>36039</v>
      </c>
      <c r="B92" s="2">
        <v>2031</v>
      </c>
    </row>
    <row r="93" spans="1:2" x14ac:dyDescent="0.15">
      <c r="A93" s="1">
        <v>36069</v>
      </c>
      <c r="B93" s="2">
        <v>2163</v>
      </c>
    </row>
    <row r="94" spans="1:2" x14ac:dyDescent="0.15">
      <c r="A94" s="1">
        <v>36100</v>
      </c>
      <c r="B94" s="2">
        <v>2154</v>
      </c>
    </row>
    <row r="95" spans="1:2" x14ac:dyDescent="0.15">
      <c r="A95" s="1">
        <v>36130</v>
      </c>
      <c r="B95" s="2">
        <v>3037</v>
      </c>
    </row>
    <row r="96" spans="1:2" x14ac:dyDescent="0.15">
      <c r="A96" s="1">
        <v>36161</v>
      </c>
      <c r="B96" s="2">
        <v>1866</v>
      </c>
    </row>
    <row r="97" spans="1:2" x14ac:dyDescent="0.15">
      <c r="A97" s="1">
        <v>36192</v>
      </c>
      <c r="B97" s="2">
        <v>1808</v>
      </c>
    </row>
    <row r="98" spans="1:2" x14ac:dyDescent="0.15">
      <c r="A98" s="1">
        <v>36220</v>
      </c>
      <c r="B98" s="2">
        <v>1986</v>
      </c>
    </row>
    <row r="99" spans="1:2" x14ac:dyDescent="0.15">
      <c r="A99" s="1">
        <v>36251</v>
      </c>
      <c r="B99" s="2">
        <v>2099</v>
      </c>
    </row>
    <row r="100" spans="1:2" x14ac:dyDescent="0.15">
      <c r="A100" s="1">
        <v>36281</v>
      </c>
      <c r="B100" s="2">
        <v>2210</v>
      </c>
    </row>
    <row r="101" spans="1:2" x14ac:dyDescent="0.15">
      <c r="A101" s="1">
        <v>36312</v>
      </c>
      <c r="B101" s="2">
        <v>2145</v>
      </c>
    </row>
    <row r="102" spans="1:2" x14ac:dyDescent="0.15">
      <c r="A102" s="1">
        <v>36342</v>
      </c>
      <c r="B102" s="2">
        <v>2339</v>
      </c>
    </row>
    <row r="103" spans="1:2" x14ac:dyDescent="0.15">
      <c r="A103" s="1">
        <v>36373</v>
      </c>
      <c r="B103" s="2">
        <v>2140</v>
      </c>
    </row>
    <row r="104" spans="1:2" x14ac:dyDescent="0.15">
      <c r="A104" s="1">
        <v>36404</v>
      </c>
      <c r="B104" s="2">
        <v>2126</v>
      </c>
    </row>
    <row r="105" spans="1:2" x14ac:dyDescent="0.15">
      <c r="A105" s="1">
        <v>36434</v>
      </c>
      <c r="B105" s="2">
        <v>2219</v>
      </c>
    </row>
    <row r="106" spans="1:2" x14ac:dyDescent="0.15">
      <c r="A106" s="1">
        <v>36465</v>
      </c>
      <c r="B106" s="2">
        <v>2273</v>
      </c>
    </row>
    <row r="107" spans="1:2" x14ac:dyDescent="0.15">
      <c r="A107" s="1">
        <v>36495</v>
      </c>
      <c r="B107" s="2">
        <v>3265</v>
      </c>
    </row>
    <row r="108" spans="1:2" x14ac:dyDescent="0.15">
      <c r="A108" s="1">
        <v>36526</v>
      </c>
      <c r="B108" s="2">
        <v>1920</v>
      </c>
    </row>
    <row r="109" spans="1:2" x14ac:dyDescent="0.15">
      <c r="A109" s="1">
        <v>36557</v>
      </c>
      <c r="B109" s="2">
        <v>1976</v>
      </c>
    </row>
    <row r="110" spans="1:2" x14ac:dyDescent="0.15">
      <c r="A110" s="1">
        <v>36586</v>
      </c>
      <c r="B110" s="2">
        <v>2190</v>
      </c>
    </row>
    <row r="111" spans="1:2" x14ac:dyDescent="0.15">
      <c r="A111" s="1">
        <v>36617</v>
      </c>
      <c r="B111" s="2">
        <v>2132</v>
      </c>
    </row>
    <row r="112" spans="1:2" x14ac:dyDescent="0.15">
      <c r="A112" s="1">
        <v>36647</v>
      </c>
      <c r="B112" s="2">
        <v>2357</v>
      </c>
    </row>
    <row r="113" spans="1:2" x14ac:dyDescent="0.15">
      <c r="A113" s="1">
        <v>36678</v>
      </c>
      <c r="B113" s="2">
        <v>2413</v>
      </c>
    </row>
    <row r="114" spans="1:2" x14ac:dyDescent="0.15">
      <c r="A114" s="1">
        <v>36708</v>
      </c>
      <c r="B114" s="2">
        <v>2463</v>
      </c>
    </row>
    <row r="115" spans="1:2" x14ac:dyDescent="0.15">
      <c r="A115" s="1">
        <v>36739</v>
      </c>
      <c r="B115" s="2">
        <v>2422</v>
      </c>
    </row>
    <row r="116" spans="1:2" x14ac:dyDescent="0.15">
      <c r="A116" s="1">
        <v>36770</v>
      </c>
      <c r="B116" s="2">
        <v>2358</v>
      </c>
    </row>
    <row r="117" spans="1:2" x14ac:dyDescent="0.15">
      <c r="A117" s="1">
        <v>36800</v>
      </c>
      <c r="B117" s="2">
        <v>2352</v>
      </c>
    </row>
    <row r="118" spans="1:2" x14ac:dyDescent="0.15">
      <c r="A118" s="1">
        <v>36831</v>
      </c>
      <c r="B118" s="2">
        <v>2549</v>
      </c>
    </row>
    <row r="119" spans="1:2" x14ac:dyDescent="0.15">
      <c r="A119" s="1">
        <v>36861</v>
      </c>
      <c r="B119" s="2">
        <v>3375</v>
      </c>
    </row>
    <row r="120" spans="1:2" x14ac:dyDescent="0.15">
      <c r="A120" s="1">
        <v>36892</v>
      </c>
      <c r="B120" s="2">
        <v>2109</v>
      </c>
    </row>
    <row r="121" spans="1:2" x14ac:dyDescent="0.15">
      <c r="A121" s="1">
        <v>36923</v>
      </c>
      <c r="B121" s="2">
        <v>2052</v>
      </c>
    </row>
    <row r="122" spans="1:2" x14ac:dyDescent="0.15">
      <c r="A122" s="1">
        <v>36951</v>
      </c>
      <c r="B122" s="2">
        <v>2327</v>
      </c>
    </row>
    <row r="123" spans="1:2" x14ac:dyDescent="0.15">
      <c r="A123" s="1">
        <v>36982</v>
      </c>
      <c r="B123" s="2">
        <v>2231</v>
      </c>
    </row>
    <row r="124" spans="1:2" x14ac:dyDescent="0.15">
      <c r="A124" s="1">
        <v>37012</v>
      </c>
      <c r="B124" s="2">
        <v>2470</v>
      </c>
    </row>
    <row r="125" spans="1:2" x14ac:dyDescent="0.15">
      <c r="A125" s="1">
        <v>37043</v>
      </c>
      <c r="B125" s="2">
        <v>2526</v>
      </c>
    </row>
    <row r="126" spans="1:2" x14ac:dyDescent="0.15">
      <c r="A126" s="1">
        <v>37073</v>
      </c>
      <c r="B126" s="2">
        <v>2483</v>
      </c>
    </row>
    <row r="127" spans="1:2" x14ac:dyDescent="0.15">
      <c r="A127" s="1">
        <v>37104</v>
      </c>
      <c r="B127" s="2">
        <v>2518</v>
      </c>
    </row>
    <row r="128" spans="1:2" x14ac:dyDescent="0.15">
      <c r="A128" s="1">
        <v>37135</v>
      </c>
      <c r="B128" s="2">
        <v>2316</v>
      </c>
    </row>
    <row r="129" spans="1:2" x14ac:dyDescent="0.15">
      <c r="A129" s="1">
        <v>37165</v>
      </c>
      <c r="B129" s="2">
        <v>2409</v>
      </c>
    </row>
    <row r="130" spans="1:2" x14ac:dyDescent="0.15">
      <c r="A130" s="1">
        <v>37196</v>
      </c>
      <c r="B130" s="2">
        <v>2638</v>
      </c>
    </row>
    <row r="131" spans="1:2" x14ac:dyDescent="0.15">
      <c r="A131" s="1">
        <v>37226</v>
      </c>
      <c r="B131" s="2">
        <v>3542</v>
      </c>
    </row>
    <row r="132" spans="1:2" x14ac:dyDescent="0.15">
      <c r="A132" s="1">
        <v>37257</v>
      </c>
      <c r="B132" s="2">
        <v>2114</v>
      </c>
    </row>
    <row r="133" spans="1:2" x14ac:dyDescent="0.15">
      <c r="A133" s="1">
        <v>37288</v>
      </c>
      <c r="B133" s="2">
        <v>2109</v>
      </c>
    </row>
    <row r="134" spans="1:2" x14ac:dyDescent="0.15">
      <c r="A134" s="1">
        <v>37316</v>
      </c>
      <c r="B134" s="2">
        <v>2366</v>
      </c>
    </row>
    <row r="135" spans="1:2" x14ac:dyDescent="0.15">
      <c r="A135" s="1">
        <v>37347</v>
      </c>
      <c r="B135" s="2">
        <v>2300</v>
      </c>
    </row>
    <row r="136" spans="1:2" x14ac:dyDescent="0.15">
      <c r="A136" s="1">
        <v>37377</v>
      </c>
      <c r="B136" s="2">
        <v>2569</v>
      </c>
    </row>
    <row r="137" spans="1:2" x14ac:dyDescent="0.15">
      <c r="A137" s="1">
        <v>37408</v>
      </c>
      <c r="B137" s="2">
        <v>2486</v>
      </c>
    </row>
    <row r="138" spans="1:2" x14ac:dyDescent="0.15">
      <c r="A138" s="1">
        <v>37438</v>
      </c>
      <c r="B138" s="2">
        <v>2568</v>
      </c>
    </row>
    <row r="139" spans="1:2" x14ac:dyDescent="0.15">
      <c r="A139" s="1">
        <v>37469</v>
      </c>
      <c r="B139" s="2">
        <v>2595</v>
      </c>
    </row>
    <row r="140" spans="1:2" x14ac:dyDescent="0.15">
      <c r="A140" s="1">
        <v>37500</v>
      </c>
      <c r="B140" s="2">
        <v>2297</v>
      </c>
    </row>
    <row r="141" spans="1:2" x14ac:dyDescent="0.15">
      <c r="A141" s="1">
        <v>37530</v>
      </c>
      <c r="B141" s="2">
        <v>2401</v>
      </c>
    </row>
    <row r="142" spans="1:2" x14ac:dyDescent="0.15">
      <c r="A142" s="1">
        <v>37561</v>
      </c>
      <c r="B142" s="2">
        <v>2601</v>
      </c>
    </row>
    <row r="143" spans="1:2" x14ac:dyDescent="0.15">
      <c r="A143" s="1">
        <v>37591</v>
      </c>
      <c r="B143" s="2">
        <v>3488</v>
      </c>
    </row>
    <row r="144" spans="1:2" x14ac:dyDescent="0.15">
      <c r="A144" s="1">
        <v>37622</v>
      </c>
      <c r="B144" s="2">
        <v>2121</v>
      </c>
    </row>
    <row r="145" spans="1:2" x14ac:dyDescent="0.15">
      <c r="A145" s="1">
        <v>37653</v>
      </c>
      <c r="B145" s="2">
        <v>2046</v>
      </c>
    </row>
    <row r="146" spans="1:2" x14ac:dyDescent="0.15">
      <c r="A146" s="1">
        <v>37681</v>
      </c>
      <c r="B146" s="2">
        <v>2273</v>
      </c>
    </row>
    <row r="147" spans="1:2" x14ac:dyDescent="0.15">
      <c r="A147" s="1">
        <v>37712</v>
      </c>
      <c r="B147" s="2">
        <v>2333</v>
      </c>
    </row>
    <row r="148" spans="1:2" x14ac:dyDescent="0.15">
      <c r="A148" s="1">
        <v>37742</v>
      </c>
      <c r="B148" s="2">
        <v>2576</v>
      </c>
    </row>
    <row r="149" spans="1:2" x14ac:dyDescent="0.15">
      <c r="A149" s="1">
        <v>37773</v>
      </c>
      <c r="B149" s="2">
        <v>2433</v>
      </c>
    </row>
    <row r="150" spans="1:2" x14ac:dyDescent="0.15">
      <c r="A150" s="1">
        <v>37803</v>
      </c>
      <c r="B150" s="2">
        <v>2611</v>
      </c>
    </row>
    <row r="151" spans="1:2" x14ac:dyDescent="0.15">
      <c r="A151" s="1">
        <v>37834</v>
      </c>
      <c r="B151" s="2">
        <v>2660</v>
      </c>
    </row>
    <row r="152" spans="1:2" x14ac:dyDescent="0.15">
      <c r="A152" s="1">
        <v>37865</v>
      </c>
      <c r="B152" s="2">
        <v>2461</v>
      </c>
    </row>
    <row r="153" spans="1:2" x14ac:dyDescent="0.15">
      <c r="A153" s="1">
        <v>37895</v>
      </c>
      <c r="B153" s="2">
        <v>2641</v>
      </c>
    </row>
    <row r="154" spans="1:2" x14ac:dyDescent="0.15">
      <c r="A154" s="1">
        <v>37926</v>
      </c>
      <c r="B154" s="2">
        <v>2660</v>
      </c>
    </row>
    <row r="155" spans="1:2" x14ac:dyDescent="0.15">
      <c r="A155" s="1">
        <v>37956</v>
      </c>
      <c r="B155" s="2">
        <v>3654</v>
      </c>
    </row>
    <row r="156" spans="1:2" x14ac:dyDescent="0.15">
      <c r="A156" s="1">
        <v>37987</v>
      </c>
      <c r="B156" s="2">
        <v>2293</v>
      </c>
    </row>
    <row r="157" spans="1:2" x14ac:dyDescent="0.15">
      <c r="A157" s="1">
        <v>38018</v>
      </c>
      <c r="B157" s="2">
        <v>2219</v>
      </c>
    </row>
    <row r="158" spans="1:2" x14ac:dyDescent="0.15">
      <c r="A158" s="1">
        <v>38047</v>
      </c>
      <c r="B158" s="2">
        <v>2398</v>
      </c>
    </row>
    <row r="159" spans="1:2" x14ac:dyDescent="0.15">
      <c r="A159" s="1">
        <v>38078</v>
      </c>
      <c r="B159" s="2">
        <v>2553</v>
      </c>
    </row>
    <row r="160" spans="1:2" x14ac:dyDescent="0.15">
      <c r="A160" s="1">
        <v>38108</v>
      </c>
      <c r="B160" s="2">
        <v>2685</v>
      </c>
    </row>
    <row r="161" spans="1:2" x14ac:dyDescent="0.15">
      <c r="A161" s="1">
        <v>38139</v>
      </c>
      <c r="B161" s="2">
        <v>2643</v>
      </c>
    </row>
    <row r="162" spans="1:2" x14ac:dyDescent="0.15">
      <c r="A162" s="1">
        <v>38169</v>
      </c>
      <c r="B162" s="2">
        <v>2867</v>
      </c>
    </row>
    <row r="163" spans="1:2" x14ac:dyDescent="0.15">
      <c r="A163" s="1">
        <v>38200</v>
      </c>
      <c r="B163" s="2">
        <v>2622</v>
      </c>
    </row>
    <row r="164" spans="1:2" x14ac:dyDescent="0.15">
      <c r="A164" s="1">
        <v>38231</v>
      </c>
      <c r="B164" s="2">
        <v>2618</v>
      </c>
    </row>
    <row r="165" spans="1:2" x14ac:dyDescent="0.15">
      <c r="A165" s="1">
        <v>38261</v>
      </c>
      <c r="B165" s="2">
        <v>2727</v>
      </c>
    </row>
    <row r="166" spans="1:2" x14ac:dyDescent="0.15">
      <c r="A166" s="1">
        <v>38292</v>
      </c>
      <c r="B166" s="2">
        <v>2763</v>
      </c>
    </row>
    <row r="167" spans="1:2" x14ac:dyDescent="0.15">
      <c r="A167" s="1">
        <v>38322</v>
      </c>
      <c r="B167" s="2">
        <v>3801</v>
      </c>
    </row>
    <row r="168" spans="1:2" x14ac:dyDescent="0.15">
      <c r="A168" s="1">
        <v>38353</v>
      </c>
      <c r="B168" s="2">
        <v>2219</v>
      </c>
    </row>
    <row r="169" spans="1:2" x14ac:dyDescent="0.15">
      <c r="A169" s="1">
        <v>38384</v>
      </c>
      <c r="B169" s="2">
        <v>2316</v>
      </c>
    </row>
    <row r="170" spans="1:2" x14ac:dyDescent="0.15">
      <c r="A170" s="1">
        <v>38412</v>
      </c>
      <c r="B170" s="2">
        <v>2530</v>
      </c>
    </row>
    <row r="171" spans="1:2" x14ac:dyDescent="0.15">
      <c r="A171" s="1">
        <v>38443</v>
      </c>
      <c r="B171" s="2">
        <v>2640</v>
      </c>
    </row>
    <row r="172" spans="1:2" x14ac:dyDescent="0.15">
      <c r="A172" s="1">
        <v>38473</v>
      </c>
      <c r="B172" s="2">
        <v>2709</v>
      </c>
    </row>
    <row r="173" spans="1:2" x14ac:dyDescent="0.15">
      <c r="A173" s="1">
        <v>38504</v>
      </c>
      <c r="B173" s="2">
        <v>2783</v>
      </c>
    </row>
    <row r="174" spans="1:2" x14ac:dyDescent="0.15">
      <c r="A174" s="1">
        <v>38534</v>
      </c>
      <c r="B174" s="2">
        <v>2924</v>
      </c>
    </row>
    <row r="175" spans="1:2" x14ac:dyDescent="0.15">
      <c r="A175" s="1">
        <v>38565</v>
      </c>
      <c r="B175" s="2">
        <v>2791</v>
      </c>
    </row>
    <row r="176" spans="1:2" x14ac:dyDescent="0.15">
      <c r="A176" s="1">
        <v>38596</v>
      </c>
      <c r="B176" s="2">
        <v>2784</v>
      </c>
    </row>
    <row r="177" spans="1:2" x14ac:dyDescent="0.15">
      <c r="A177" s="1">
        <v>38626</v>
      </c>
      <c r="B177" s="2">
        <v>2801</v>
      </c>
    </row>
    <row r="178" spans="1:2" x14ac:dyDescent="0.15">
      <c r="A178" s="1">
        <v>38657</v>
      </c>
      <c r="B178" s="2">
        <v>2933</v>
      </c>
    </row>
    <row r="179" spans="1:2" x14ac:dyDescent="0.15">
      <c r="A179" s="1">
        <v>38687</v>
      </c>
      <c r="B179" s="2">
        <v>4137</v>
      </c>
    </row>
    <row r="180" spans="1:2" x14ac:dyDescent="0.15">
      <c r="A180" s="1">
        <v>38718</v>
      </c>
      <c r="B180" s="2">
        <v>2424</v>
      </c>
    </row>
    <row r="181" spans="1:2" x14ac:dyDescent="0.15">
      <c r="A181" s="1">
        <v>38749</v>
      </c>
      <c r="B181" s="2">
        <v>2519</v>
      </c>
    </row>
    <row r="182" spans="1:2" x14ac:dyDescent="0.15">
      <c r="A182" s="1">
        <v>38777</v>
      </c>
      <c r="B182" s="2">
        <v>2753</v>
      </c>
    </row>
    <row r="183" spans="1:2" x14ac:dyDescent="0.15">
      <c r="A183" s="1">
        <v>38808</v>
      </c>
      <c r="B183" s="2">
        <v>2791</v>
      </c>
    </row>
    <row r="184" spans="1:2" x14ac:dyDescent="0.15">
      <c r="A184" s="1">
        <v>38838</v>
      </c>
      <c r="B184" s="2">
        <v>3017</v>
      </c>
    </row>
    <row r="185" spans="1:2" x14ac:dyDescent="0.15">
      <c r="A185" s="1">
        <v>38869</v>
      </c>
      <c r="B185" s="2">
        <v>3055</v>
      </c>
    </row>
    <row r="186" spans="1:2" x14ac:dyDescent="0.15">
      <c r="A186" s="1">
        <v>38899</v>
      </c>
      <c r="B186" s="2">
        <v>3117</v>
      </c>
    </row>
    <row r="187" spans="1:2" x14ac:dyDescent="0.15">
      <c r="A187" s="1">
        <v>38930</v>
      </c>
      <c r="B187" s="2">
        <v>3024</v>
      </c>
    </row>
    <row r="188" spans="1:2" x14ac:dyDescent="0.15">
      <c r="A188" s="1">
        <v>38961</v>
      </c>
      <c r="B188" s="2">
        <v>2997</v>
      </c>
    </row>
    <row r="189" spans="1:2" x14ac:dyDescent="0.15">
      <c r="A189" s="1">
        <v>38991</v>
      </c>
      <c r="B189" s="2">
        <v>2913</v>
      </c>
    </row>
    <row r="190" spans="1:2" x14ac:dyDescent="0.15">
      <c r="A190" s="1">
        <v>39022</v>
      </c>
      <c r="B190" s="2">
        <v>3137</v>
      </c>
    </row>
    <row r="191" spans="1:2" x14ac:dyDescent="0.15">
      <c r="A191" s="1">
        <v>39052</v>
      </c>
      <c r="B191" s="2">
        <v>4269</v>
      </c>
    </row>
    <row r="192" spans="1:2" x14ac:dyDescent="0.15">
      <c r="A192" s="1">
        <v>39083</v>
      </c>
      <c r="B192" s="2">
        <v>2569</v>
      </c>
    </row>
    <row r="193" spans="1:2" x14ac:dyDescent="0.15">
      <c r="A193" s="1">
        <v>39114</v>
      </c>
      <c r="B193" s="2">
        <v>2603</v>
      </c>
    </row>
    <row r="194" spans="1:2" x14ac:dyDescent="0.15">
      <c r="A194" s="1">
        <v>39142</v>
      </c>
      <c r="B194" s="2">
        <v>3005</v>
      </c>
    </row>
    <row r="195" spans="1:2" x14ac:dyDescent="0.15">
      <c r="A195" s="1">
        <v>39173</v>
      </c>
      <c r="B195" s="2">
        <v>2867</v>
      </c>
    </row>
    <row r="196" spans="1:2" x14ac:dyDescent="0.15">
      <c r="A196" s="1">
        <v>39203</v>
      </c>
      <c r="B196" s="2">
        <v>3262</v>
      </c>
    </row>
    <row r="197" spans="1:2" x14ac:dyDescent="0.15">
      <c r="A197" s="1">
        <v>39234</v>
      </c>
      <c r="B197" s="2">
        <v>3364</v>
      </c>
    </row>
    <row r="198" spans="1:2" x14ac:dyDescent="0.15">
      <c r="A198" s="1">
        <v>39264</v>
      </c>
      <c r="B198" s="2">
        <v>3322</v>
      </c>
    </row>
    <row r="199" spans="1:2" x14ac:dyDescent="0.15">
      <c r="A199" s="1">
        <v>39295</v>
      </c>
      <c r="B199" s="2">
        <v>3292</v>
      </c>
    </row>
    <row r="200" spans="1:2" x14ac:dyDescent="0.15">
      <c r="A200" s="1">
        <v>39326</v>
      </c>
      <c r="B200" s="2">
        <v>3057</v>
      </c>
    </row>
    <row r="201" spans="1:2" x14ac:dyDescent="0.15">
      <c r="A201" s="1">
        <v>39356</v>
      </c>
      <c r="B201" s="2">
        <v>3087</v>
      </c>
    </row>
    <row r="202" spans="1:2" x14ac:dyDescent="0.15">
      <c r="A202" s="1">
        <v>39387</v>
      </c>
      <c r="B202" s="2">
        <v>3297</v>
      </c>
    </row>
    <row r="203" spans="1:2" x14ac:dyDescent="0.15">
      <c r="A203" s="1">
        <v>39417</v>
      </c>
      <c r="B203" s="2">
        <v>4403</v>
      </c>
    </row>
    <row r="204" spans="1:2" x14ac:dyDescent="0.15">
      <c r="A204" s="1">
        <v>39448</v>
      </c>
      <c r="B204" s="2">
        <v>2675</v>
      </c>
    </row>
    <row r="205" spans="1:2" x14ac:dyDescent="0.15">
      <c r="A205" s="1">
        <v>39479</v>
      </c>
      <c r="B205" s="2">
        <v>2806</v>
      </c>
    </row>
    <row r="206" spans="1:2" x14ac:dyDescent="0.15">
      <c r="A206" s="1">
        <v>39508</v>
      </c>
      <c r="B206" s="2">
        <v>2989</v>
      </c>
    </row>
    <row r="207" spans="1:2" x14ac:dyDescent="0.15">
      <c r="A207" s="1">
        <v>39539</v>
      </c>
      <c r="B207" s="2">
        <v>2997</v>
      </c>
    </row>
    <row r="208" spans="1:2" x14ac:dyDescent="0.15">
      <c r="A208" s="1">
        <v>39569</v>
      </c>
      <c r="B208" s="2">
        <v>3420</v>
      </c>
    </row>
    <row r="209" spans="1:2" x14ac:dyDescent="0.15">
      <c r="A209" s="1">
        <v>39600</v>
      </c>
      <c r="B209" s="2">
        <v>3279</v>
      </c>
    </row>
    <row r="210" spans="1:2" x14ac:dyDescent="0.15">
      <c r="A210" s="1">
        <v>39630</v>
      </c>
      <c r="B210" s="2">
        <v>3517</v>
      </c>
    </row>
    <row r="211" spans="1:2" x14ac:dyDescent="0.15">
      <c r="A211" s="1">
        <v>39661</v>
      </c>
      <c r="B211" s="2">
        <v>3472</v>
      </c>
    </row>
    <row r="212" spans="1:2" x14ac:dyDescent="0.15">
      <c r="A212" s="1">
        <v>39692</v>
      </c>
      <c r="B212" s="2">
        <v>3151</v>
      </c>
    </row>
    <row r="213" spans="1:2" x14ac:dyDescent="0.15">
      <c r="A213" s="1">
        <v>39722</v>
      </c>
      <c r="B213" s="2">
        <v>3351</v>
      </c>
    </row>
    <row r="214" spans="1:2" x14ac:dyDescent="0.15">
      <c r="A214" s="1">
        <v>39753</v>
      </c>
      <c r="B214" s="2">
        <v>3386</v>
      </c>
    </row>
    <row r="215" spans="1:2" x14ac:dyDescent="0.15">
      <c r="A215" s="1">
        <v>39783</v>
      </c>
      <c r="B215" s="2">
        <v>4461</v>
      </c>
    </row>
    <row r="216" spans="1:2" x14ac:dyDescent="0.15">
      <c r="A216" s="1">
        <v>39814</v>
      </c>
      <c r="B216" s="2">
        <v>2913</v>
      </c>
    </row>
    <row r="217" spans="1:2" x14ac:dyDescent="0.15">
      <c r="A217" s="1">
        <v>39845</v>
      </c>
      <c r="B217" s="2">
        <v>2781</v>
      </c>
    </row>
    <row r="218" spans="1:2" x14ac:dyDescent="0.15">
      <c r="A218" s="1">
        <v>39873</v>
      </c>
      <c r="B218" s="2">
        <v>3024</v>
      </c>
    </row>
    <row r="219" spans="1:2" x14ac:dyDescent="0.15">
      <c r="A219" s="1">
        <v>39904</v>
      </c>
      <c r="B219" s="2">
        <v>3130</v>
      </c>
    </row>
    <row r="220" spans="1:2" x14ac:dyDescent="0.15">
      <c r="A220" s="1">
        <v>39934</v>
      </c>
      <c r="B220" s="2">
        <v>3467</v>
      </c>
    </row>
    <row r="221" spans="1:2" x14ac:dyDescent="0.15">
      <c r="A221" s="1">
        <v>39965</v>
      </c>
      <c r="B221" s="2">
        <v>3307</v>
      </c>
    </row>
    <row r="222" spans="1:2" x14ac:dyDescent="0.15">
      <c r="A222" s="1">
        <v>39995</v>
      </c>
      <c r="B222" s="2">
        <v>3555</v>
      </c>
    </row>
    <row r="223" spans="1:2" x14ac:dyDescent="0.15">
      <c r="A223" s="1">
        <v>40026</v>
      </c>
      <c r="B223" s="2">
        <v>3399</v>
      </c>
    </row>
    <row r="224" spans="1:2" x14ac:dyDescent="0.15">
      <c r="A224" s="1">
        <v>40057</v>
      </c>
      <c r="B224" s="2">
        <v>3263</v>
      </c>
    </row>
    <row r="225" spans="1:2" x14ac:dyDescent="0.15">
      <c r="A225" s="1">
        <v>40087</v>
      </c>
      <c r="B225" s="2">
        <v>3425</v>
      </c>
    </row>
    <row r="226" spans="1:2" x14ac:dyDescent="0.15">
      <c r="A226" s="1">
        <v>40118</v>
      </c>
      <c r="B226" s="2">
        <v>3356</v>
      </c>
    </row>
    <row r="227" spans="1:2" x14ac:dyDescent="0.15">
      <c r="A227" s="1">
        <v>40148</v>
      </c>
      <c r="B227" s="2">
        <v>4625</v>
      </c>
    </row>
    <row r="228" spans="1:2" x14ac:dyDescent="0.15">
      <c r="A228" s="1">
        <v>40179</v>
      </c>
      <c r="B228" s="2">
        <v>2878</v>
      </c>
    </row>
    <row r="229" spans="1:2" x14ac:dyDescent="0.15">
      <c r="A229" s="1">
        <v>40210</v>
      </c>
      <c r="B229" s="2">
        <v>2916</v>
      </c>
    </row>
    <row r="230" spans="1:2" x14ac:dyDescent="0.15">
      <c r="A230" s="1">
        <v>40238</v>
      </c>
      <c r="B230" s="2">
        <v>3214</v>
      </c>
    </row>
    <row r="231" spans="1:2" x14ac:dyDescent="0.15">
      <c r="A231" s="1">
        <v>40269</v>
      </c>
      <c r="B231" s="2">
        <v>3310</v>
      </c>
    </row>
    <row r="232" spans="1:2" x14ac:dyDescent="0.15">
      <c r="A232" s="1">
        <v>40299</v>
      </c>
      <c r="B232" s="2">
        <v>3467</v>
      </c>
    </row>
    <row r="233" spans="1:2" x14ac:dyDescent="0.15">
      <c r="A233" s="1">
        <v>40330</v>
      </c>
      <c r="B233" s="2">
        <v>3438</v>
      </c>
    </row>
    <row r="234" spans="1:2" x14ac:dyDescent="0.15">
      <c r="A234" s="1">
        <v>40360</v>
      </c>
      <c r="B234" s="2">
        <v>3657</v>
      </c>
    </row>
    <row r="235" spans="1:2" x14ac:dyDescent="0.15">
      <c r="A235" s="1">
        <v>40391</v>
      </c>
      <c r="B235" s="2">
        <v>3454</v>
      </c>
    </row>
    <row r="236" spans="1:2" x14ac:dyDescent="0.15">
      <c r="A236" s="1">
        <v>40422</v>
      </c>
      <c r="B236" s="2">
        <v>3365</v>
      </c>
    </row>
    <row r="237" spans="1:2" x14ac:dyDescent="0.15">
      <c r="A237" s="1">
        <v>40452</v>
      </c>
      <c r="B237" s="2">
        <v>3497</v>
      </c>
    </row>
    <row r="238" spans="1:2" x14ac:dyDescent="0.15">
      <c r="A238" s="1">
        <v>40483</v>
      </c>
      <c r="B238" s="2">
        <v>3524</v>
      </c>
    </row>
    <row r="239" spans="1:2" x14ac:dyDescent="0.15">
      <c r="A239" s="1">
        <v>40513</v>
      </c>
      <c r="B239" s="2">
        <v>4681</v>
      </c>
    </row>
    <row r="240" spans="1:2" x14ac:dyDescent="0.15">
      <c r="A240" s="1">
        <v>40544</v>
      </c>
      <c r="B240" s="2">
        <v>2888</v>
      </c>
    </row>
    <row r="241" spans="1:2" x14ac:dyDescent="0.15">
      <c r="A241" s="1">
        <v>40575</v>
      </c>
      <c r="B241" s="2">
        <v>2984</v>
      </c>
    </row>
    <row r="242" spans="1:2" x14ac:dyDescent="0.15">
      <c r="A242" s="1">
        <v>40603</v>
      </c>
      <c r="B242" s="2">
        <v>3249</v>
      </c>
    </row>
    <row r="243" spans="1:2" x14ac:dyDescent="0.15">
      <c r="A243" s="1">
        <v>40634</v>
      </c>
      <c r="B243" s="2">
        <v>3363</v>
      </c>
    </row>
    <row r="244" spans="1:2" x14ac:dyDescent="0.15">
      <c r="A244" s="1">
        <v>40664</v>
      </c>
      <c r="B244" s="2">
        <v>3471</v>
      </c>
    </row>
    <row r="245" spans="1:2" x14ac:dyDescent="0.15">
      <c r="A245" s="1">
        <v>40695</v>
      </c>
      <c r="B245" s="2">
        <v>3551</v>
      </c>
    </row>
    <row r="246" spans="1:2" x14ac:dyDescent="0.15">
      <c r="A246" s="1">
        <v>40725</v>
      </c>
      <c r="B246" s="2">
        <v>3740</v>
      </c>
    </row>
    <row r="247" spans="1:2" x14ac:dyDescent="0.15">
      <c r="A247" s="1">
        <v>40756</v>
      </c>
      <c r="B247" s="2">
        <v>3576</v>
      </c>
    </row>
    <row r="248" spans="1:2" x14ac:dyDescent="0.15">
      <c r="A248" s="1">
        <v>40787</v>
      </c>
      <c r="B248" s="2">
        <v>3517</v>
      </c>
    </row>
    <row r="249" spans="1:2" x14ac:dyDescent="0.15">
      <c r="A249" s="1">
        <v>40817</v>
      </c>
      <c r="B249" s="2">
        <v>3515</v>
      </c>
    </row>
    <row r="250" spans="1:2" x14ac:dyDescent="0.15">
      <c r="A250" s="1">
        <v>40848</v>
      </c>
      <c r="B250" s="2">
        <v>3646</v>
      </c>
    </row>
    <row r="251" spans="1:2" x14ac:dyDescent="0.15">
      <c r="A251" s="1">
        <v>40878</v>
      </c>
      <c r="B251" s="2">
        <v>4892</v>
      </c>
    </row>
    <row r="252" spans="1:2" x14ac:dyDescent="0.15">
      <c r="A252" s="1">
        <v>40909</v>
      </c>
      <c r="B252" s="2">
        <v>2995</v>
      </c>
    </row>
    <row r="253" spans="1:2" x14ac:dyDescent="0.15">
      <c r="A253" s="1">
        <v>40940</v>
      </c>
      <c r="B253" s="2">
        <v>3202</v>
      </c>
    </row>
    <row r="254" spans="1:2" x14ac:dyDescent="0.15">
      <c r="A254" s="1">
        <v>40969</v>
      </c>
      <c r="B254" s="2">
        <v>3550</v>
      </c>
    </row>
    <row r="255" spans="1:2" x14ac:dyDescent="0.15">
      <c r="A255" s="1">
        <v>41000</v>
      </c>
      <c r="B255" s="2">
        <v>3409</v>
      </c>
    </row>
    <row r="256" spans="1:2" x14ac:dyDescent="0.15">
      <c r="A256" s="1">
        <v>41030</v>
      </c>
      <c r="B256" s="2">
        <v>3786</v>
      </c>
    </row>
    <row r="257" spans="1:2" x14ac:dyDescent="0.15">
      <c r="A257" s="1">
        <v>41061</v>
      </c>
      <c r="B257" s="2">
        <v>3816</v>
      </c>
    </row>
    <row r="258" spans="1:2" x14ac:dyDescent="0.15">
      <c r="A258" s="1">
        <v>41091</v>
      </c>
      <c r="B258" s="2">
        <v>3733</v>
      </c>
    </row>
    <row r="259" spans="1:2" x14ac:dyDescent="0.15">
      <c r="A259" s="1">
        <v>41122</v>
      </c>
      <c r="B259" s="2">
        <v>3752</v>
      </c>
    </row>
    <row r="260" spans="1:2" x14ac:dyDescent="0.15">
      <c r="A260" s="1">
        <v>41153</v>
      </c>
      <c r="B260" s="2">
        <v>3503</v>
      </c>
    </row>
    <row r="261" spans="1:2" x14ac:dyDescent="0.15">
      <c r="A261" s="1">
        <v>41183</v>
      </c>
      <c r="B261" s="2">
        <v>3626</v>
      </c>
    </row>
    <row r="262" spans="1:2" x14ac:dyDescent="0.15">
      <c r="A262" s="1">
        <v>41214</v>
      </c>
      <c r="B262" s="2">
        <v>3869</v>
      </c>
    </row>
    <row r="263" spans="1:2" x14ac:dyDescent="0.15">
      <c r="A263" s="1">
        <v>41244</v>
      </c>
      <c r="B263" s="2">
        <v>5124</v>
      </c>
    </row>
    <row r="264" spans="1:2" x14ac:dyDescent="0.15">
      <c r="A264" s="1">
        <v>41275</v>
      </c>
      <c r="B264" s="2">
        <v>3143</v>
      </c>
    </row>
    <row r="265" spans="1:2" x14ac:dyDescent="0.15">
      <c r="A265" s="1">
        <v>41306</v>
      </c>
      <c r="B265" s="2">
        <v>3211</v>
      </c>
    </row>
    <row r="266" spans="1:2" x14ac:dyDescent="0.15">
      <c r="A266" s="1">
        <v>41334</v>
      </c>
      <c r="B266" s="2">
        <v>3601</v>
      </c>
    </row>
    <row r="267" spans="1:2" x14ac:dyDescent="0.15">
      <c r="A267" s="1">
        <v>41365</v>
      </c>
      <c r="B267" s="2">
        <v>3462</v>
      </c>
    </row>
    <row r="268" spans="1:2" x14ac:dyDescent="0.15">
      <c r="A268" s="1">
        <v>41395</v>
      </c>
      <c r="B268" s="2">
        <v>3915</v>
      </c>
    </row>
    <row r="269" spans="1:2" x14ac:dyDescent="0.15">
      <c r="A269" s="1">
        <v>41426</v>
      </c>
      <c r="B269" s="2">
        <v>3773</v>
      </c>
    </row>
    <row r="270" spans="1:2" x14ac:dyDescent="0.15">
      <c r="A270" s="1">
        <v>41456</v>
      </c>
      <c r="B270" s="2">
        <v>3993</v>
      </c>
    </row>
    <row r="271" spans="1:2" x14ac:dyDescent="0.15">
      <c r="A271" s="1">
        <v>41487</v>
      </c>
      <c r="B271" s="2">
        <v>4054</v>
      </c>
    </row>
    <row r="272" spans="1:2" x14ac:dyDescent="0.15">
      <c r="A272" s="1">
        <v>41518</v>
      </c>
      <c r="B272" s="2">
        <v>3587</v>
      </c>
    </row>
    <row r="273" spans="1:2" x14ac:dyDescent="0.15">
      <c r="A273" s="1">
        <v>41548</v>
      </c>
      <c r="B273" s="2">
        <v>3738</v>
      </c>
    </row>
    <row r="274" spans="1:2" x14ac:dyDescent="0.15">
      <c r="A274" s="1">
        <v>41579</v>
      </c>
      <c r="B274" s="2">
        <v>4004</v>
      </c>
    </row>
    <row r="275" spans="1:2" x14ac:dyDescent="0.15">
      <c r="A275" s="1">
        <v>41609</v>
      </c>
      <c r="B275" s="2">
        <v>5143</v>
      </c>
    </row>
    <row r="276" spans="1:2" x14ac:dyDescent="0.15">
      <c r="A276" s="1">
        <v>41640</v>
      </c>
      <c r="B276" s="2">
        <v>3331</v>
      </c>
    </row>
    <row r="277" spans="1:2" x14ac:dyDescent="0.15">
      <c r="A277" s="1">
        <v>41671</v>
      </c>
      <c r="B277" s="2">
        <v>3258</v>
      </c>
    </row>
    <row r="278" spans="1:2" x14ac:dyDescent="0.15">
      <c r="A278" s="1">
        <v>41699</v>
      </c>
      <c r="B278" s="2">
        <v>3594</v>
      </c>
    </row>
    <row r="279" spans="1:2" x14ac:dyDescent="0.15">
      <c r="A279" s="1">
        <v>41730</v>
      </c>
      <c r="B279" s="2">
        <v>3641</v>
      </c>
    </row>
    <row r="280" spans="1:2" x14ac:dyDescent="0.15">
      <c r="A280" s="1">
        <v>41760</v>
      </c>
      <c r="B280" s="2">
        <v>4093</v>
      </c>
    </row>
    <row r="281" spans="1:2" x14ac:dyDescent="0.15">
      <c r="A281" s="1">
        <v>41791</v>
      </c>
      <c r="B281" s="2">
        <v>3962</v>
      </c>
    </row>
    <row r="282" spans="1:2" x14ac:dyDescent="0.15">
      <c r="A282" s="1">
        <v>41821</v>
      </c>
      <c r="B282" s="2">
        <v>4161</v>
      </c>
    </row>
    <row r="283" spans="1:2" x14ac:dyDescent="0.15">
      <c r="A283" s="1">
        <v>41852</v>
      </c>
      <c r="B283" s="2">
        <v>4134</v>
      </c>
    </row>
    <row r="284" spans="1:2" x14ac:dyDescent="0.15">
      <c r="A284" s="1">
        <v>41883</v>
      </c>
      <c r="B284" s="2">
        <v>3733</v>
      </c>
    </row>
    <row r="285" spans="1:2" x14ac:dyDescent="0.15">
      <c r="A285" s="1">
        <v>41913</v>
      </c>
      <c r="B285" s="2">
        <v>3999</v>
      </c>
    </row>
    <row r="286" spans="1:2" x14ac:dyDescent="0.15">
      <c r="A286" s="1">
        <v>41944</v>
      </c>
      <c r="B286" s="2">
        <v>4006</v>
      </c>
    </row>
    <row r="287" spans="1:2" x14ac:dyDescent="0.15">
      <c r="A287" s="1">
        <v>41974</v>
      </c>
      <c r="B287" s="2">
        <v>5437</v>
      </c>
    </row>
    <row r="288" spans="1:2" x14ac:dyDescent="0.15">
      <c r="A288" s="1">
        <v>42005</v>
      </c>
      <c r="B288" s="2">
        <v>3481</v>
      </c>
    </row>
    <row r="289" spans="1:2" x14ac:dyDescent="0.15">
      <c r="A289" s="1">
        <v>42036</v>
      </c>
      <c r="B289" s="2">
        <v>3392</v>
      </c>
    </row>
    <row r="290" spans="1:2" x14ac:dyDescent="0.15">
      <c r="A290" s="1">
        <v>42064</v>
      </c>
      <c r="B290" s="2">
        <v>3755</v>
      </c>
    </row>
    <row r="291" spans="1:2" x14ac:dyDescent="0.15">
      <c r="A291" s="1">
        <v>42095</v>
      </c>
      <c r="B291" s="2">
        <v>3761</v>
      </c>
    </row>
    <row r="292" spans="1:2" x14ac:dyDescent="0.15">
      <c r="A292" s="1">
        <v>42125</v>
      </c>
      <c r="B292" s="2">
        <v>4214</v>
      </c>
    </row>
    <row r="293" spans="1:2" x14ac:dyDescent="0.15">
      <c r="A293" s="1">
        <v>42156</v>
      </c>
      <c r="B293" s="2">
        <v>4097</v>
      </c>
    </row>
    <row r="294" spans="1:2" x14ac:dyDescent="0.15">
      <c r="A294" s="1">
        <v>42186</v>
      </c>
      <c r="B294" s="2">
        <v>4401</v>
      </c>
    </row>
    <row r="295" spans="1:2" x14ac:dyDescent="0.15">
      <c r="A295" s="1">
        <v>42217</v>
      </c>
      <c r="B295" s="2">
        <v>4133</v>
      </c>
    </row>
    <row r="296" spans="1:2" x14ac:dyDescent="0.15">
      <c r="A296" s="1">
        <v>42248</v>
      </c>
      <c r="B296" s="2">
        <v>3950</v>
      </c>
    </row>
    <row r="297" spans="1:2" x14ac:dyDescent="0.15">
      <c r="A297" s="1">
        <v>42278</v>
      </c>
      <c r="B297" s="2">
        <v>4140</v>
      </c>
    </row>
    <row r="298" spans="1:2" x14ac:dyDescent="0.15">
      <c r="A298" s="1">
        <v>42309</v>
      </c>
      <c r="B298" s="2">
        <v>4131</v>
      </c>
    </row>
    <row r="299" spans="1:2" x14ac:dyDescent="0.15">
      <c r="A299" s="1">
        <v>42339</v>
      </c>
      <c r="B299" s="2">
        <v>5628</v>
      </c>
    </row>
    <row r="300" spans="1:2" x14ac:dyDescent="0.15">
      <c r="A300" s="1">
        <v>42370</v>
      </c>
      <c r="B300" s="2">
        <v>3487</v>
      </c>
    </row>
    <row r="301" spans="1:2" x14ac:dyDescent="0.15">
      <c r="A301" s="1">
        <v>42401</v>
      </c>
      <c r="B301" s="2">
        <v>3642</v>
      </c>
    </row>
    <row r="302" spans="1:2" x14ac:dyDescent="0.15">
      <c r="A302" s="1">
        <v>42430</v>
      </c>
      <c r="B302" s="2">
        <v>3909</v>
      </c>
    </row>
    <row r="303" spans="1:2" x14ac:dyDescent="0.15">
      <c r="A303" s="1">
        <v>42461</v>
      </c>
      <c r="B303" s="2">
        <v>3967</v>
      </c>
    </row>
    <row r="304" spans="1:2" x14ac:dyDescent="0.15">
      <c r="A304" s="1">
        <v>42491</v>
      </c>
      <c r="B304" s="2">
        <v>4243</v>
      </c>
    </row>
    <row r="305" spans="1:2" x14ac:dyDescent="0.15">
      <c r="A305" s="1">
        <v>42522</v>
      </c>
      <c r="B305" s="2">
        <v>4310</v>
      </c>
    </row>
    <row r="306" spans="1:2" x14ac:dyDescent="0.15">
      <c r="A306" s="1">
        <v>42552</v>
      </c>
      <c r="B306" s="2">
        <v>4576</v>
      </c>
    </row>
    <row r="307" spans="1:2" x14ac:dyDescent="0.15">
      <c r="A307" s="1">
        <v>42583</v>
      </c>
      <c r="B307" s="2">
        <v>4311</v>
      </c>
    </row>
    <row r="308" spans="1:2" x14ac:dyDescent="0.15">
      <c r="A308" s="1">
        <v>42614</v>
      </c>
      <c r="B308" s="2">
        <v>4264</v>
      </c>
    </row>
    <row r="309" spans="1:2" x14ac:dyDescent="0.15">
      <c r="A309" s="1">
        <v>42644</v>
      </c>
      <c r="B309" s="2">
        <v>4266</v>
      </c>
    </row>
    <row r="310" spans="1:2" x14ac:dyDescent="0.15">
      <c r="A310" s="1">
        <v>42675</v>
      </c>
      <c r="B310" s="2">
        <v>4492</v>
      </c>
    </row>
    <row r="311" spans="1:2" x14ac:dyDescent="0.15">
      <c r="A311" s="1">
        <v>42705</v>
      </c>
      <c r="B311" s="2">
        <v>5818</v>
      </c>
    </row>
    <row r="312" spans="1:2" x14ac:dyDescent="0.15">
      <c r="A312" s="1">
        <v>42736</v>
      </c>
      <c r="B312" s="2">
        <v>3580</v>
      </c>
    </row>
    <row r="313" spans="1:2" x14ac:dyDescent="0.15">
      <c r="A313" s="1">
        <v>42767</v>
      </c>
      <c r="B313" s="2">
        <v>3609</v>
      </c>
    </row>
    <row r="314" spans="1:2" x14ac:dyDescent="0.15">
      <c r="A314" s="1">
        <v>42795</v>
      </c>
      <c r="B314" s="2">
        <v>4077</v>
      </c>
    </row>
    <row r="315" spans="1:2" x14ac:dyDescent="0.15">
      <c r="A315" s="1">
        <v>42826</v>
      </c>
      <c r="B315" s="2">
        <v>4079</v>
      </c>
    </row>
    <row r="316" spans="1:2" x14ac:dyDescent="0.15">
      <c r="A316" s="1">
        <v>42856</v>
      </c>
      <c r="B316" s="2">
        <v>4457</v>
      </c>
    </row>
    <row r="317" spans="1:2" x14ac:dyDescent="0.15">
      <c r="A317" s="1">
        <v>42887</v>
      </c>
      <c r="B317" s="2">
        <v>4482</v>
      </c>
    </row>
    <row r="318" spans="1:2" x14ac:dyDescent="0.15">
      <c r="A318" s="1">
        <v>42917</v>
      </c>
      <c r="B318" s="2">
        <v>4598</v>
      </c>
    </row>
    <row r="319" spans="1:2" x14ac:dyDescent="0.15">
      <c r="A319" s="1">
        <v>42948</v>
      </c>
      <c r="B319" s="2">
        <v>4451</v>
      </c>
    </row>
    <row r="320" spans="1:2" x14ac:dyDescent="0.15">
      <c r="A320" s="1">
        <v>42979</v>
      </c>
      <c r="B320" s="2">
        <v>4344</v>
      </c>
    </row>
    <row r="321" spans="1:2" x14ac:dyDescent="0.15">
      <c r="A321" s="1">
        <v>43009</v>
      </c>
      <c r="B321" s="2">
        <v>4341</v>
      </c>
    </row>
    <row r="322" spans="1:2" x14ac:dyDescent="0.15">
      <c r="A322" s="1">
        <v>43040</v>
      </c>
      <c r="B322" s="2">
        <v>4635</v>
      </c>
    </row>
    <row r="323" spans="1:2" x14ac:dyDescent="0.15">
      <c r="A323" s="1">
        <v>43070</v>
      </c>
      <c r="B323" s="2">
        <v>5969</v>
      </c>
    </row>
    <row r="324" spans="1:2" x14ac:dyDescent="0.15">
      <c r="A324" s="1">
        <v>43101</v>
      </c>
      <c r="B324" s="2">
        <v>3786</v>
      </c>
    </row>
    <row r="325" spans="1:2" x14ac:dyDescent="0.15">
      <c r="A325" s="1">
        <v>43132</v>
      </c>
      <c r="B325" s="2">
        <v>3787</v>
      </c>
    </row>
    <row r="326" spans="1:2" x14ac:dyDescent="0.15">
      <c r="A326" s="1">
        <v>43160</v>
      </c>
      <c r="B326" s="2">
        <v>4432</v>
      </c>
    </row>
    <row r="327" spans="1:2" x14ac:dyDescent="0.15">
      <c r="A327" s="1">
        <v>43191</v>
      </c>
      <c r="B327" s="2">
        <v>4138</v>
      </c>
    </row>
    <row r="328" spans="1:2" x14ac:dyDescent="0.15">
      <c r="A328" s="1">
        <v>43221</v>
      </c>
      <c r="B328" s="2">
        <v>4698</v>
      </c>
    </row>
    <row r="329" spans="1:2" x14ac:dyDescent="0.15">
      <c r="A329" s="1">
        <v>43252</v>
      </c>
      <c r="B329" s="2">
        <v>4736</v>
      </c>
    </row>
    <row r="330" spans="1:2" x14ac:dyDescent="0.15">
      <c r="A330" s="1">
        <v>43282</v>
      </c>
      <c r="B330" s="2">
        <v>4757</v>
      </c>
    </row>
    <row r="331" spans="1:2" x14ac:dyDescent="0.15">
      <c r="A331" s="1">
        <v>43313</v>
      </c>
      <c r="B331" s="2">
        <v>4693</v>
      </c>
    </row>
    <row r="332" spans="1:2" x14ac:dyDescent="0.15">
      <c r="A332" s="1">
        <v>43344</v>
      </c>
      <c r="B332" s="2">
        <v>4413</v>
      </c>
    </row>
    <row r="333" spans="1:2" x14ac:dyDescent="0.15">
      <c r="A333" s="1">
        <v>43374</v>
      </c>
      <c r="B333" s="2">
        <v>4553</v>
      </c>
    </row>
    <row r="334" spans="1:2" x14ac:dyDescent="0.15">
      <c r="A334" s="1">
        <v>43405</v>
      </c>
      <c r="B334" s="2">
        <v>4924</v>
      </c>
    </row>
    <row r="335" spans="1:2" x14ac:dyDescent="0.15">
      <c r="A335" s="1">
        <v>43435</v>
      </c>
      <c r="B335" s="2">
        <v>6126</v>
      </c>
    </row>
    <row r="336" spans="1:2" x14ac:dyDescent="0.15">
      <c r="A336" s="1">
        <v>43466</v>
      </c>
      <c r="B336" s="2">
        <v>3932</v>
      </c>
    </row>
    <row r="337" spans="1:2" x14ac:dyDescent="0.15">
      <c r="A337" s="1">
        <v>43497</v>
      </c>
      <c r="B337" s="2">
        <v>3915</v>
      </c>
    </row>
    <row r="338" spans="1:2" x14ac:dyDescent="0.15">
      <c r="A338" s="1">
        <v>43525</v>
      </c>
      <c r="B338" s="2">
        <v>4445</v>
      </c>
    </row>
    <row r="339" spans="1:2" x14ac:dyDescent="0.15">
      <c r="A339" s="1">
        <v>43556</v>
      </c>
      <c r="B339" s="2">
        <v>4358</v>
      </c>
    </row>
    <row r="340" spans="1:2" x14ac:dyDescent="0.15">
      <c r="A340" s="1">
        <v>43586</v>
      </c>
      <c r="B340" s="2">
        <v>4863</v>
      </c>
    </row>
    <row r="341" spans="1:2" x14ac:dyDescent="0.15">
      <c r="A341" s="1">
        <v>43617</v>
      </c>
      <c r="B341" s="2">
        <v>4770</v>
      </c>
    </row>
    <row r="342" spans="1:2" x14ac:dyDescent="0.15">
      <c r="A342" s="1">
        <v>43647</v>
      </c>
      <c r="B342" s="2">
        <v>4994</v>
      </c>
    </row>
    <row r="343" spans="1:2" x14ac:dyDescent="0.15">
      <c r="A343" s="1">
        <v>43678</v>
      </c>
      <c r="B343" s="2">
        <v>5020</v>
      </c>
    </row>
    <row r="344" spans="1:2" x14ac:dyDescent="0.15">
      <c r="A344" s="1">
        <v>43709</v>
      </c>
      <c r="B344" s="2">
        <v>4457</v>
      </c>
    </row>
    <row r="345" spans="1:2" x14ac:dyDescent="0.15">
      <c r="A345" s="1">
        <v>43739</v>
      </c>
      <c r="B345" s="2">
        <v>4683</v>
      </c>
    </row>
    <row r="346" spans="1:2" x14ac:dyDescent="0.15">
      <c r="A346" s="1">
        <v>43770</v>
      </c>
      <c r="B346" s="2">
        <v>5060</v>
      </c>
    </row>
    <row r="347" spans="1:2" x14ac:dyDescent="0.15">
      <c r="A347" s="1">
        <v>43800</v>
      </c>
      <c r="B347" s="2">
        <v>6325</v>
      </c>
    </row>
    <row r="348" spans="1:2" x14ac:dyDescent="0.15">
      <c r="A348" s="1">
        <v>43831</v>
      </c>
      <c r="B348" s="2">
        <v>4178</v>
      </c>
    </row>
    <row r="349" spans="1:2" x14ac:dyDescent="0.15">
      <c r="A349" s="1">
        <v>43862</v>
      </c>
      <c r="B349" s="2">
        <v>4301</v>
      </c>
    </row>
    <row r="350" spans="1:2" x14ac:dyDescent="0.15">
      <c r="A350" s="1">
        <v>43891</v>
      </c>
      <c r="B350" s="2">
        <v>5223</v>
      </c>
    </row>
    <row r="351" spans="1:2" x14ac:dyDescent="0.15">
      <c r="A351" s="1">
        <v>43922</v>
      </c>
      <c r="B351" s="2">
        <v>4888</v>
      </c>
    </row>
    <row r="352" spans="1:2" x14ac:dyDescent="0.15">
      <c r="A352" s="1">
        <v>43952</v>
      </c>
      <c r="B352" s="2">
        <v>5893</v>
      </c>
    </row>
    <row r="353" spans="1:2" x14ac:dyDescent="0.15">
      <c r="A353" s="1">
        <v>43983</v>
      </c>
      <c r="B353" s="2">
        <v>5719</v>
      </c>
    </row>
    <row r="354" spans="1:2" x14ac:dyDescent="0.15">
      <c r="A354" s="1">
        <v>44013</v>
      </c>
      <c r="B354" s="2">
        <v>6056</v>
      </c>
    </row>
    <row r="355" spans="1:2" x14ac:dyDescent="0.15">
      <c r="A355" s="1">
        <v>44044</v>
      </c>
      <c r="B355" s="2">
        <v>5773</v>
      </c>
    </row>
    <row r="356" spans="1:2" x14ac:dyDescent="0.15">
      <c r="A356" s="1">
        <v>44075</v>
      </c>
      <c r="B356" s="2">
        <v>5539</v>
      </c>
    </row>
    <row r="357" spans="1:2" x14ac:dyDescent="0.15">
      <c r="A357" s="1">
        <v>44105</v>
      </c>
      <c r="B357" s="2">
        <v>5719</v>
      </c>
    </row>
    <row r="358" spans="1:2" x14ac:dyDescent="0.15">
      <c r="A358" s="1">
        <v>44136</v>
      </c>
      <c r="B358" s="2">
        <v>5759</v>
      </c>
    </row>
    <row r="359" spans="1:2" x14ac:dyDescent="0.15">
      <c r="A359" s="1">
        <v>44166</v>
      </c>
      <c r="B359" s="2">
        <v>7297</v>
      </c>
    </row>
    <row r="360" spans="1:2" x14ac:dyDescent="0.15">
      <c r="A360" s="1">
        <v>44197</v>
      </c>
      <c r="B360" s="2">
        <v>5052</v>
      </c>
    </row>
    <row r="361" spans="1:2" x14ac:dyDescent="0.15">
      <c r="A361" s="1">
        <v>44228</v>
      </c>
      <c r="B361" s="2">
        <v>4916</v>
      </c>
    </row>
    <row r="362" spans="1:2" x14ac:dyDescent="0.15">
      <c r="A362" s="1">
        <v>44256</v>
      </c>
      <c r="B362" s="2">
        <v>5659</v>
      </c>
    </row>
    <row r="363" spans="1:2" x14ac:dyDescent="0.15">
      <c r="A363" s="1">
        <v>44287</v>
      </c>
      <c r="B363" s="2">
        <v>5647</v>
      </c>
    </row>
    <row r="364" spans="1:2" x14ac:dyDescent="0.15">
      <c r="A364" s="1">
        <v>44317</v>
      </c>
      <c r="B364" s="2">
        <v>6030</v>
      </c>
    </row>
    <row r="365" spans="1:2" x14ac:dyDescent="0.15">
      <c r="A365" s="1">
        <v>44348</v>
      </c>
      <c r="B365" s="2">
        <v>5962</v>
      </c>
    </row>
    <row r="366" spans="1:2" x14ac:dyDescent="0.15">
      <c r="A366" s="1">
        <v>44378</v>
      </c>
      <c r="B366" s="2">
        <v>6129</v>
      </c>
    </row>
    <row r="367" spans="1:2" x14ac:dyDescent="0.15">
      <c r="A367" s="1">
        <v>44409</v>
      </c>
      <c r="B367" s="2">
        <v>5677</v>
      </c>
    </row>
    <row r="368" spans="1:2" x14ac:dyDescent="0.15">
      <c r="A368" s="1">
        <v>44440</v>
      </c>
      <c r="B368" s="2">
        <v>5543</v>
      </c>
    </row>
    <row r="369" spans="1:2" x14ac:dyDescent="0.15">
      <c r="A369" s="1">
        <v>44470</v>
      </c>
      <c r="B369" s="2">
        <v>5724</v>
      </c>
    </row>
    <row r="370" spans="1:2" x14ac:dyDescent="0.15">
      <c r="A370" s="1">
        <v>44501</v>
      </c>
      <c r="B370" s="2">
        <v>5980</v>
      </c>
    </row>
    <row r="371" spans="1:2" x14ac:dyDescent="0.15">
      <c r="A371" s="1">
        <v>44531</v>
      </c>
      <c r="B371" s="2">
        <v>7582</v>
      </c>
    </row>
    <row r="372" spans="1:2" x14ac:dyDescent="0.15">
      <c r="A372" s="1">
        <v>44562</v>
      </c>
      <c r="B372" s="2">
        <v>4889</v>
      </c>
    </row>
    <row r="373" spans="1:2" x14ac:dyDescent="0.15">
      <c r="A373" s="1">
        <v>44593</v>
      </c>
      <c r="B373" s="2">
        <v>5000</v>
      </c>
    </row>
    <row r="374" spans="1:2" x14ac:dyDescent="0.15">
      <c r="A374" s="1">
        <v>44621</v>
      </c>
      <c r="B374" s="2">
        <v>5531</v>
      </c>
    </row>
    <row r="375" spans="1:2" x14ac:dyDescent="0.15">
      <c r="A375" s="1">
        <v>44652</v>
      </c>
      <c r="B375" s="2">
        <v>5639</v>
      </c>
    </row>
    <row r="376" spans="1:2" x14ac:dyDescent="0.15">
      <c r="A376" s="1">
        <v>44682</v>
      </c>
      <c r="B376" s="2">
        <v>5830</v>
      </c>
    </row>
    <row r="377" spans="1:2" x14ac:dyDescent="0.15">
      <c r="A377" s="1">
        <v>44713</v>
      </c>
      <c r="B377" s="2">
        <v>5940</v>
      </c>
    </row>
    <row r="378" spans="1:2" x14ac:dyDescent="0.15">
      <c r="A378" s="1">
        <v>44743</v>
      </c>
      <c r="B378" s="2">
        <v>6118</v>
      </c>
    </row>
    <row r="379" spans="1:2" x14ac:dyDescent="0.15">
      <c r="A379" s="1">
        <v>44774</v>
      </c>
      <c r="B379" s="2">
        <v>5864</v>
      </c>
    </row>
    <row r="380" spans="1:2" x14ac:dyDescent="0.15">
      <c r="A380" s="1">
        <v>44805</v>
      </c>
      <c r="B380" s="2">
        <v>5728</v>
      </c>
    </row>
    <row r="381" spans="1:2" x14ac:dyDescent="0.15">
      <c r="A381" s="1">
        <v>44835</v>
      </c>
      <c r="B381" s="2">
        <v>5854</v>
      </c>
    </row>
    <row r="382" spans="1:2" x14ac:dyDescent="0.15">
      <c r="A382" s="1">
        <v>44866</v>
      </c>
      <c r="B382" s="2">
        <v>6138</v>
      </c>
    </row>
    <row r="383" spans="1:2" x14ac:dyDescent="0.15">
      <c r="A383" s="1">
        <v>44896</v>
      </c>
      <c r="B383" s="2">
        <v>7801</v>
      </c>
    </row>
    <row r="384" spans="1:2" x14ac:dyDescent="0.15">
      <c r="A384" s="1">
        <v>44927</v>
      </c>
      <c r="B384" s="2">
        <v>5093</v>
      </c>
    </row>
    <row r="385" spans="1:2" x14ac:dyDescent="0.15">
      <c r="A385" s="1">
        <v>44958</v>
      </c>
      <c r="B385" s="2">
        <v>5071</v>
      </c>
    </row>
    <row r="386" spans="1:2" x14ac:dyDescent="0.15">
      <c r="A386" s="1">
        <v>44986</v>
      </c>
      <c r="B386" s="2">
        <v>5645</v>
      </c>
    </row>
    <row r="387" spans="1:2" x14ac:dyDescent="0.15">
      <c r="A387" s="1">
        <v>45017</v>
      </c>
      <c r="B387" s="2">
        <v>5641</v>
      </c>
    </row>
    <row r="388" spans="1:2" x14ac:dyDescent="0.15">
      <c r="A388" s="1">
        <v>45047</v>
      </c>
      <c r="B388" s="2">
        <v>6185</v>
      </c>
    </row>
    <row r="389" spans="1:2" x14ac:dyDescent="0.15">
      <c r="A389" s="1">
        <v>45078</v>
      </c>
      <c r="B389" s="2">
        <v>6157</v>
      </c>
    </row>
    <row r="390" spans="1:2" x14ac:dyDescent="0.15">
      <c r="A390" s="1">
        <v>45108</v>
      </c>
      <c r="B390" s="2">
        <v>6209</v>
      </c>
    </row>
    <row r="391" spans="1:2" x14ac:dyDescent="0.15">
      <c r="A391" s="1">
        <v>45139</v>
      </c>
      <c r="B391" s="2">
        <v>5957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84"/>
  <sheetViews>
    <sheetView zoomScale="113" workbookViewId="0">
      <selection activeCell="U21" sqref="L20:U21"/>
    </sheetView>
  </sheetViews>
  <sheetFormatPr baseColWidth="10" defaultRowHeight="13" x14ac:dyDescent="0.15"/>
  <cols>
    <col min="1" max="1" width="14.6640625" style="8" bestFit="1" customWidth="1"/>
    <col min="2" max="2" width="10.83203125" style="8"/>
    <col min="3" max="3" width="11.6640625" style="8" bestFit="1" customWidth="1"/>
    <col min="4" max="4" width="12.6640625" style="8" bestFit="1" customWidth="1"/>
    <col min="5" max="6" width="12.6640625" style="8" customWidth="1"/>
    <col min="7" max="7" width="13.33203125" style="8" bestFit="1" customWidth="1"/>
    <col min="8" max="8" width="13.6640625" style="8" bestFit="1" customWidth="1"/>
    <col min="9" max="9" width="11.1640625" style="8" bestFit="1" customWidth="1"/>
    <col min="10" max="16384" width="10.83203125" style="8"/>
  </cols>
  <sheetData>
    <row r="2" spans="1:14" x14ac:dyDescent="0.15">
      <c r="M2" s="22" t="s">
        <v>15</v>
      </c>
      <c r="N2" s="22">
        <v>1.6327740271827724E-2</v>
      </c>
    </row>
    <row r="3" spans="1:14" x14ac:dyDescent="0.15">
      <c r="A3" s="12" t="s">
        <v>22</v>
      </c>
      <c r="B3" s="11" t="s">
        <v>9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24</v>
      </c>
      <c r="H3" s="25" t="s">
        <v>23</v>
      </c>
      <c r="I3" s="11" t="s">
        <v>12</v>
      </c>
      <c r="M3" s="22" t="s">
        <v>16</v>
      </c>
      <c r="N3" s="22">
        <v>0.21285360015581262</v>
      </c>
    </row>
    <row r="4" spans="1:14" s="18" customFormat="1" x14ac:dyDescent="0.15">
      <c r="A4" s="13">
        <v>33604</v>
      </c>
      <c r="B4" s="14">
        <v>1509</v>
      </c>
      <c r="C4" s="15">
        <f>LN(B4)</f>
        <v>7.3192024587678493</v>
      </c>
      <c r="D4" s="16">
        <f>AVERAGE($C$4:$C$15)</f>
        <v>7.4911063556071014</v>
      </c>
      <c r="E4" s="16">
        <v>0</v>
      </c>
      <c r="F4" s="17">
        <f>C4-D4</f>
        <v>-0.17190389683925211</v>
      </c>
      <c r="H4" s="26"/>
      <c r="M4" s="61" t="s">
        <v>25</v>
      </c>
      <c r="N4" s="22">
        <v>0.27690049402633737</v>
      </c>
    </row>
    <row r="5" spans="1:14" s="18" customFormat="1" x14ac:dyDescent="0.15">
      <c r="A5" s="13">
        <v>33635</v>
      </c>
      <c r="B5" s="14">
        <v>1541</v>
      </c>
      <c r="C5" s="15">
        <f t="shared" ref="C5:C68" si="0">LN(B5)</f>
        <v>7.3401868353201154</v>
      </c>
      <c r="D5" s="16">
        <f t="shared" ref="D5:D15" si="1">AVERAGE($C$4:$C$15)</f>
        <v>7.4911063556071014</v>
      </c>
      <c r="E5" s="16">
        <v>0</v>
      </c>
      <c r="F5" s="17">
        <f t="shared" ref="F5:F15" si="2">C5-D5</f>
        <v>-0.15091952028698596</v>
      </c>
      <c r="G5" s="17">
        <f>D4</f>
        <v>7.4911063556071014</v>
      </c>
      <c r="H5" s="27">
        <f>EXP(G5)</f>
        <v>1792.0336219488361</v>
      </c>
      <c r="I5" s="20">
        <f>ABS(C5-G5)/C5</f>
        <v>2.0560719185072917E-2</v>
      </c>
      <c r="M5" s="23"/>
      <c r="N5" s="23"/>
    </row>
    <row r="6" spans="1:14" s="18" customFormat="1" x14ac:dyDescent="0.15">
      <c r="A6" s="13">
        <v>33664</v>
      </c>
      <c r="B6" s="14">
        <v>1597</v>
      </c>
      <c r="C6" s="15">
        <f t="shared" si="0"/>
        <v>7.3758821482150125</v>
      </c>
      <c r="D6" s="16">
        <f t="shared" si="1"/>
        <v>7.4911063556071014</v>
      </c>
      <c r="E6" s="16">
        <v>0</v>
      </c>
      <c r="F6" s="17">
        <f t="shared" si="2"/>
        <v>-0.11522420739208883</v>
      </c>
      <c r="G6" s="17">
        <f t="shared" ref="G6:G15" si="3">D5</f>
        <v>7.4911063556071014</v>
      </c>
      <c r="H6" s="27">
        <f t="shared" ref="H6:H69" si="4">EXP(G6)</f>
        <v>1792.0336219488361</v>
      </c>
      <c r="I6" s="20">
        <f t="shared" ref="I6:I69" si="5">ABS(C6-G6)/C6</f>
        <v>1.5621752771629284E-2</v>
      </c>
      <c r="M6" s="61" t="s">
        <v>26</v>
      </c>
      <c r="N6" s="24">
        <f>AVERAGE(I16:I371)</f>
        <v>2.8598835448206332E-3</v>
      </c>
    </row>
    <row r="7" spans="1:14" s="18" customFormat="1" x14ac:dyDescent="0.15">
      <c r="A7" s="13">
        <v>33695</v>
      </c>
      <c r="B7" s="14">
        <v>1675</v>
      </c>
      <c r="C7" s="15">
        <f t="shared" si="0"/>
        <v>7.4235684442591667</v>
      </c>
      <c r="D7" s="16">
        <f t="shared" si="1"/>
        <v>7.4911063556071014</v>
      </c>
      <c r="E7" s="16">
        <v>0</v>
      </c>
      <c r="F7" s="17">
        <f t="shared" si="2"/>
        <v>-6.7537911347934632E-2</v>
      </c>
      <c r="G7" s="17">
        <f t="shared" si="3"/>
        <v>7.4911063556071014</v>
      </c>
      <c r="H7" s="27">
        <f t="shared" si="4"/>
        <v>1792.0336219488361</v>
      </c>
      <c r="I7" s="20">
        <f t="shared" si="5"/>
        <v>9.0977690655177305E-3</v>
      </c>
      <c r="M7" s="23"/>
      <c r="N7" s="23"/>
    </row>
    <row r="8" spans="1:14" s="18" customFormat="1" x14ac:dyDescent="0.15">
      <c r="A8" s="13">
        <v>33725</v>
      </c>
      <c r="B8" s="14">
        <v>1822</v>
      </c>
      <c r="C8" s="15">
        <f t="shared" si="0"/>
        <v>7.5076900778199036</v>
      </c>
      <c r="D8" s="16">
        <f t="shared" si="1"/>
        <v>7.4911063556071014</v>
      </c>
      <c r="E8" s="16">
        <v>0</v>
      </c>
      <c r="F8" s="17">
        <f t="shared" si="2"/>
        <v>1.6583722212802243E-2</v>
      </c>
      <c r="G8" s="17">
        <f t="shared" si="3"/>
        <v>7.4911063556071014</v>
      </c>
      <c r="H8" s="27">
        <f t="shared" si="4"/>
        <v>1792.0336219488361</v>
      </c>
      <c r="I8" s="20">
        <f t="shared" si="5"/>
        <v>2.208898081954104E-3</v>
      </c>
      <c r="M8" s="22" t="s">
        <v>13</v>
      </c>
      <c r="N8" s="23">
        <f>SUMXMY2(B5:B371,G5:G371)/COUNT(G5:G371)</f>
        <v>11986311.26233671</v>
      </c>
    </row>
    <row r="9" spans="1:14" s="18" customFormat="1" x14ac:dyDescent="0.15">
      <c r="A9" s="13">
        <v>33756</v>
      </c>
      <c r="B9" s="14">
        <v>1775</v>
      </c>
      <c r="C9" s="15">
        <f t="shared" si="0"/>
        <v>7.4815557019095165</v>
      </c>
      <c r="D9" s="16">
        <f t="shared" si="1"/>
        <v>7.4911063556071014</v>
      </c>
      <c r="E9" s="16">
        <v>0</v>
      </c>
      <c r="F9" s="17">
        <f t="shared" si="2"/>
        <v>-9.5506536975848988E-3</v>
      </c>
      <c r="G9" s="17">
        <f t="shared" si="3"/>
        <v>7.4911063556071014</v>
      </c>
      <c r="H9" s="27">
        <f t="shared" si="4"/>
        <v>1792.0336219488361</v>
      </c>
      <c r="I9" s="20">
        <f t="shared" si="5"/>
        <v>1.2765598597558108E-3</v>
      </c>
      <c r="M9" s="22" t="s">
        <v>14</v>
      </c>
      <c r="N9" s="23">
        <f>SQRT(N8)</f>
        <v>3462.1252522600494</v>
      </c>
    </row>
    <row r="10" spans="1:14" s="18" customFormat="1" x14ac:dyDescent="0.15">
      <c r="A10" s="13">
        <v>33786</v>
      </c>
      <c r="B10" s="14">
        <v>1912</v>
      </c>
      <c r="C10" s="15">
        <f t="shared" si="0"/>
        <v>7.5559050936113463</v>
      </c>
      <c r="D10" s="16">
        <f t="shared" si="1"/>
        <v>7.4911063556071014</v>
      </c>
      <c r="E10" s="16">
        <v>0</v>
      </c>
      <c r="F10" s="17">
        <f t="shared" si="2"/>
        <v>6.479873800424496E-2</v>
      </c>
      <c r="G10" s="17">
        <f t="shared" si="3"/>
        <v>7.4911063556071014</v>
      </c>
      <c r="H10" s="27">
        <f t="shared" si="4"/>
        <v>1792.0336219488361</v>
      </c>
      <c r="I10" s="20">
        <f t="shared" si="5"/>
        <v>8.5759068174418255E-3</v>
      </c>
      <c r="M10" s="23"/>
      <c r="N10" s="23"/>
    </row>
    <row r="11" spans="1:14" s="18" customFormat="1" x14ac:dyDescent="0.15">
      <c r="A11" s="13">
        <v>33817</v>
      </c>
      <c r="B11" s="14">
        <v>1862</v>
      </c>
      <c r="C11" s="15">
        <f t="shared" si="0"/>
        <v>7.5294064578370126</v>
      </c>
      <c r="D11" s="16">
        <f t="shared" si="1"/>
        <v>7.4911063556071014</v>
      </c>
      <c r="E11" s="16">
        <v>0</v>
      </c>
      <c r="F11" s="17">
        <f t="shared" si="2"/>
        <v>3.8300102229911204E-2</v>
      </c>
      <c r="G11" s="17">
        <f t="shared" si="3"/>
        <v>7.4911063556071014</v>
      </c>
      <c r="H11" s="27">
        <f t="shared" si="4"/>
        <v>1792.0336219488361</v>
      </c>
      <c r="I11" s="20">
        <f t="shared" si="5"/>
        <v>5.0867359126357684E-3</v>
      </c>
      <c r="M11" s="22" t="s">
        <v>17</v>
      </c>
      <c r="N11" s="24">
        <f>AVERAGE(I372:I383)</f>
        <v>1.4069476893134406E-2</v>
      </c>
    </row>
    <row r="12" spans="1:14" s="18" customFormat="1" x14ac:dyDescent="0.15">
      <c r="A12" s="13">
        <v>33848</v>
      </c>
      <c r="B12" s="14">
        <v>1770</v>
      </c>
      <c r="C12" s="15">
        <f t="shared" si="0"/>
        <v>7.4787348255678747</v>
      </c>
      <c r="D12" s="16">
        <f t="shared" si="1"/>
        <v>7.4911063556071014</v>
      </c>
      <c r="E12" s="16">
        <v>0</v>
      </c>
      <c r="F12" s="17">
        <f t="shared" si="2"/>
        <v>-1.2371530039226641E-2</v>
      </c>
      <c r="G12" s="17">
        <f t="shared" si="3"/>
        <v>7.4911063556071014</v>
      </c>
      <c r="H12" s="27">
        <f t="shared" si="4"/>
        <v>1792.0336219488361</v>
      </c>
      <c r="I12" s="20">
        <f t="shared" si="5"/>
        <v>1.654227663873247E-3</v>
      </c>
    </row>
    <row r="13" spans="1:14" s="18" customFormat="1" x14ac:dyDescent="0.15">
      <c r="A13" s="13">
        <v>33878</v>
      </c>
      <c r="B13" s="14">
        <v>1882</v>
      </c>
      <c r="C13" s="15">
        <f t="shared" si="0"/>
        <v>7.5400903201453247</v>
      </c>
      <c r="D13" s="16">
        <f t="shared" si="1"/>
        <v>7.4911063556071014</v>
      </c>
      <c r="E13" s="16">
        <v>0</v>
      </c>
      <c r="F13" s="17">
        <f t="shared" si="2"/>
        <v>4.898396453822329E-2</v>
      </c>
      <c r="G13" s="17">
        <f t="shared" si="3"/>
        <v>7.4911063556071014</v>
      </c>
      <c r="H13" s="27">
        <f t="shared" si="4"/>
        <v>1792.0336219488361</v>
      </c>
      <c r="I13" s="20">
        <f t="shared" si="5"/>
        <v>6.4964692010850067E-3</v>
      </c>
    </row>
    <row r="14" spans="1:14" s="18" customFormat="1" x14ac:dyDescent="0.15">
      <c r="A14" s="13">
        <v>33909</v>
      </c>
      <c r="B14" s="14">
        <v>1831</v>
      </c>
      <c r="C14" s="15">
        <f t="shared" si="0"/>
        <v>7.5126175446745105</v>
      </c>
      <c r="D14" s="16">
        <f t="shared" si="1"/>
        <v>7.4911063556071014</v>
      </c>
      <c r="E14" s="16">
        <v>0</v>
      </c>
      <c r="F14" s="17">
        <f t="shared" si="2"/>
        <v>2.151118906740912E-2</v>
      </c>
      <c r="G14" s="17">
        <f t="shared" si="3"/>
        <v>7.4911063556071014</v>
      </c>
      <c r="H14" s="27">
        <f t="shared" si="4"/>
        <v>1792.0336219488361</v>
      </c>
      <c r="I14" s="20">
        <f t="shared" si="5"/>
        <v>2.863341430532134E-3</v>
      </c>
    </row>
    <row r="15" spans="1:14" s="18" customFormat="1" x14ac:dyDescent="0.15">
      <c r="A15" s="13">
        <v>33939</v>
      </c>
      <c r="B15" s="14">
        <v>2511</v>
      </c>
      <c r="C15" s="15">
        <f t="shared" si="0"/>
        <v>7.8284363591575854</v>
      </c>
      <c r="D15" s="16">
        <f t="shared" si="1"/>
        <v>7.4911063556071014</v>
      </c>
      <c r="E15" s="16">
        <v>0</v>
      </c>
      <c r="F15" s="17">
        <f t="shared" si="2"/>
        <v>0.33733000355048404</v>
      </c>
      <c r="G15" s="17">
        <f t="shared" si="3"/>
        <v>7.4911063556071014</v>
      </c>
      <c r="H15" s="27">
        <f t="shared" si="4"/>
        <v>1792.0336219488361</v>
      </c>
      <c r="I15" s="20">
        <f t="shared" si="5"/>
        <v>4.3090342448256672E-2</v>
      </c>
    </row>
    <row r="16" spans="1:14" x14ac:dyDescent="0.15">
      <c r="A16" s="10">
        <v>33970</v>
      </c>
      <c r="B16" s="3">
        <v>1614</v>
      </c>
      <c r="C16" s="4">
        <f t="shared" si="0"/>
        <v>7.3864708488298945</v>
      </c>
      <c r="D16" s="5">
        <f>$N$4*(C16-F4)+(1-$N$4)*(D15+E15)</f>
        <v>7.5097330060476377</v>
      </c>
      <c r="E16" s="5">
        <f>$N$2*(D16-D15)+(1-$N$2)*E15</f>
        <v>3.0413111052720302E-4</v>
      </c>
      <c r="F16" s="6">
        <f t="shared" ref="F16:F79" si="6">$N$3*(C16-D15-E15)+(1-$N$3)*F4</f>
        <v>-0.15758557783786031</v>
      </c>
      <c r="G16" s="6">
        <f>D15+1*E15+F4</f>
        <v>7.3192024587678493</v>
      </c>
      <c r="H16" s="27">
        <f t="shared" si="4"/>
        <v>1509.0000000000005</v>
      </c>
      <c r="I16" s="7">
        <f t="shared" si="5"/>
        <v>9.1069729291223464E-3</v>
      </c>
    </row>
    <row r="17" spans="1:9" x14ac:dyDescent="0.15">
      <c r="A17" s="10">
        <v>34001</v>
      </c>
      <c r="B17" s="3">
        <v>1529</v>
      </c>
      <c r="C17" s="4">
        <f t="shared" si="0"/>
        <v>7.3323692059290622</v>
      </c>
      <c r="D17" s="5">
        <f t="shared" ref="D17:D80" si="7">$N$4*(C17-F5)+(1-$N$4)*(D16+E16)</f>
        <v>7.5026304889538746</v>
      </c>
      <c r="E17" s="5">
        <f t="shared" ref="E17:E80" si="8">$N$2*(D17-D16)+(1-$N$2)*E16</f>
        <v>1.8319728236275206E-4</v>
      </c>
      <c r="F17" s="6">
        <f t="shared" si="6"/>
        <v>-0.15661301585446266</v>
      </c>
      <c r="G17" s="6">
        <f t="shared" ref="G17:G80" si="9">D16+1*E16+F5</f>
        <v>7.3591176168711794</v>
      </c>
      <c r="H17" s="27">
        <f t="shared" si="4"/>
        <v>1570.4502126293235</v>
      </c>
      <c r="I17" s="7">
        <f t="shared" si="5"/>
        <v>3.6479901912860658E-3</v>
      </c>
    </row>
    <row r="18" spans="1:9" x14ac:dyDescent="0.15">
      <c r="A18" s="10">
        <v>34029</v>
      </c>
      <c r="B18" s="3">
        <v>1678</v>
      </c>
      <c r="C18" s="4">
        <f t="shared" si="0"/>
        <v>7.4253578870271513</v>
      </c>
      <c r="D18" s="5">
        <f t="shared" si="7"/>
        <v>7.5132717771206998</v>
      </c>
      <c r="E18" s="5">
        <f t="shared" si="8"/>
        <v>3.5395427406342383E-4</v>
      </c>
      <c r="F18" s="6">
        <f t="shared" si="6"/>
        <v>-0.10718506573818246</v>
      </c>
      <c r="G18" s="6">
        <f t="shared" si="9"/>
        <v>7.3875894788441485</v>
      </c>
      <c r="H18" s="27">
        <f t="shared" si="4"/>
        <v>1615.8064790454712</v>
      </c>
      <c r="I18" s="7">
        <f t="shared" si="5"/>
        <v>5.0864091344321556E-3</v>
      </c>
    </row>
    <row r="19" spans="1:9" x14ac:dyDescent="0.15">
      <c r="A19" s="10">
        <v>34060</v>
      </c>
      <c r="B19" s="3">
        <v>1713</v>
      </c>
      <c r="C19" s="4">
        <f t="shared" si="0"/>
        <v>7.4460014983241196</v>
      </c>
      <c r="D19" s="5">
        <f t="shared" si="7"/>
        <v>7.5136018288671007</v>
      </c>
      <c r="E19" s="5">
        <f t="shared" si="8"/>
        <v>3.5356399979990974E-4</v>
      </c>
      <c r="F19" s="6">
        <f t="shared" si="6"/>
        <v>-6.7556285237384897E-2</v>
      </c>
      <c r="G19" s="6">
        <f t="shared" si="9"/>
        <v>7.446087820046829</v>
      </c>
      <c r="H19" s="27">
        <f t="shared" si="4"/>
        <v>1713.1478754933426</v>
      </c>
      <c r="I19" s="7">
        <f t="shared" si="5"/>
        <v>1.1593030531731854E-5</v>
      </c>
    </row>
    <row r="20" spans="1:9" x14ac:dyDescent="0.15">
      <c r="A20" s="10">
        <v>34090</v>
      </c>
      <c r="B20" s="3">
        <v>1796</v>
      </c>
      <c r="C20" s="4">
        <f t="shared" si="0"/>
        <v>7.4933172488621453</v>
      </c>
      <c r="D20" s="5">
        <f t="shared" si="7"/>
        <v>7.5036486397226776</v>
      </c>
      <c r="E20" s="5">
        <f t="shared" si="8"/>
        <v>1.8527801141519248E-4</v>
      </c>
      <c r="F20" s="6">
        <f t="shared" si="6"/>
        <v>8.6609139838771058E-3</v>
      </c>
      <c r="G20" s="6">
        <f t="shared" si="9"/>
        <v>7.5305391150797032</v>
      </c>
      <c r="H20" s="27">
        <f t="shared" si="4"/>
        <v>1864.1102026284352</v>
      </c>
      <c r="I20" s="7">
        <f t="shared" si="5"/>
        <v>4.9673415633389824E-3</v>
      </c>
    </row>
    <row r="21" spans="1:9" x14ac:dyDescent="0.15">
      <c r="A21" s="10">
        <v>34121</v>
      </c>
      <c r="B21" s="3">
        <v>1792</v>
      </c>
      <c r="C21" s="4">
        <f t="shared" si="0"/>
        <v>7.4910875935348757</v>
      </c>
      <c r="D21" s="5">
        <f t="shared" si="7"/>
        <v>7.5029490349934456</v>
      </c>
      <c r="E21" s="5">
        <f t="shared" si="8"/>
        <v>1.7082987585488157E-4</v>
      </c>
      <c r="F21" s="6">
        <f t="shared" si="6"/>
        <v>-1.0230863668769033E-2</v>
      </c>
      <c r="G21" s="6">
        <f t="shared" si="9"/>
        <v>7.4942832640365076</v>
      </c>
      <c r="H21" s="27">
        <f t="shared" si="4"/>
        <v>1797.7358015234756</v>
      </c>
      <c r="I21" s="7">
        <f t="shared" si="5"/>
        <v>4.2659633354038325E-4</v>
      </c>
    </row>
    <row r="22" spans="1:9" x14ac:dyDescent="0.15">
      <c r="A22" s="10">
        <v>34151</v>
      </c>
      <c r="B22" s="3">
        <v>1950</v>
      </c>
      <c r="C22" s="4">
        <f t="shared" si="0"/>
        <v>7.5755846515577927</v>
      </c>
      <c r="D22" s="5">
        <f t="shared" si="7"/>
        <v>7.5052425975371992</v>
      </c>
      <c r="E22" s="5">
        <f t="shared" si="8"/>
        <v>2.0548930352285707E-4</v>
      </c>
      <c r="F22" s="6">
        <f t="shared" si="6"/>
        <v>6.6430484065656728E-2</v>
      </c>
      <c r="G22" s="6">
        <f t="shared" si="9"/>
        <v>7.5679186028735455</v>
      </c>
      <c r="H22" s="27">
        <f t="shared" si="4"/>
        <v>1935.1083580215543</v>
      </c>
      <c r="I22" s="7">
        <f t="shared" si="5"/>
        <v>1.0119415248921885E-3</v>
      </c>
    </row>
    <row r="23" spans="1:9" x14ac:dyDescent="0.15">
      <c r="A23" s="10">
        <v>34182</v>
      </c>
      <c r="B23" s="3">
        <v>1777</v>
      </c>
      <c r="C23" s="4">
        <f t="shared" si="0"/>
        <v>7.482681828154651</v>
      </c>
      <c r="D23" s="5">
        <f t="shared" si="7"/>
        <v>7.4885387813346966</v>
      </c>
      <c r="E23" s="5">
        <f t="shared" si="8"/>
        <v>-7.0601444956513174E-5</v>
      </c>
      <c r="F23" s="6">
        <f t="shared" si="6"/>
        <v>2.5301907460530161E-2</v>
      </c>
      <c r="G23" s="6">
        <f t="shared" si="9"/>
        <v>7.5437481890706337</v>
      </c>
      <c r="H23" s="27">
        <f t="shared" si="4"/>
        <v>1888.8967152678249</v>
      </c>
      <c r="I23" s="7">
        <f t="shared" si="5"/>
        <v>8.1610259955477299E-3</v>
      </c>
    </row>
    <row r="24" spans="1:9" x14ac:dyDescent="0.15">
      <c r="A24" s="10">
        <v>34213</v>
      </c>
      <c r="B24" s="3">
        <v>1707</v>
      </c>
      <c r="C24" s="4">
        <f t="shared" si="0"/>
        <v>7.4424927227944409</v>
      </c>
      <c r="D24" s="5">
        <f t="shared" si="7"/>
        <v>7.4791632358866895</v>
      </c>
      <c r="E24" s="5">
        <f t="shared" si="8"/>
        <v>-2.2253015388222437E-4</v>
      </c>
      <c r="F24" s="6">
        <f t="shared" si="6"/>
        <v>-1.9524246892485018E-2</v>
      </c>
      <c r="G24" s="6">
        <f t="shared" si="9"/>
        <v>7.4760966498505139</v>
      </c>
      <c r="H24" s="27">
        <f t="shared" si="4"/>
        <v>1765.3365831415992</v>
      </c>
      <c r="I24" s="7">
        <f t="shared" si="5"/>
        <v>4.5151440932085672E-3</v>
      </c>
    </row>
    <row r="25" spans="1:9" x14ac:dyDescent="0.15">
      <c r="A25" s="10">
        <v>34243</v>
      </c>
      <c r="B25" s="3">
        <v>1757</v>
      </c>
      <c r="C25" s="4">
        <f t="shared" si="0"/>
        <v>7.4713630881870969</v>
      </c>
      <c r="D25" s="5">
        <f t="shared" si="7"/>
        <v>7.4632787757108545</v>
      </c>
      <c r="E25" s="5">
        <f t="shared" si="8"/>
        <v>-4.7825407943621044E-4</v>
      </c>
      <c r="F25" s="6">
        <f t="shared" si="6"/>
        <v>3.6944628161149504E-2</v>
      </c>
      <c r="G25" s="6">
        <f t="shared" si="9"/>
        <v>7.5279246702710303</v>
      </c>
      <c r="H25" s="27">
        <f t="shared" si="4"/>
        <v>1859.2429547343072</v>
      </c>
      <c r="I25" s="7">
        <f t="shared" si="5"/>
        <v>7.5704501864408587E-3</v>
      </c>
    </row>
    <row r="26" spans="1:9" x14ac:dyDescent="0.15">
      <c r="A26" s="10">
        <v>34274</v>
      </c>
      <c r="B26" s="3">
        <v>1782</v>
      </c>
      <c r="C26" s="4">
        <f t="shared" si="0"/>
        <v>7.4854916080307543</v>
      </c>
      <c r="D26" s="5">
        <f t="shared" si="7"/>
        <v>7.4631272357855298</v>
      </c>
      <c r="E26" s="5">
        <f t="shared" si="8"/>
        <v>-4.7291957558474754E-4</v>
      </c>
      <c r="F26" s="6">
        <f t="shared" si="6"/>
        <v>2.1762334462323996E-2</v>
      </c>
      <c r="G26" s="6">
        <f t="shared" si="9"/>
        <v>7.4843117106988277</v>
      </c>
      <c r="H26" s="27">
        <f t="shared" si="4"/>
        <v>1779.89866287932</v>
      </c>
      <c r="I26" s="7">
        <f t="shared" si="5"/>
        <v>1.5762456144640367E-4</v>
      </c>
    </row>
    <row r="27" spans="1:9" x14ac:dyDescent="0.15">
      <c r="A27" s="10">
        <v>34304</v>
      </c>
      <c r="B27" s="3">
        <v>2443</v>
      </c>
      <c r="C27" s="4">
        <f t="shared" si="0"/>
        <v>7.8009820712577405</v>
      </c>
      <c r="D27" s="5">
        <f t="shared" si="7"/>
        <v>7.4629305940924668</v>
      </c>
      <c r="E27" s="5">
        <f t="shared" si="8"/>
        <v>-4.684085820760818E-4</v>
      </c>
      <c r="F27" s="6">
        <f t="shared" si="6"/>
        <v>0.33754237854874758</v>
      </c>
      <c r="G27" s="6">
        <f t="shared" si="9"/>
        <v>7.7999843197604291</v>
      </c>
      <c r="H27" s="27">
        <f t="shared" si="4"/>
        <v>2440.5637087008263</v>
      </c>
      <c r="I27" s="7">
        <f t="shared" si="5"/>
        <v>1.2790075508410179E-4</v>
      </c>
    </row>
    <row r="28" spans="1:9" x14ac:dyDescent="0.15">
      <c r="A28" s="10">
        <v>34335</v>
      </c>
      <c r="B28" s="3">
        <v>1548</v>
      </c>
      <c r="C28" s="4">
        <f t="shared" si="0"/>
        <v>7.3447190541496727</v>
      </c>
      <c r="D28" s="5">
        <f t="shared" si="7"/>
        <v>7.4734945786231295</v>
      </c>
      <c r="E28" s="5">
        <f t="shared" si="8"/>
        <v>-2.8827453275458278E-4</v>
      </c>
      <c r="F28" s="6">
        <f t="shared" si="6"/>
        <v>-0.14910496966618531</v>
      </c>
      <c r="G28" s="6">
        <f t="shared" si="9"/>
        <v>7.3048766076725302</v>
      </c>
      <c r="H28" s="27">
        <f t="shared" si="4"/>
        <v>1487.536399946315</v>
      </c>
      <c r="I28" s="7">
        <f t="shared" si="5"/>
        <v>5.4246385986176076E-3</v>
      </c>
    </row>
    <row r="29" spans="1:9" x14ac:dyDescent="0.15">
      <c r="A29" s="10">
        <v>34366</v>
      </c>
      <c r="B29" s="3">
        <v>1505</v>
      </c>
      <c r="C29" s="4">
        <f t="shared" si="0"/>
        <v>7.3165481771829759</v>
      </c>
      <c r="D29" s="5">
        <f t="shared" si="7"/>
        <v>7.4731938128175317</v>
      </c>
      <c r="E29" s="5">
        <f t="shared" si="8"/>
        <v>-2.8847848701323123E-4</v>
      </c>
      <c r="F29" s="6">
        <f t="shared" si="6"/>
        <v>-0.156622617904487</v>
      </c>
      <c r="G29" s="6">
        <f t="shared" si="9"/>
        <v>7.3165932882359126</v>
      </c>
      <c r="H29" s="27">
        <f t="shared" si="4"/>
        <v>1505.0678936660354</v>
      </c>
      <c r="I29" s="7">
        <f t="shared" si="5"/>
        <v>6.1656196124530748E-6</v>
      </c>
    </row>
    <row r="30" spans="1:9" x14ac:dyDescent="0.15">
      <c r="A30" s="10">
        <v>34394</v>
      </c>
      <c r="B30" s="3">
        <v>1714</v>
      </c>
      <c r="C30" s="4">
        <f t="shared" si="0"/>
        <v>7.4465850991577254</v>
      </c>
      <c r="D30" s="5">
        <f t="shared" si="7"/>
        <v>7.4952968458634315</v>
      </c>
      <c r="E30" s="5">
        <f t="shared" si="8"/>
        <v>7.7124297589807427E-5</v>
      </c>
      <c r="F30" s="6">
        <f t="shared" si="6"/>
        <v>-8.9972695426349544E-2</v>
      </c>
      <c r="G30" s="6">
        <f t="shared" si="9"/>
        <v>7.3657202685923364</v>
      </c>
      <c r="H30" s="27">
        <f t="shared" si="4"/>
        <v>1580.8536557898537</v>
      </c>
      <c r="I30" s="7">
        <f t="shared" si="5"/>
        <v>1.0859317323122446E-2</v>
      </c>
    </row>
    <row r="31" spans="1:9" x14ac:dyDescent="0.15">
      <c r="A31" s="10">
        <v>34425</v>
      </c>
      <c r="B31" s="3">
        <v>1757</v>
      </c>
      <c r="C31" s="4">
        <f t="shared" si="0"/>
        <v>7.4713630881870969</v>
      </c>
      <c r="D31" s="5">
        <f t="shared" si="7"/>
        <v>7.5074317138372502</v>
      </c>
      <c r="E31" s="5">
        <f t="shared" si="8"/>
        <v>2.7400000459954573E-4</v>
      </c>
      <c r="F31" s="6">
        <f t="shared" si="6"/>
        <v>-5.8287489382520652E-2</v>
      </c>
      <c r="G31" s="6">
        <f t="shared" si="9"/>
        <v>7.427817684923637</v>
      </c>
      <c r="H31" s="27">
        <f t="shared" si="4"/>
        <v>1682.1326214933927</v>
      </c>
      <c r="I31" s="7">
        <f t="shared" si="5"/>
        <v>5.8283077330707079E-3</v>
      </c>
    </row>
    <row r="32" spans="1:9" x14ac:dyDescent="0.15">
      <c r="A32" s="10">
        <v>34455</v>
      </c>
      <c r="B32" s="3">
        <v>1830</v>
      </c>
      <c r="C32" s="4">
        <f t="shared" si="0"/>
        <v>7.5120712458354664</v>
      </c>
      <c r="D32" s="5">
        <f t="shared" si="7"/>
        <v>7.5065163204467158</v>
      </c>
      <c r="E32" s="5">
        <f t="shared" si="8"/>
        <v>2.5457989816277181E-4</v>
      </c>
      <c r="F32" s="6">
        <f t="shared" si="6"/>
        <v>7.7466264632057302E-3</v>
      </c>
      <c r="G32" s="6">
        <f t="shared" si="9"/>
        <v>7.5163666278257271</v>
      </c>
      <c r="H32" s="27">
        <f t="shared" si="4"/>
        <v>1837.87745527014</v>
      </c>
      <c r="I32" s="7">
        <f t="shared" si="5"/>
        <v>5.7179729127861546E-4</v>
      </c>
    </row>
    <row r="33" spans="1:9" x14ac:dyDescent="0.15">
      <c r="A33" s="10">
        <v>34486</v>
      </c>
      <c r="B33" s="3">
        <v>1857</v>
      </c>
      <c r="C33" s="4">
        <f t="shared" si="0"/>
        <v>7.5267175613527062</v>
      </c>
      <c r="D33" s="5">
        <f t="shared" si="7"/>
        <v>7.5151270718363206</v>
      </c>
      <c r="E33" s="5">
        <f t="shared" si="8"/>
        <v>3.9101729594188798E-4</v>
      </c>
      <c r="F33" s="6">
        <f t="shared" si="6"/>
        <v>-3.8074688975645588E-3</v>
      </c>
      <c r="G33" s="6">
        <f t="shared" si="9"/>
        <v>7.4965400366761088</v>
      </c>
      <c r="H33" s="27">
        <f t="shared" si="4"/>
        <v>1801.7974638939952</v>
      </c>
      <c r="I33" s="7">
        <f t="shared" si="5"/>
        <v>4.0093871505886393E-3</v>
      </c>
    </row>
    <row r="34" spans="1:9" x14ac:dyDescent="0.15">
      <c r="A34" s="10">
        <v>34516</v>
      </c>
      <c r="B34" s="3">
        <v>1981</v>
      </c>
      <c r="C34" s="4">
        <f t="shared" si="0"/>
        <v>7.5913570466985512</v>
      </c>
      <c r="D34" s="5">
        <f t="shared" si="7"/>
        <v>7.518123300092622</v>
      </c>
      <c r="E34" s="5">
        <f t="shared" si="8"/>
        <v>4.3355450385595718E-4</v>
      </c>
      <c r="F34" s="6">
        <f t="shared" si="6"/>
        <v>6.84331115222368E-2</v>
      </c>
      <c r="G34" s="6">
        <f t="shared" si="9"/>
        <v>7.581948573197919</v>
      </c>
      <c r="H34" s="27">
        <f t="shared" si="4"/>
        <v>1962.4492181069409</v>
      </c>
      <c r="I34" s="7">
        <f t="shared" si="5"/>
        <v>1.2393664851693183E-3</v>
      </c>
    </row>
    <row r="35" spans="1:9" x14ac:dyDescent="0.15">
      <c r="A35" s="10">
        <v>34547</v>
      </c>
      <c r="B35" s="3">
        <v>1858</v>
      </c>
      <c r="C35" s="4">
        <f t="shared" si="0"/>
        <v>7.5272559193737836</v>
      </c>
      <c r="D35" s="5">
        <f t="shared" si="7"/>
        <v>7.513959519255252</v>
      </c>
      <c r="E35" s="5">
        <f t="shared" si="8"/>
        <v>3.5849040646192509E-4</v>
      </c>
      <c r="F35" s="6">
        <f t="shared" si="6"/>
        <v>2.1767932622585234E-2</v>
      </c>
      <c r="G35" s="6">
        <f t="shared" si="9"/>
        <v>7.5438587620570088</v>
      </c>
      <c r="H35" s="27">
        <f t="shared" si="4"/>
        <v>1889.1055877662011</v>
      </c>
      <c r="I35" s="7">
        <f t="shared" si="5"/>
        <v>2.2056965859885962E-3</v>
      </c>
    </row>
    <row r="36" spans="1:9" x14ac:dyDescent="0.15">
      <c r="A36" s="10">
        <v>34578</v>
      </c>
      <c r="B36" s="3">
        <v>1823</v>
      </c>
      <c r="C36" s="4">
        <f t="shared" si="0"/>
        <v>7.508238774678663</v>
      </c>
      <c r="D36" s="5">
        <f t="shared" si="7"/>
        <v>7.5180409401016259</v>
      </c>
      <c r="E36" s="5">
        <f t="shared" si="8"/>
        <v>4.1927744773489036E-4</v>
      </c>
      <c r="F36" s="6">
        <f t="shared" si="6"/>
        <v>-1.6662427703424198E-2</v>
      </c>
      <c r="G36" s="6">
        <f t="shared" si="9"/>
        <v>7.4947937627692287</v>
      </c>
      <c r="H36" s="27">
        <f t="shared" si="4"/>
        <v>1798.6537776648131</v>
      </c>
      <c r="I36" s="7">
        <f t="shared" si="5"/>
        <v>1.7907011634708801E-3</v>
      </c>
    </row>
    <row r="37" spans="1:9" x14ac:dyDescent="0.15">
      <c r="A37" s="10">
        <v>34608</v>
      </c>
      <c r="B37" s="3">
        <v>1806</v>
      </c>
      <c r="C37" s="4">
        <f t="shared" si="0"/>
        <v>7.4988697339769308</v>
      </c>
      <c r="D37" s="5">
        <f t="shared" si="7"/>
        <v>7.5028056171804991</v>
      </c>
      <c r="E37" s="5">
        <f t="shared" si="8"/>
        <v>1.636731988528576E-4</v>
      </c>
      <c r="F37" s="6">
        <f t="shared" si="6"/>
        <v>2.4910926093445977E-2</v>
      </c>
      <c r="G37" s="6">
        <f t="shared" si="9"/>
        <v>7.5554048457105107</v>
      </c>
      <c r="H37" s="27">
        <f t="shared" si="4"/>
        <v>1911.0437652107662</v>
      </c>
      <c r="I37" s="7">
        <f t="shared" si="5"/>
        <v>7.5391510639827132E-3</v>
      </c>
    </row>
    <row r="38" spans="1:9" x14ac:dyDescent="0.15">
      <c r="A38" s="10">
        <v>34639</v>
      </c>
      <c r="B38" s="3">
        <v>1845</v>
      </c>
      <c r="C38" s="4">
        <f t="shared" si="0"/>
        <v>7.5202345564746276</v>
      </c>
      <c r="D38" s="5">
        <f t="shared" si="7"/>
        <v>7.501724049926846</v>
      </c>
      <c r="E38" s="5">
        <f t="shared" si="8"/>
        <v>1.4334123616836794E-4</v>
      </c>
      <c r="F38" s="6">
        <f t="shared" si="6"/>
        <v>2.0805117270250931E-2</v>
      </c>
      <c r="G38" s="6">
        <f t="shared" si="9"/>
        <v>7.5247316248416762</v>
      </c>
      <c r="H38" s="27">
        <f t="shared" si="4"/>
        <v>1853.3157754279289</v>
      </c>
      <c r="I38" s="7">
        <f t="shared" si="5"/>
        <v>5.9799575841379339E-4</v>
      </c>
    </row>
    <row r="39" spans="1:9" x14ac:dyDescent="0.15">
      <c r="A39" s="10">
        <v>34669</v>
      </c>
      <c r="B39" s="3">
        <v>2577</v>
      </c>
      <c r="C39" s="4">
        <f t="shared" si="0"/>
        <v>7.8543812106523649</v>
      </c>
      <c r="D39" s="5">
        <f t="shared" si="7"/>
        <v>7.506012990555754</v>
      </c>
      <c r="E39" s="5">
        <f t="shared" si="8"/>
        <v>2.1102950632406647E-4</v>
      </c>
      <c r="F39" s="6">
        <f t="shared" si="6"/>
        <v>0.34072910365247511</v>
      </c>
      <c r="G39" s="6">
        <f t="shared" si="9"/>
        <v>7.8394097697117626</v>
      </c>
      <c r="H39" s="27">
        <f t="shared" si="4"/>
        <v>2538.7059703763939</v>
      </c>
      <c r="I39" s="7">
        <f t="shared" si="5"/>
        <v>1.9061260892580016E-3</v>
      </c>
    </row>
    <row r="40" spans="1:9" x14ac:dyDescent="0.15">
      <c r="A40" s="10">
        <v>34700</v>
      </c>
      <c r="B40" s="3">
        <v>1555</v>
      </c>
      <c r="C40" s="4">
        <f t="shared" si="0"/>
        <v>7.3492308246133344</v>
      </c>
      <c r="D40" s="5">
        <f t="shared" si="7"/>
        <v>7.5040397664458967</v>
      </c>
      <c r="E40" s="5">
        <f t="shared" si="8"/>
        <v>1.7536558059125595E-4</v>
      </c>
      <c r="F40" s="6">
        <f t="shared" si="6"/>
        <v>-0.15078400692284477</v>
      </c>
      <c r="G40" s="6">
        <f t="shared" si="9"/>
        <v>7.3571190503958928</v>
      </c>
      <c r="H40" s="27">
        <f t="shared" si="4"/>
        <v>1567.3146977943454</v>
      </c>
      <c r="I40" s="7">
        <f t="shared" si="5"/>
        <v>1.073340322383104E-3</v>
      </c>
    </row>
    <row r="41" spans="1:9" x14ac:dyDescent="0.15">
      <c r="A41" s="10">
        <v>34731</v>
      </c>
      <c r="B41" s="3">
        <v>1501</v>
      </c>
      <c r="C41" s="4">
        <f t="shared" si="0"/>
        <v>7.3138868316334618</v>
      </c>
      <c r="D41" s="5">
        <f t="shared" si="7"/>
        <v>7.4948820118939166</v>
      </c>
      <c r="E41" s="5">
        <f t="shared" si="8"/>
        <v>2.2976819140864668E-5</v>
      </c>
      <c r="F41" s="6">
        <f t="shared" si="6"/>
        <v>-0.16379699376788132</v>
      </c>
      <c r="G41" s="6">
        <f t="shared" si="9"/>
        <v>7.3475925141220007</v>
      </c>
      <c r="H41" s="27">
        <f t="shared" si="4"/>
        <v>1552.4545129044366</v>
      </c>
      <c r="I41" s="7">
        <f t="shared" si="5"/>
        <v>4.6084500983468411E-3</v>
      </c>
    </row>
    <row r="42" spans="1:9" x14ac:dyDescent="0.15">
      <c r="A42" s="10">
        <v>34759</v>
      </c>
      <c r="B42" s="3">
        <v>1725</v>
      </c>
      <c r="C42" s="4">
        <f t="shared" si="0"/>
        <v>7.4529823294654598</v>
      </c>
      <c r="D42" s="5">
        <f t="shared" si="7"/>
        <v>7.5082100674689372</v>
      </c>
      <c r="E42" s="5">
        <f t="shared" si="8"/>
        <v>2.4021868936308159E-4</v>
      </c>
      <c r="F42" s="6">
        <f t="shared" si="6"/>
        <v>-7.9745072238085163E-2</v>
      </c>
      <c r="G42" s="6">
        <f t="shared" si="9"/>
        <v>7.4049322932867074</v>
      </c>
      <c r="H42" s="27">
        <f t="shared" si="4"/>
        <v>1644.0735174941904</v>
      </c>
      <c r="I42" s="7">
        <f t="shared" si="5"/>
        <v>6.4470884344896328E-3</v>
      </c>
    </row>
    <row r="43" spans="1:9" x14ac:dyDescent="0.15">
      <c r="A43" s="10">
        <v>34790</v>
      </c>
      <c r="B43" s="3">
        <v>1699</v>
      </c>
      <c r="C43" s="4">
        <f t="shared" si="0"/>
        <v>7.4377951216719325</v>
      </c>
      <c r="D43" s="5">
        <f t="shared" si="7"/>
        <v>7.5050256708120884</v>
      </c>
      <c r="E43" s="5">
        <f t="shared" si="8"/>
        <v>1.84302459459219E-4</v>
      </c>
      <c r="F43" s="6">
        <f t="shared" si="6"/>
        <v>-6.0919993553931934E-2</v>
      </c>
      <c r="G43" s="6">
        <f t="shared" si="9"/>
        <v>7.4501627967757802</v>
      </c>
      <c r="H43" s="27">
        <f t="shared" si="4"/>
        <v>1720.1431563425956</v>
      </c>
      <c r="I43" s="7">
        <f t="shared" si="5"/>
        <v>1.6628147053703217E-3</v>
      </c>
    </row>
    <row r="44" spans="1:9" x14ac:dyDescent="0.15">
      <c r="A44" s="10">
        <v>34820</v>
      </c>
      <c r="B44" s="3">
        <v>1807</v>
      </c>
      <c r="C44" s="4">
        <f t="shared" si="0"/>
        <v>7.4994232905922287</v>
      </c>
      <c r="D44" s="5">
        <f t="shared" si="7"/>
        <v>7.5014625932841721</v>
      </c>
      <c r="E44" s="5">
        <f t="shared" si="8"/>
        <v>1.2311621232550661E-4</v>
      </c>
      <c r="F44" s="6">
        <f t="shared" si="6"/>
        <v>4.8660128901977847E-3</v>
      </c>
      <c r="G44" s="6">
        <f t="shared" si="9"/>
        <v>7.5129565997347534</v>
      </c>
      <c r="H44" s="27">
        <f t="shared" si="4"/>
        <v>1831.6209150715545</v>
      </c>
      <c r="I44" s="7">
        <f t="shared" si="5"/>
        <v>1.8045799814369438E-3</v>
      </c>
    </row>
    <row r="45" spans="1:9" x14ac:dyDescent="0.15">
      <c r="A45" s="10">
        <v>34851</v>
      </c>
      <c r="B45" s="3">
        <v>1863</v>
      </c>
      <c r="C45" s="4">
        <f t="shared" si="0"/>
        <v>7.5299433706015888</v>
      </c>
      <c r="D45" s="5">
        <f t="shared" si="7"/>
        <v>7.5104922498846545</v>
      </c>
      <c r="E45" s="5">
        <f t="shared" si="8"/>
        <v>2.6853989050387576E-4</v>
      </c>
      <c r="F45" s="6">
        <f t="shared" si="6"/>
        <v>3.0389948229804639E-3</v>
      </c>
      <c r="G45" s="6">
        <f t="shared" si="9"/>
        <v>7.4977782405989331</v>
      </c>
      <c r="H45" s="27">
        <f t="shared" si="4"/>
        <v>1804.029838364123</v>
      </c>
      <c r="I45" s="7">
        <f t="shared" si="5"/>
        <v>4.2716297347248156E-3</v>
      </c>
    </row>
    <row r="46" spans="1:9" x14ac:dyDescent="0.15">
      <c r="A46" s="10">
        <v>34881</v>
      </c>
      <c r="B46" s="3">
        <v>1886</v>
      </c>
      <c r="C46" s="4">
        <f t="shared" si="0"/>
        <v>7.542213463193403</v>
      </c>
      <c r="D46" s="5">
        <f t="shared" si="7"/>
        <v>7.5005208881948535</v>
      </c>
      <c r="E46" s="5">
        <f t="shared" si="8"/>
        <v>1.013454370915803E-4</v>
      </c>
      <c r="F46" s="6">
        <f t="shared" si="6"/>
        <v>6.056169213646289E-2</v>
      </c>
      <c r="G46" s="6">
        <f t="shared" si="9"/>
        <v>7.579193901297395</v>
      </c>
      <c r="H46" s="27">
        <f t="shared" si="4"/>
        <v>1957.0507533029936</v>
      </c>
      <c r="I46" s="7">
        <f t="shared" si="5"/>
        <v>4.9031280120165575E-3</v>
      </c>
    </row>
    <row r="47" spans="1:9" x14ac:dyDescent="0.15">
      <c r="A47" s="10">
        <v>34912</v>
      </c>
      <c r="B47" s="3">
        <v>1861</v>
      </c>
      <c r="C47" s="4">
        <f t="shared" si="0"/>
        <v>7.5288692566422508</v>
      </c>
      <c r="D47" s="5">
        <f t="shared" si="7"/>
        <v>7.5024162969611474</v>
      </c>
      <c r="E47" s="5">
        <f t="shared" si="8"/>
        <v>1.3063843716200642E-4</v>
      </c>
      <c r="F47" s="6">
        <f t="shared" si="6"/>
        <v>2.3147030337346462E-2</v>
      </c>
      <c r="G47" s="6">
        <f t="shared" si="9"/>
        <v>7.5223901662545298</v>
      </c>
      <c r="H47" s="27">
        <f t="shared" si="4"/>
        <v>1848.9813896634898</v>
      </c>
      <c r="I47" s="7">
        <f t="shared" si="5"/>
        <v>8.605661975076656E-4</v>
      </c>
    </row>
    <row r="48" spans="1:9" x14ac:dyDescent="0.15">
      <c r="A48" s="10">
        <v>34943</v>
      </c>
      <c r="B48" s="3">
        <v>1845</v>
      </c>
      <c r="C48" s="4">
        <f t="shared" si="0"/>
        <v>7.5202345564746276</v>
      </c>
      <c r="D48" s="5">
        <f t="shared" si="7"/>
        <v>7.5120584808752486</v>
      </c>
      <c r="E48" s="5">
        <f t="shared" si="8"/>
        <v>2.8594048129314752E-4</v>
      </c>
      <c r="F48" s="6">
        <f t="shared" si="6"/>
        <v>-9.3508961551282636E-3</v>
      </c>
      <c r="G48" s="6">
        <f t="shared" si="9"/>
        <v>7.4858845076948857</v>
      </c>
      <c r="H48" s="27">
        <f t="shared" si="4"/>
        <v>1782.7002847632971</v>
      </c>
      <c r="I48" s="7">
        <f t="shared" si="5"/>
        <v>4.5676831649044585E-3</v>
      </c>
    </row>
    <row r="49" spans="1:9" x14ac:dyDescent="0.15">
      <c r="A49" s="10">
        <v>34973</v>
      </c>
      <c r="B49" s="3">
        <v>1788</v>
      </c>
      <c r="C49" s="4">
        <f t="shared" si="0"/>
        <v>7.4888529557334591</v>
      </c>
      <c r="D49" s="5">
        <f t="shared" si="7"/>
        <v>7.4989417751781788</v>
      </c>
      <c r="E49" s="5">
        <f t="shared" si="8"/>
        <v>6.7105555537632961E-5</v>
      </c>
      <c r="F49" s="6">
        <f t="shared" si="6"/>
        <v>1.4608302760430972E-2</v>
      </c>
      <c r="G49" s="6">
        <f t="shared" si="9"/>
        <v>7.537255347449987</v>
      </c>
      <c r="H49" s="27">
        <f t="shared" si="4"/>
        <v>1876.6721371286233</v>
      </c>
      <c r="I49" s="7">
        <f t="shared" si="5"/>
        <v>6.4632583925247336E-3</v>
      </c>
    </row>
    <row r="50" spans="1:9" x14ac:dyDescent="0.15">
      <c r="A50" s="10">
        <v>35004</v>
      </c>
      <c r="B50" s="3">
        <v>1879</v>
      </c>
      <c r="C50" s="4">
        <f t="shared" si="0"/>
        <v>7.5384949994134649</v>
      </c>
      <c r="D50" s="5">
        <f t="shared" si="7"/>
        <v>7.5041816592529136</v>
      </c>
      <c r="E50" s="5">
        <f t="shared" si="8"/>
        <v>1.5156533968277306E-4</v>
      </c>
      <c r="F50" s="6">
        <f t="shared" si="6"/>
        <v>2.4781435674778286E-2</v>
      </c>
      <c r="G50" s="6">
        <f t="shared" si="9"/>
        <v>7.5198139980039667</v>
      </c>
      <c r="H50" s="27">
        <f t="shared" si="4"/>
        <v>1844.2242327608067</v>
      </c>
      <c r="I50" s="7">
        <f t="shared" si="5"/>
        <v>2.4780810242563968E-3</v>
      </c>
    </row>
    <row r="51" spans="1:9" x14ac:dyDescent="0.15">
      <c r="A51" s="10">
        <v>35034</v>
      </c>
      <c r="B51" s="3">
        <v>2598</v>
      </c>
      <c r="C51" s="4">
        <f t="shared" si="0"/>
        <v>7.8624971972305451</v>
      </c>
      <c r="D51" s="5">
        <f t="shared" si="7"/>
        <v>7.509160948427958</v>
      </c>
      <c r="E51" s="5">
        <f t="shared" si="8"/>
        <v>2.3039116057067002E-4</v>
      </c>
      <c r="F51" s="6">
        <f t="shared" si="6"/>
        <v>0.34444017828427809</v>
      </c>
      <c r="G51" s="6">
        <f t="shared" si="9"/>
        <v>7.8450623282450707</v>
      </c>
      <c r="H51" s="27">
        <f t="shared" si="4"/>
        <v>2553.0967886268227</v>
      </c>
      <c r="I51" s="7">
        <f t="shared" si="5"/>
        <v>2.2174722035660129E-3</v>
      </c>
    </row>
    <row r="52" spans="1:9" x14ac:dyDescent="0.15">
      <c r="A52" s="10">
        <v>35065</v>
      </c>
      <c r="B52" s="3">
        <v>1679</v>
      </c>
      <c r="C52" s="4">
        <f t="shared" si="0"/>
        <v>7.4259536570775406</v>
      </c>
      <c r="D52" s="5">
        <f t="shared" si="7"/>
        <v>7.5280395700890299</v>
      </c>
      <c r="E52" s="5">
        <f t="shared" si="8"/>
        <v>5.3487462471203001E-4</v>
      </c>
      <c r="F52" s="6">
        <f t="shared" si="6"/>
        <v>-0.13644909931451979</v>
      </c>
      <c r="G52" s="6">
        <f t="shared" si="9"/>
        <v>7.3586073326656845</v>
      </c>
      <c r="H52" s="27">
        <f t="shared" si="4"/>
        <v>1569.6490411202708</v>
      </c>
      <c r="I52" s="7">
        <f t="shared" si="5"/>
        <v>9.0690472256946594E-3</v>
      </c>
    </row>
    <row r="53" spans="1:9" x14ac:dyDescent="0.15">
      <c r="A53" s="10">
        <v>35096</v>
      </c>
      <c r="B53" s="3">
        <v>1652</v>
      </c>
      <c r="C53" s="4">
        <f t="shared" si="0"/>
        <v>7.4097419540809231</v>
      </c>
      <c r="D53" s="5">
        <f t="shared" si="7"/>
        <v>7.54102513784549</v>
      </c>
      <c r="E53" s="5">
        <f t="shared" si="8"/>
        <v>7.3816630837144162E-4</v>
      </c>
      <c r="F53" s="6">
        <f t="shared" si="6"/>
        <v>-0.15422613739636598</v>
      </c>
      <c r="G53" s="6">
        <f t="shared" si="9"/>
        <v>7.3647774509458612</v>
      </c>
      <c r="H53" s="27">
        <f t="shared" si="4"/>
        <v>1579.3639014603698</v>
      </c>
      <c r="I53" s="7">
        <f t="shared" si="5"/>
        <v>6.0682954161848501E-3</v>
      </c>
    </row>
    <row r="54" spans="1:9" x14ac:dyDescent="0.15">
      <c r="A54" s="10">
        <v>35125</v>
      </c>
      <c r="B54" s="3">
        <v>1837</v>
      </c>
      <c r="C54" s="4">
        <f t="shared" si="0"/>
        <v>7.5158890852151252</v>
      </c>
      <c r="D54" s="5">
        <f t="shared" si="7"/>
        <v>7.5566801700460715</v>
      </c>
      <c r="E54" s="5">
        <f t="shared" si="8"/>
        <v>9.8172502032913347E-4</v>
      </c>
      <c r="F54" s="6">
        <f t="shared" si="6"/>
        <v>-6.8278467169853113E-2</v>
      </c>
      <c r="G54" s="6">
        <f t="shared" si="9"/>
        <v>7.4620182319157768</v>
      </c>
      <c r="H54" s="27">
        <f t="shared" si="4"/>
        <v>1740.6575653098507</v>
      </c>
      <c r="I54" s="7">
        <f t="shared" si="5"/>
        <v>7.1675955683433885E-3</v>
      </c>
    </row>
    <row r="55" spans="1:9" x14ac:dyDescent="0.15">
      <c r="A55" s="10">
        <v>35156</v>
      </c>
      <c r="B55" s="3">
        <v>1798</v>
      </c>
      <c r="C55" s="4">
        <f t="shared" si="0"/>
        <v>7.4944302150315654</v>
      </c>
      <c r="D55" s="5">
        <f t="shared" si="7"/>
        <v>7.5570217879378054</v>
      </c>
      <c r="E55" s="5">
        <f t="shared" si="8"/>
        <v>9.712735173872855E-4</v>
      </c>
      <c r="F55" s="6">
        <f t="shared" si="6"/>
        <v>-6.1412044343823739E-2</v>
      </c>
      <c r="G55" s="6">
        <f t="shared" si="9"/>
        <v>7.4967419015124692</v>
      </c>
      <c r="H55" s="27">
        <f t="shared" si="4"/>
        <v>1802.161220157763</v>
      </c>
      <c r="I55" s="7">
        <f t="shared" si="5"/>
        <v>3.0845393373165399E-4</v>
      </c>
    </row>
    <row r="56" spans="1:9" x14ac:dyDescent="0.15">
      <c r="A56" s="10">
        <v>35186</v>
      </c>
      <c r="B56" s="3">
        <v>1957</v>
      </c>
      <c r="C56" s="4">
        <f t="shared" si="0"/>
        <v>7.5791679673960761</v>
      </c>
      <c r="D56" s="5">
        <f t="shared" si="7"/>
        <v>7.5625090019979506</v>
      </c>
      <c r="E56" s="5">
        <f t="shared" si="8"/>
        <v>1.0450086216524533E-3</v>
      </c>
      <c r="F56" s="6">
        <f t="shared" si="6"/>
        <v>8.3374194905923328E-3</v>
      </c>
      <c r="G56" s="6">
        <f t="shared" si="9"/>
        <v>7.5628590743453907</v>
      </c>
      <c r="H56" s="27">
        <f t="shared" si="4"/>
        <v>1925.3423486138674</v>
      </c>
      <c r="I56" s="7">
        <f t="shared" si="5"/>
        <v>2.1518052008931169E-3</v>
      </c>
    </row>
    <row r="57" spans="1:9" x14ac:dyDescent="0.15">
      <c r="A57" s="10">
        <v>35217</v>
      </c>
      <c r="B57" s="3">
        <v>1958</v>
      </c>
      <c r="C57" s="4">
        <f t="shared" si="0"/>
        <v>7.5796788230904557</v>
      </c>
      <c r="D57" s="5">
        <f t="shared" si="7"/>
        <v>7.5671774799910372</v>
      </c>
      <c r="E57" s="5">
        <f t="shared" si="8"/>
        <v>1.1041716884321521E-3</v>
      </c>
      <c r="F57" s="6">
        <f t="shared" si="6"/>
        <v>5.8243582203125234E-3</v>
      </c>
      <c r="G57" s="6">
        <f t="shared" si="9"/>
        <v>7.5665930054425834</v>
      </c>
      <c r="H57" s="27">
        <f t="shared" si="4"/>
        <v>1932.5448827969938</v>
      </c>
      <c r="I57" s="7">
        <f t="shared" si="5"/>
        <v>1.72643431909122E-3</v>
      </c>
    </row>
    <row r="58" spans="1:9" x14ac:dyDescent="0.15">
      <c r="A58" s="10">
        <v>35247</v>
      </c>
      <c r="B58" s="3">
        <v>2034</v>
      </c>
      <c r="C58" s="4">
        <f t="shared" si="0"/>
        <v>7.6177595766085053</v>
      </c>
      <c r="D58" s="5">
        <f t="shared" si="7"/>
        <v>7.5652125510640609</v>
      </c>
      <c r="E58" s="5">
        <f t="shared" si="8"/>
        <v>1.0540602107156562E-3</v>
      </c>
      <c r="F58" s="6">
        <f t="shared" si="6"/>
        <v>5.8202472383073141E-2</v>
      </c>
      <c r="G58" s="6">
        <f t="shared" si="9"/>
        <v>7.628843343815932</v>
      </c>
      <c r="H58" s="27">
        <f t="shared" si="4"/>
        <v>2056.6697837213728</v>
      </c>
      <c r="I58" s="7">
        <f t="shared" si="5"/>
        <v>1.4549904202097758E-3</v>
      </c>
    </row>
    <row r="59" spans="1:9" x14ac:dyDescent="0.15">
      <c r="A59" s="10">
        <v>35278</v>
      </c>
      <c r="B59" s="3">
        <v>2062</v>
      </c>
      <c r="C59" s="4">
        <f t="shared" si="0"/>
        <v>7.6314316645769056</v>
      </c>
      <c r="D59" s="5">
        <f t="shared" si="7"/>
        <v>7.5779014225917347</v>
      </c>
      <c r="E59" s="5">
        <f t="shared" si="8"/>
        <v>1.2440303880106713E-3</v>
      </c>
      <c r="F59" s="6">
        <f t="shared" si="6"/>
        <v>3.2090717796830051E-2</v>
      </c>
      <c r="G59" s="6">
        <f t="shared" si="9"/>
        <v>7.589413641612123</v>
      </c>
      <c r="H59" s="27">
        <f t="shared" si="4"/>
        <v>1977.1538530450819</v>
      </c>
      <c r="I59" s="7">
        <f t="shared" si="5"/>
        <v>5.5059161650911738E-3</v>
      </c>
    </row>
    <row r="60" spans="1:9" x14ac:dyDescent="0.15">
      <c r="A60" s="10">
        <v>35309</v>
      </c>
      <c r="B60" s="3">
        <v>1781</v>
      </c>
      <c r="C60" s="4">
        <f t="shared" si="0"/>
        <v>7.4849302832896614</v>
      </c>
      <c r="D60" s="5">
        <f t="shared" si="7"/>
        <v>7.5556464937127306</v>
      </c>
      <c r="E60" s="5">
        <f t="shared" si="8"/>
        <v>8.6034548444059407E-4</v>
      </c>
      <c r="F60" s="6">
        <f t="shared" si="6"/>
        <v>-2.7414562301651246E-2</v>
      </c>
      <c r="G60" s="6">
        <f t="shared" si="9"/>
        <v>7.5697945568246174</v>
      </c>
      <c r="H60" s="27">
        <f t="shared" si="4"/>
        <v>1938.741939341545</v>
      </c>
      <c r="I60" s="7">
        <f t="shared" si="5"/>
        <v>1.1338017900369517E-2</v>
      </c>
    </row>
    <row r="61" spans="1:9" x14ac:dyDescent="0.15">
      <c r="A61" s="10">
        <v>35339</v>
      </c>
      <c r="B61" s="3">
        <v>1860</v>
      </c>
      <c r="C61" s="4">
        <f t="shared" si="0"/>
        <v>7.5283317667072467</v>
      </c>
      <c r="D61" s="5">
        <f t="shared" si="7"/>
        <v>7.5446601014542338</v>
      </c>
      <c r="E61" s="5">
        <f t="shared" si="8"/>
        <v>6.6691502750545475E-4</v>
      </c>
      <c r="F61" s="6">
        <f t="shared" si="6"/>
        <v>5.5017073115757268E-3</v>
      </c>
      <c r="G61" s="6">
        <f t="shared" si="9"/>
        <v>7.5711151419576019</v>
      </c>
      <c r="H61" s="27">
        <f t="shared" si="4"/>
        <v>1941.3039043974879</v>
      </c>
      <c r="I61" s="7">
        <f t="shared" si="5"/>
        <v>5.6829821766832024E-3</v>
      </c>
    </row>
    <row r="62" spans="1:9" x14ac:dyDescent="0.15">
      <c r="A62" s="10">
        <v>35370</v>
      </c>
      <c r="B62" s="3">
        <v>1992</v>
      </c>
      <c r="C62" s="4">
        <f t="shared" si="0"/>
        <v>7.5968944381445436</v>
      </c>
      <c r="D62" s="5">
        <f t="shared" si="7"/>
        <v>7.5527440692348069</v>
      </c>
      <c r="E62" s="5">
        <f t="shared" si="8"/>
        <v>7.8801873843998757E-4</v>
      </c>
      <c r="F62" s="6">
        <f t="shared" si="6"/>
        <v>3.0482929226052773E-2</v>
      </c>
      <c r="G62" s="6">
        <f t="shared" si="9"/>
        <v>7.570108452156517</v>
      </c>
      <c r="H62" s="27">
        <f t="shared" si="4"/>
        <v>1939.350596908449</v>
      </c>
      <c r="I62" s="7">
        <f t="shared" si="5"/>
        <v>3.5259126220751852E-3</v>
      </c>
    </row>
    <row r="63" spans="1:9" x14ac:dyDescent="0.15">
      <c r="A63" s="10">
        <v>35400</v>
      </c>
      <c r="B63" s="3">
        <v>2547</v>
      </c>
      <c r="C63" s="4">
        <f t="shared" si="0"/>
        <v>7.8426714749794568</v>
      </c>
      <c r="D63" s="5">
        <f t="shared" si="7"/>
        <v>7.5382192715483036</v>
      </c>
      <c r="E63" s="5">
        <f t="shared" si="8"/>
        <v>5.3799504902333649E-4</v>
      </c>
      <c r="F63" s="6">
        <f t="shared" si="6"/>
        <v>0.33266920576927617</v>
      </c>
      <c r="G63" s="6">
        <f t="shared" si="9"/>
        <v>7.8979722662575256</v>
      </c>
      <c r="H63" s="27">
        <f t="shared" si="4"/>
        <v>2691.8184993457708</v>
      </c>
      <c r="I63" s="7">
        <f t="shared" si="5"/>
        <v>7.0512696412817176E-3</v>
      </c>
    </row>
    <row r="64" spans="1:9" x14ac:dyDescent="0.15">
      <c r="A64" s="10">
        <v>35431</v>
      </c>
      <c r="B64" s="3">
        <v>1706</v>
      </c>
      <c r="C64" s="4">
        <f t="shared" si="0"/>
        <v>7.4419067280516247</v>
      </c>
      <c r="D64" s="5">
        <f t="shared" si="7"/>
        <v>7.5497221276369455</v>
      </c>
      <c r="E64" s="5">
        <f t="shared" si="8"/>
        <v>7.1702645219491091E-4</v>
      </c>
      <c r="F64" s="6">
        <f t="shared" si="6"/>
        <v>-0.12802040309388826</v>
      </c>
      <c r="G64" s="6">
        <f t="shared" si="9"/>
        <v>7.4023081672828068</v>
      </c>
      <c r="H64" s="27">
        <f t="shared" si="4"/>
        <v>1639.7649170522714</v>
      </c>
      <c r="I64" s="7">
        <f t="shared" si="5"/>
        <v>5.3210235247311676E-3</v>
      </c>
    </row>
    <row r="65" spans="1:9" x14ac:dyDescent="0.15">
      <c r="A65" s="10">
        <v>35462</v>
      </c>
      <c r="B65" s="3">
        <v>1621</v>
      </c>
      <c r="C65" s="4">
        <f t="shared" si="0"/>
        <v>7.3907985217356762</v>
      </c>
      <c r="D65" s="5">
        <f t="shared" si="7"/>
        <v>7.5489398777606169</v>
      </c>
      <c r="E65" s="5">
        <f t="shared" si="8"/>
        <v>6.9254665770707993E-4</v>
      </c>
      <c r="F65" s="6">
        <f t="shared" si="6"/>
        <v>-0.15537863214100983</v>
      </c>
      <c r="G65" s="6">
        <f t="shared" si="9"/>
        <v>7.3962130166927746</v>
      </c>
      <c r="H65" s="27">
        <f t="shared" si="4"/>
        <v>1629.8007004990372</v>
      </c>
      <c r="I65" s="7">
        <f t="shared" si="5"/>
        <v>7.3259945338448925E-4</v>
      </c>
    </row>
    <row r="66" spans="1:9" x14ac:dyDescent="0.15">
      <c r="A66" s="10">
        <v>35490</v>
      </c>
      <c r="B66" s="3">
        <v>1853</v>
      </c>
      <c r="C66" s="4">
        <f t="shared" si="0"/>
        <v>7.5245612262853596</v>
      </c>
      <c r="D66" s="5">
        <f t="shared" si="7"/>
        <v>7.5615965385601687</v>
      </c>
      <c r="E66" s="5">
        <f t="shared" si="8"/>
        <v>8.8789360599762063E-4</v>
      </c>
      <c r="F66" s="6">
        <f t="shared" si="6"/>
        <v>-5.9081644402450582E-2</v>
      </c>
      <c r="G66" s="6">
        <f t="shared" si="9"/>
        <v>7.4813539572484711</v>
      </c>
      <c r="H66" s="27">
        <f t="shared" si="4"/>
        <v>1774.641939346272</v>
      </c>
      <c r="I66" s="7">
        <f t="shared" si="5"/>
        <v>5.7421645910666098E-3</v>
      </c>
    </row>
    <row r="67" spans="1:9" x14ac:dyDescent="0.15">
      <c r="A67" s="10">
        <v>35521</v>
      </c>
      <c r="B67" s="3">
        <v>1817</v>
      </c>
      <c r="C67" s="4">
        <f t="shared" si="0"/>
        <v>7.5049420683961712</v>
      </c>
      <c r="D67" s="5">
        <f t="shared" si="7"/>
        <v>7.5635559486287836</v>
      </c>
      <c r="E67" s="5">
        <f t="shared" si="8"/>
        <v>9.0538904849622292E-4</v>
      </c>
      <c r="F67" s="6">
        <f t="shared" si="6"/>
        <v>-6.0588368902231307E-2</v>
      </c>
      <c r="G67" s="6">
        <f t="shared" si="9"/>
        <v>7.5010723878223429</v>
      </c>
      <c r="H67" s="27">
        <f t="shared" si="4"/>
        <v>1809.9823771338654</v>
      </c>
      <c r="I67" s="7">
        <f t="shared" si="5"/>
        <v>5.156176474864205E-4</v>
      </c>
    </row>
    <row r="68" spans="1:9" x14ac:dyDescent="0.15">
      <c r="A68" s="10">
        <v>35551</v>
      </c>
      <c r="B68" s="3">
        <v>2060</v>
      </c>
      <c r="C68" s="4">
        <f t="shared" si="0"/>
        <v>7.6304612617836272</v>
      </c>
      <c r="D68" s="5">
        <f t="shared" si="7"/>
        <v>7.5804281136921787</v>
      </c>
      <c r="E68" s="5">
        <f t="shared" si="8"/>
        <v>1.1660904202459414E-3</v>
      </c>
      <c r="F68" s="6">
        <f t="shared" si="6"/>
        <v>2.0611091192056959E-2</v>
      </c>
      <c r="G68" s="6">
        <f t="shared" si="9"/>
        <v>7.5727987571678721</v>
      </c>
      <c r="H68" s="27">
        <f t="shared" si="4"/>
        <v>1944.5750660947908</v>
      </c>
      <c r="I68" s="7">
        <f t="shared" si="5"/>
        <v>7.5568832128867138E-3</v>
      </c>
    </row>
    <row r="69" spans="1:9" x14ac:dyDescent="0.15">
      <c r="A69" s="10">
        <v>35582</v>
      </c>
      <c r="B69" s="3">
        <v>2002</v>
      </c>
      <c r="C69" s="4">
        <f t="shared" ref="C69:C132" si="10">LN(B69)</f>
        <v>7.6019019598751658</v>
      </c>
      <c r="D69" s="5">
        <f t="shared" si="7"/>
        <v>7.5856046640471035</v>
      </c>
      <c r="E69" s="5">
        <f t="shared" si="8"/>
        <v>1.231572168429949E-3</v>
      </c>
      <c r="F69" s="6">
        <f t="shared" si="6"/>
        <v>8.9072015297063049E-3</v>
      </c>
      <c r="G69" s="6">
        <f t="shared" si="9"/>
        <v>7.5874185623327373</v>
      </c>
      <c r="H69" s="27">
        <f t="shared" si="4"/>
        <v>1973.2132066188233</v>
      </c>
      <c r="I69" s="7">
        <f t="shared" si="5"/>
        <v>1.9052334032819327E-3</v>
      </c>
    </row>
    <row r="70" spans="1:9" x14ac:dyDescent="0.15">
      <c r="A70" s="10">
        <v>35612</v>
      </c>
      <c r="B70" s="3">
        <v>2098</v>
      </c>
      <c r="C70" s="4">
        <f t="shared" si="10"/>
        <v>7.6487397889562425</v>
      </c>
      <c r="D70" s="5">
        <f t="shared" si="7"/>
        <v>7.5878610671949946</v>
      </c>
      <c r="E70" s="5">
        <f t="shared" si="8"/>
        <v>1.2483053424851135E-3</v>
      </c>
      <c r="F70" s="6">
        <f t="shared" si="6"/>
        <v>5.8990260661661902E-2</v>
      </c>
      <c r="G70" s="6">
        <f t="shared" si="9"/>
        <v>7.645038708598606</v>
      </c>
      <c r="H70" s="27">
        <f t="shared" ref="H70:H133" si="11">EXP(G70)</f>
        <v>2090.2494848964925</v>
      </c>
      <c r="I70" s="7">
        <f t="shared" ref="I70:I133" si="12">ABS(C70-G70)/C70</f>
        <v>4.8388106534626326E-4</v>
      </c>
    </row>
    <row r="71" spans="1:9" x14ac:dyDescent="0.15">
      <c r="A71" s="10">
        <v>35643</v>
      </c>
      <c r="B71" s="3">
        <v>2079</v>
      </c>
      <c r="C71" s="4">
        <f t="shared" si="10"/>
        <v>7.6396422878580132</v>
      </c>
      <c r="D71" s="5">
        <f t="shared" si="7"/>
        <v>7.5942160261427247</v>
      </c>
      <c r="E71" s="5">
        <f t="shared" si="8"/>
        <v>1.331685456209746E-3</v>
      </c>
      <c r="F71" s="6">
        <f t="shared" si="6"/>
        <v>3.6016205934534945E-2</v>
      </c>
      <c r="G71" s="6">
        <f t="shared" si="9"/>
        <v>7.6212000903343098</v>
      </c>
      <c r="H71" s="27">
        <f t="shared" si="11"/>
        <v>2041.0100571022112</v>
      </c>
      <c r="I71" s="7">
        <f t="shared" si="12"/>
        <v>2.4140132258567105E-3</v>
      </c>
    </row>
    <row r="72" spans="1:9" x14ac:dyDescent="0.15">
      <c r="A72" s="10">
        <v>35674</v>
      </c>
      <c r="B72" s="3">
        <v>1892</v>
      </c>
      <c r="C72" s="4">
        <f t="shared" si="10"/>
        <v>7.5453897496118234</v>
      </c>
      <c r="D72" s="5">
        <f t="shared" si="7"/>
        <v>7.5892500529901925</v>
      </c>
      <c r="E72" s="5">
        <f t="shared" si="8"/>
        <v>1.2288589221255673E-3</v>
      </c>
      <c r="F72" s="6">
        <f t="shared" si="6"/>
        <v>-3.2255576804483946E-2</v>
      </c>
      <c r="G72" s="6">
        <f t="shared" si="9"/>
        <v>7.5681331492972834</v>
      </c>
      <c r="H72" s="27">
        <f t="shared" si="11"/>
        <v>1935.5235731391799</v>
      </c>
      <c r="I72" s="7">
        <f t="shared" si="12"/>
        <v>3.0142113847240384E-3</v>
      </c>
    </row>
    <row r="73" spans="1:9" x14ac:dyDescent="0.15">
      <c r="A73" s="10">
        <v>35704</v>
      </c>
      <c r="B73" s="3">
        <v>2050</v>
      </c>
      <c r="C73" s="4">
        <f t="shared" si="10"/>
        <v>7.6255950721324535</v>
      </c>
      <c r="D73" s="5">
        <f t="shared" si="7"/>
        <v>7.5986791685530193</v>
      </c>
      <c r="E73" s="5">
        <f t="shared" si="8"/>
        <v>1.362750582717267E-3</v>
      </c>
      <c r="F73" s="6">
        <f t="shared" si="6"/>
        <v>1.1805250229807426E-2</v>
      </c>
      <c r="G73" s="6">
        <f t="shared" si="9"/>
        <v>7.5959806192238934</v>
      </c>
      <c r="H73" s="27">
        <f t="shared" si="11"/>
        <v>1990.1805041815339</v>
      </c>
      <c r="I73" s="7">
        <f t="shared" si="12"/>
        <v>3.8835595948157929E-3</v>
      </c>
    </row>
    <row r="74" spans="1:9" x14ac:dyDescent="0.15">
      <c r="A74" s="10">
        <v>35735</v>
      </c>
      <c r="B74" s="3">
        <v>2082</v>
      </c>
      <c r="C74" s="4">
        <f t="shared" si="10"/>
        <v>7.6410842491749138</v>
      </c>
      <c r="D74" s="5">
        <f t="shared" si="7"/>
        <v>7.602965822437513</v>
      </c>
      <c r="E74" s="5">
        <f t="shared" si="8"/>
        <v>1.4104913164086118E-3</v>
      </c>
      <c r="F74" s="6">
        <f t="shared" si="6"/>
        <v>3.2730535704614531E-2</v>
      </c>
      <c r="G74" s="6">
        <f t="shared" si="9"/>
        <v>7.6305248483617891</v>
      </c>
      <c r="H74" s="27">
        <f t="shared" si="11"/>
        <v>2060.1309925156534</v>
      </c>
      <c r="I74" s="7">
        <f t="shared" si="12"/>
        <v>1.3819244061161716E-3</v>
      </c>
    </row>
    <row r="75" spans="1:9" x14ac:dyDescent="0.15">
      <c r="A75" s="10">
        <v>35765</v>
      </c>
      <c r="B75" s="3">
        <v>2821</v>
      </c>
      <c r="C75" s="4">
        <f t="shared" si="10"/>
        <v>7.944846711001996</v>
      </c>
      <c r="D75" s="5">
        <f t="shared" si="7"/>
        <v>7.6065364675283949</v>
      </c>
      <c r="E75" s="5">
        <f t="shared" si="8"/>
        <v>1.4457617461854201E-3</v>
      </c>
      <c r="F75" s="6">
        <f t="shared" si="6"/>
        <v>0.33432971746104323</v>
      </c>
      <c r="G75" s="6">
        <f t="shared" si="9"/>
        <v>7.9370455195231981</v>
      </c>
      <c r="H75" s="27">
        <f t="shared" si="11"/>
        <v>2799.0784570912483</v>
      </c>
      <c r="I75" s="7">
        <f t="shared" si="12"/>
        <v>9.8191843877803368E-4</v>
      </c>
    </row>
    <row r="76" spans="1:9" x14ac:dyDescent="0.15">
      <c r="A76" s="10">
        <v>35796</v>
      </c>
      <c r="B76" s="3">
        <v>1846</v>
      </c>
      <c r="C76" s="4">
        <f t="shared" si="10"/>
        <v>7.5207764150627971</v>
      </c>
      <c r="D76" s="5">
        <f t="shared" si="7"/>
        <v>7.6192838090995174</v>
      </c>
      <c r="E76" s="5">
        <f t="shared" si="8"/>
        <v>1.630291006228322E-3</v>
      </c>
      <c r="F76" s="6">
        <f t="shared" si="6"/>
        <v>-0.1193328709114528</v>
      </c>
      <c r="G76" s="6">
        <f t="shared" si="9"/>
        <v>7.4799618261806922</v>
      </c>
      <c r="H76" s="27">
        <f t="shared" si="11"/>
        <v>1772.1731240242993</v>
      </c>
      <c r="I76" s="7">
        <f t="shared" si="12"/>
        <v>5.4269116151838418E-3</v>
      </c>
    </row>
    <row r="77" spans="1:9" x14ac:dyDescent="0.15">
      <c r="A77" s="10">
        <v>35827</v>
      </c>
      <c r="B77" s="3">
        <v>1768</v>
      </c>
      <c r="C77" s="4">
        <f t="shared" si="10"/>
        <v>7.4776042431975887</v>
      </c>
      <c r="D77" s="5">
        <f t="shared" si="7"/>
        <v>7.6242559499300162</v>
      </c>
      <c r="E77" s="5">
        <f t="shared" si="8"/>
        <v>1.6848558621864634E-3</v>
      </c>
      <c r="F77" s="6">
        <f t="shared" si="6"/>
        <v>-0.15280974988322582</v>
      </c>
      <c r="G77" s="6">
        <f t="shared" si="9"/>
        <v>7.4655354679647363</v>
      </c>
      <c r="H77" s="27">
        <f t="shared" si="11"/>
        <v>1746.7906482750304</v>
      </c>
      <c r="I77" s="7">
        <f t="shared" si="12"/>
        <v>1.6139895667561365E-3</v>
      </c>
    </row>
    <row r="78" spans="1:9" x14ac:dyDescent="0.15">
      <c r="A78" s="10">
        <v>35855</v>
      </c>
      <c r="B78" s="3">
        <v>1894</v>
      </c>
      <c r="C78" s="4">
        <f t="shared" si="10"/>
        <v>7.5464462737460236</v>
      </c>
      <c r="D78" s="5">
        <f t="shared" si="7"/>
        <v>7.6202884671191509</v>
      </c>
      <c r="E78" s="5">
        <f t="shared" si="8"/>
        <v>1.5925659444044663E-3</v>
      </c>
      <c r="F78" s="6">
        <f t="shared" si="6"/>
        <v>-6.3426601026994295E-2</v>
      </c>
      <c r="G78" s="6">
        <f t="shared" si="9"/>
        <v>7.5668591613897522</v>
      </c>
      <c r="H78" s="27">
        <f t="shared" si="11"/>
        <v>1933.0593095665563</v>
      </c>
      <c r="I78" s="7">
        <f t="shared" si="12"/>
        <v>2.7049669345351008E-3</v>
      </c>
    </row>
    <row r="79" spans="1:9" x14ac:dyDescent="0.15">
      <c r="A79" s="10">
        <v>35886</v>
      </c>
      <c r="B79" s="3">
        <v>1963</v>
      </c>
      <c r="C79" s="4">
        <f t="shared" si="10"/>
        <v>7.5822291942764615</v>
      </c>
      <c r="D79" s="5">
        <f t="shared" si="7"/>
        <v>7.6276783685956344</v>
      </c>
      <c r="E79" s="5">
        <f t="shared" si="8"/>
        <v>1.6872233332408918E-3</v>
      </c>
      <c r="F79" s="6">
        <f t="shared" si="6"/>
        <v>-5.6131953092453717E-2</v>
      </c>
      <c r="G79" s="6">
        <f t="shared" si="9"/>
        <v>7.5612926641613241</v>
      </c>
      <c r="H79" s="27">
        <f t="shared" si="11"/>
        <v>1922.3288335676864</v>
      </c>
      <c r="I79" s="7">
        <f t="shared" si="12"/>
        <v>2.7612631560836494E-3</v>
      </c>
    </row>
    <row r="80" spans="1:9" x14ac:dyDescent="0.15">
      <c r="A80" s="10">
        <v>35916</v>
      </c>
      <c r="B80" s="3">
        <v>2140</v>
      </c>
      <c r="C80" s="4">
        <f t="shared" si="10"/>
        <v>7.6685611080158971</v>
      </c>
      <c r="D80" s="5">
        <f t="shared" si="7"/>
        <v>7.6345116283634873</v>
      </c>
      <c r="E80" s="5">
        <f t="shared" si="8"/>
        <v>1.7712464795745985E-3</v>
      </c>
      <c r="F80" s="6">
        <f t="shared" ref="F80:F143" si="13">$N$3*(C80-D79-E79)+(1-$N$3)*F68</f>
        <v>2.4566852937775531E-2</v>
      </c>
      <c r="G80" s="6">
        <f t="shared" si="9"/>
        <v>7.6499766831209328</v>
      </c>
      <c r="H80" s="27">
        <f t="shared" si="11"/>
        <v>2100.5966094920373</v>
      </c>
      <c r="I80" s="7">
        <f t="shared" si="12"/>
        <v>2.4234565824269275E-3</v>
      </c>
    </row>
    <row r="81" spans="1:9" x14ac:dyDescent="0.15">
      <c r="A81" s="10">
        <v>35947</v>
      </c>
      <c r="B81" s="3">
        <v>2059</v>
      </c>
      <c r="C81" s="4">
        <f t="shared" si="10"/>
        <v>7.6299757070277892</v>
      </c>
      <c r="D81" s="5">
        <f t="shared" ref="D81:D144" si="14">$N$4*(C81-F69)+(1-$N$4)*(D80+E80)</f>
        <v>7.6320700084551385</v>
      </c>
      <c r="E81" s="5">
        <f t="shared" ref="E81:E144" si="15">$N$2*(D81-D80)+(1-$N$2)*E80</f>
        <v>1.7024598913926725E-3</v>
      </c>
      <c r="F81" s="6">
        <f t="shared" si="13"/>
        <v>5.668768240527285E-3</v>
      </c>
      <c r="G81" s="6">
        <f t="shared" ref="G81:G144" si="16">D80+1*E80+F69</f>
        <v>7.645190076372768</v>
      </c>
      <c r="H81" s="27">
        <f t="shared" si="11"/>
        <v>2090.565905255783</v>
      </c>
      <c r="I81" s="7">
        <f t="shared" si="12"/>
        <v>1.9940259221225684E-3</v>
      </c>
    </row>
    <row r="82" spans="1:9" x14ac:dyDescent="0.15">
      <c r="A82" s="10">
        <v>35977</v>
      </c>
      <c r="B82" s="3">
        <v>2209</v>
      </c>
      <c r="C82" s="4">
        <f t="shared" si="10"/>
        <v>7.7002952034201169</v>
      </c>
      <c r="D82" s="5">
        <f t="shared" si="14"/>
        <v>7.6358582142324334</v>
      </c>
      <c r="E82" s="5">
        <f t="shared" si="15"/>
        <v>1.7365154084907171E-3</v>
      </c>
      <c r="F82" s="6">
        <f t="shared" si="13"/>
        <v>6.0593574958321419E-2</v>
      </c>
      <c r="G82" s="6">
        <f t="shared" si="16"/>
        <v>7.6927627290081926</v>
      </c>
      <c r="H82" s="27">
        <f t="shared" si="11"/>
        <v>2192.4232742828913</v>
      </c>
      <c r="I82" s="7">
        <f t="shared" si="12"/>
        <v>9.7820592755699866E-4</v>
      </c>
    </row>
    <row r="83" spans="1:9" x14ac:dyDescent="0.15">
      <c r="A83" s="10">
        <v>36008</v>
      </c>
      <c r="B83" s="3">
        <v>2118</v>
      </c>
      <c r="C83" s="4">
        <f t="shared" si="10"/>
        <v>7.6582275261613519</v>
      </c>
      <c r="D83" s="5">
        <f t="shared" si="14"/>
        <v>7.6333350559743494</v>
      </c>
      <c r="E83" s="5">
        <f t="shared" si="15"/>
        <v>1.6669645632201408E-3</v>
      </c>
      <c r="F83" s="6">
        <f t="shared" si="13"/>
        <v>3.2741791858071426E-2</v>
      </c>
      <c r="G83" s="6">
        <f t="shared" si="16"/>
        <v>7.6736109355754589</v>
      </c>
      <c r="H83" s="27">
        <f t="shared" si="11"/>
        <v>2150.8339627765204</v>
      </c>
      <c r="I83" s="7">
        <f t="shared" si="12"/>
        <v>2.0087428013277953E-3</v>
      </c>
    </row>
    <row r="84" spans="1:9" x14ac:dyDescent="0.15">
      <c r="A84" s="10">
        <v>36039</v>
      </c>
      <c r="B84" s="3">
        <v>2031</v>
      </c>
      <c r="C84" s="4">
        <f t="shared" si="10"/>
        <v>7.616283561580385</v>
      </c>
      <c r="D84" s="5">
        <f t="shared" si="14"/>
        <v>7.6387504551571812</v>
      </c>
      <c r="E84" s="5">
        <f t="shared" si="15"/>
        <v>1.7281680301150884E-3</v>
      </c>
      <c r="F84" s="6">
        <f t="shared" si="13"/>
        <v>-2.937415253495276E-2</v>
      </c>
      <c r="G84" s="6">
        <f t="shared" si="16"/>
        <v>7.6027464437330856</v>
      </c>
      <c r="H84" s="27">
        <f t="shared" si="11"/>
        <v>2003.6913707506865</v>
      </c>
      <c r="I84" s="7">
        <f t="shared" si="12"/>
        <v>1.7773915240742982E-3</v>
      </c>
    </row>
    <row r="85" spans="1:9" x14ac:dyDescent="0.15">
      <c r="A85" s="10">
        <v>36069</v>
      </c>
      <c r="B85" s="3">
        <v>2163</v>
      </c>
      <c r="C85" s="4">
        <f t="shared" si="10"/>
        <v>7.6792514259530584</v>
      </c>
      <c r="D85" s="5">
        <f t="shared" si="14"/>
        <v>7.6479459518071842</v>
      </c>
      <c r="E85" s="5">
        <f t="shared" si="15"/>
        <v>1.8500926323450034E-3</v>
      </c>
      <c r="F85" s="6">
        <f t="shared" si="13"/>
        <v>1.7545390874476402E-2</v>
      </c>
      <c r="G85" s="6">
        <f t="shared" si="16"/>
        <v>7.6522838734171037</v>
      </c>
      <c r="H85" s="27">
        <f t="shared" si="11"/>
        <v>2105.4486807791723</v>
      </c>
      <c r="I85" s="7">
        <f t="shared" si="12"/>
        <v>3.5117423613471328E-3</v>
      </c>
    </row>
    <row r="86" spans="1:9" x14ac:dyDescent="0.15">
      <c r="A86" s="10">
        <v>36100</v>
      </c>
      <c r="B86" s="3">
        <v>2154</v>
      </c>
      <c r="C86" s="4">
        <f t="shared" si="10"/>
        <v>7.675081857716334</v>
      </c>
      <c r="D86" s="5">
        <f t="shared" si="14"/>
        <v>7.6477345971213797</v>
      </c>
      <c r="E86" s="5">
        <f t="shared" si="15"/>
        <v>1.816433855950203E-3</v>
      </c>
      <c r="F86" s="6">
        <f t="shared" si="13"/>
        <v>3.1145899733694516E-2</v>
      </c>
      <c r="G86" s="6">
        <f t="shared" si="16"/>
        <v>7.6825265801441436</v>
      </c>
      <c r="H86" s="27">
        <f t="shared" si="11"/>
        <v>2170.0957720462825</v>
      </c>
      <c r="I86" s="7">
        <f t="shared" si="12"/>
        <v>9.6998606214536247E-4</v>
      </c>
    </row>
    <row r="87" spans="1:9" x14ac:dyDescent="0.15">
      <c r="A87" s="10">
        <v>36130</v>
      </c>
      <c r="B87" s="3">
        <v>3037</v>
      </c>
      <c r="C87" s="4">
        <f t="shared" si="10"/>
        <v>8.0186254650457496</v>
      </c>
      <c r="D87" s="5">
        <f t="shared" si="14"/>
        <v>7.6591718601707175</v>
      </c>
      <c r="E87" s="5">
        <f t="shared" si="15"/>
        <v>1.9735202562194535E-3</v>
      </c>
      <c r="F87" s="6">
        <f t="shared" si="13"/>
        <v>0.34172525547731675</v>
      </c>
      <c r="G87" s="6">
        <f t="shared" si="16"/>
        <v>7.9838807484383727</v>
      </c>
      <c r="H87" s="27">
        <f t="shared" si="11"/>
        <v>2933.292374430504</v>
      </c>
      <c r="I87" s="7">
        <f t="shared" si="12"/>
        <v>4.3330015547968538E-3</v>
      </c>
    </row>
    <row r="88" spans="1:9" x14ac:dyDescent="0.15">
      <c r="A88" s="10">
        <v>36161</v>
      </c>
      <c r="B88" s="3">
        <v>1866</v>
      </c>
      <c r="C88" s="4">
        <f t="shared" si="10"/>
        <v>7.5315523814072893</v>
      </c>
      <c r="D88" s="5">
        <f t="shared" si="14"/>
        <v>7.6583043458850053</v>
      </c>
      <c r="E88" s="5">
        <f t="shared" si="15"/>
        <v>1.9271325821155025E-3</v>
      </c>
      <c r="F88" s="6">
        <f t="shared" si="13"/>
        <v>-0.12151677611734191</v>
      </c>
      <c r="G88" s="6">
        <f t="shared" si="16"/>
        <v>7.5418125095154842</v>
      </c>
      <c r="H88" s="27">
        <f t="shared" si="11"/>
        <v>1885.2439529434982</v>
      </c>
      <c r="I88" s="7">
        <f t="shared" si="12"/>
        <v>1.3622859655764282E-3</v>
      </c>
    </row>
    <row r="89" spans="1:9" x14ac:dyDescent="0.15">
      <c r="A89" s="10">
        <v>36192</v>
      </c>
      <c r="B89" s="3">
        <v>1808</v>
      </c>
      <c r="C89" s="4">
        <f t="shared" si="10"/>
        <v>7.4999765409521215</v>
      </c>
      <c r="D89" s="5">
        <f t="shared" si="14"/>
        <v>7.6581699023337642</v>
      </c>
      <c r="E89" s="5">
        <f t="shared" si="15"/>
        <v>1.8934717024594561E-3</v>
      </c>
      <c r="F89" s="6">
        <f t="shared" si="13"/>
        <v>-0.15439448487448434</v>
      </c>
      <c r="G89" s="6">
        <f t="shared" si="16"/>
        <v>7.5074217285838944</v>
      </c>
      <c r="H89" s="27">
        <f t="shared" si="11"/>
        <v>1821.5111332884292</v>
      </c>
      <c r="I89" s="7">
        <f t="shared" si="12"/>
        <v>9.9269478925966947E-4</v>
      </c>
    </row>
    <row r="90" spans="1:9" x14ac:dyDescent="0.15">
      <c r="A90" s="10">
        <v>36220</v>
      </c>
      <c r="B90" s="3">
        <v>1986</v>
      </c>
      <c r="C90" s="4">
        <f t="shared" si="10"/>
        <v>7.5938778446051183</v>
      </c>
      <c r="D90" s="5">
        <f t="shared" si="14"/>
        <v>7.6592994253981423</v>
      </c>
      <c r="E90" s="5">
        <f t="shared" si="15"/>
        <v>1.8809981475158488E-3</v>
      </c>
      <c r="F90" s="6">
        <f t="shared" si="13"/>
        <v>-6.401384887038146E-2</v>
      </c>
      <c r="G90" s="6">
        <f t="shared" si="16"/>
        <v>7.5966367730092292</v>
      </c>
      <c r="H90" s="27">
        <f t="shared" si="11"/>
        <v>1991.4867971705314</v>
      </c>
      <c r="I90" s="7">
        <f t="shared" si="12"/>
        <v>3.6330955811607807E-4</v>
      </c>
    </row>
    <row r="91" spans="1:9" x14ac:dyDescent="0.15">
      <c r="A91" s="10">
        <v>36251</v>
      </c>
      <c r="B91" s="3">
        <v>2099</v>
      </c>
      <c r="C91" s="4">
        <f t="shared" si="10"/>
        <v>7.6492163198206331</v>
      </c>
      <c r="D91" s="5">
        <f t="shared" si="14"/>
        <v>7.6734105228555807</v>
      </c>
      <c r="E91" s="5">
        <f t="shared" si="15"/>
        <v>2.0806880325469224E-3</v>
      </c>
      <c r="F91" s="6">
        <f t="shared" si="13"/>
        <v>-4.6730667343456905E-2</v>
      </c>
      <c r="G91" s="6">
        <f t="shared" si="16"/>
        <v>7.6050484704532044</v>
      </c>
      <c r="H91" s="27">
        <f t="shared" si="11"/>
        <v>2008.3092350091849</v>
      </c>
      <c r="I91" s="7">
        <f t="shared" si="12"/>
        <v>5.7741665970383188E-3</v>
      </c>
    </row>
    <row r="92" spans="1:9" x14ac:dyDescent="0.15">
      <c r="A92" s="10">
        <v>36281</v>
      </c>
      <c r="B92" s="3">
        <v>2210</v>
      </c>
      <c r="C92" s="4">
        <f t="shared" si="10"/>
        <v>7.7007477945117984</v>
      </c>
      <c r="D92" s="5">
        <f t="shared" si="14"/>
        <v>7.6756821976557976</v>
      </c>
      <c r="E92" s="5">
        <f t="shared" si="15"/>
        <v>2.0838064148847946E-3</v>
      </c>
      <c r="F92" s="6">
        <f t="shared" si="13"/>
        <v>2.471366459740627E-2</v>
      </c>
      <c r="G92" s="6">
        <f t="shared" si="16"/>
        <v>7.7000580638259031</v>
      </c>
      <c r="H92" s="27">
        <f t="shared" si="11"/>
        <v>2208.4762207432359</v>
      </c>
      <c r="I92" s="7">
        <f t="shared" si="12"/>
        <v>8.956671537624498E-5</v>
      </c>
    </row>
    <row r="93" spans="1:9" x14ac:dyDescent="0.15">
      <c r="A93" s="10">
        <v>36312</v>
      </c>
      <c r="B93" s="3">
        <v>2145</v>
      </c>
      <c r="C93" s="4">
        <f t="shared" si="10"/>
        <v>7.6708948313621175</v>
      </c>
      <c r="D93" s="5">
        <f t="shared" si="14"/>
        <v>7.6742936882268182</v>
      </c>
      <c r="E93" s="5">
        <f t="shared" si="15"/>
        <v>2.0271113436444279E-3</v>
      </c>
      <c r="F93" s="6">
        <f t="shared" si="13"/>
        <v>2.9995966637717062E-3</v>
      </c>
      <c r="G93" s="6">
        <f t="shared" si="16"/>
        <v>7.6834347723112097</v>
      </c>
      <c r="H93" s="27">
        <f t="shared" si="11"/>
        <v>2172.0675312608478</v>
      </c>
      <c r="I93" s="7">
        <f t="shared" si="12"/>
        <v>1.6347429113254528E-3</v>
      </c>
    </row>
    <row r="94" spans="1:9" x14ac:dyDescent="0.15">
      <c r="A94" s="10">
        <v>36342</v>
      </c>
      <c r="B94" s="3">
        <v>2339</v>
      </c>
      <c r="C94" s="4">
        <f t="shared" si="10"/>
        <v>7.7574787665841791</v>
      </c>
      <c r="D94" s="5">
        <f t="shared" si="14"/>
        <v>7.6820150898899531</v>
      </c>
      <c r="E94" s="5">
        <f t="shared" si="15"/>
        <v>2.1200862370134503E-3</v>
      </c>
      <c r="F94" s="6">
        <f t="shared" si="13"/>
        <v>6.4970779842327853E-2</v>
      </c>
      <c r="G94" s="6">
        <f t="shared" si="16"/>
        <v>7.7369143745287845</v>
      </c>
      <c r="H94" s="27">
        <f t="shared" si="11"/>
        <v>2291.3910889214271</v>
      </c>
      <c r="I94" s="7">
        <f t="shared" si="12"/>
        <v>2.6509118070650755E-3</v>
      </c>
    </row>
    <row r="95" spans="1:9" x14ac:dyDescent="0.15">
      <c r="A95" s="10">
        <v>36373</v>
      </c>
      <c r="B95" s="3">
        <v>2140</v>
      </c>
      <c r="C95" s="4">
        <f t="shared" si="10"/>
        <v>7.6685611080158971</v>
      </c>
      <c r="D95" s="5">
        <f t="shared" si="14"/>
        <v>7.6707564906322041</v>
      </c>
      <c r="E95" s="5">
        <f t="shared" si="15"/>
        <v>1.9016425350765007E-3</v>
      </c>
      <c r="F95" s="6">
        <f t="shared" si="13"/>
        <v>2.2457587119015684E-2</v>
      </c>
      <c r="G95" s="6">
        <f t="shared" si="16"/>
        <v>7.716876967985038</v>
      </c>
      <c r="H95" s="27">
        <f t="shared" si="11"/>
        <v>2245.9344911695775</v>
      </c>
      <c r="I95" s="7">
        <f t="shared" si="12"/>
        <v>6.300511828566723E-3</v>
      </c>
    </row>
    <row r="96" spans="1:9" x14ac:dyDescent="0.15">
      <c r="A96" s="10">
        <v>36404</v>
      </c>
      <c r="B96" s="3">
        <v>2126</v>
      </c>
      <c r="C96" s="4">
        <f t="shared" si="10"/>
        <v>7.6619975589018932</v>
      </c>
      <c r="D96" s="5">
        <f t="shared" si="14"/>
        <v>7.6778399322351243</v>
      </c>
      <c r="E96" s="5">
        <f t="shared" si="15"/>
        <v>1.9862496043970513E-3</v>
      </c>
      <c r="F96" s="6">
        <f t="shared" si="13"/>
        <v>-2.53909000284782E-2</v>
      </c>
      <c r="G96" s="6">
        <f t="shared" si="16"/>
        <v>7.6432839806323285</v>
      </c>
      <c r="H96" s="27">
        <f t="shared" si="11"/>
        <v>2086.5848817999145</v>
      </c>
      <c r="I96" s="7">
        <f t="shared" si="12"/>
        <v>2.4423889626306095E-3</v>
      </c>
    </row>
    <row r="97" spans="1:9" x14ac:dyDescent="0.15">
      <c r="A97" s="10">
        <v>36434</v>
      </c>
      <c r="B97" s="3">
        <v>2219</v>
      </c>
      <c r="C97" s="4">
        <f t="shared" si="10"/>
        <v>7.7048119229325938</v>
      </c>
      <c r="D97" s="5">
        <f t="shared" si="14"/>
        <v>7.6818864184907802</v>
      </c>
      <c r="E97" s="5">
        <f t="shared" si="15"/>
        <v>2.0198886133373068E-3</v>
      </c>
      <c r="F97" s="6">
        <f t="shared" si="13"/>
        <v>1.9129096204924652E-2</v>
      </c>
      <c r="G97" s="6">
        <f t="shared" si="16"/>
        <v>7.6973715727139975</v>
      </c>
      <c r="H97" s="27">
        <f t="shared" si="11"/>
        <v>2202.5511314188207</v>
      </c>
      <c r="I97" s="7">
        <f t="shared" si="12"/>
        <v>9.6567577418090974E-4</v>
      </c>
    </row>
    <row r="98" spans="1:9" x14ac:dyDescent="0.15">
      <c r="A98" s="10">
        <v>36465</v>
      </c>
      <c r="B98" s="3">
        <v>2273</v>
      </c>
      <c r="C98" s="4">
        <f t="shared" si="10"/>
        <v>7.7288558238525429</v>
      </c>
      <c r="D98" s="5">
        <f t="shared" si="14"/>
        <v>7.6877285354748466</v>
      </c>
      <c r="E98" s="5">
        <f t="shared" si="15"/>
        <v>2.0822969654341814E-3</v>
      </c>
      <c r="F98" s="6">
        <f t="shared" si="13"/>
        <v>3.4084049310452003E-2</v>
      </c>
      <c r="G98" s="6">
        <f t="shared" si="16"/>
        <v>7.7150522068378118</v>
      </c>
      <c r="H98" s="27">
        <f t="shared" si="11"/>
        <v>2241.8399341013583</v>
      </c>
      <c r="I98" s="7">
        <f t="shared" si="12"/>
        <v>1.7859845401865077E-3</v>
      </c>
    </row>
    <row r="99" spans="1:9" x14ac:dyDescent="0.15">
      <c r="A99" s="10">
        <v>36495</v>
      </c>
      <c r="B99" s="3">
        <v>3265</v>
      </c>
      <c r="C99" s="4">
        <f t="shared" si="10"/>
        <v>8.0910150417105307</v>
      </c>
      <c r="D99" s="5">
        <f t="shared" si="14"/>
        <v>7.7062805841297148</v>
      </c>
      <c r="E99" s="5">
        <f t="shared" si="15"/>
        <v>2.3512107933607567E-3</v>
      </c>
      <c r="F99" s="6">
        <f t="shared" si="13"/>
        <v>0.35438556492564383</v>
      </c>
      <c r="G99" s="6">
        <f t="shared" si="16"/>
        <v>8.0315360879175977</v>
      </c>
      <c r="H99" s="27">
        <f t="shared" si="11"/>
        <v>3076.4637643874394</v>
      </c>
      <c r="I99" s="7">
        <f t="shared" si="12"/>
        <v>7.3512351029270222E-3</v>
      </c>
    </row>
    <row r="100" spans="1:9" x14ac:dyDescent="0.15">
      <c r="A100" s="10">
        <v>36526</v>
      </c>
      <c r="B100" s="3">
        <v>1920</v>
      </c>
      <c r="C100" s="4">
        <f t="shared" si="10"/>
        <v>7.5600804650218274</v>
      </c>
      <c r="D100" s="5">
        <f t="shared" si="14"/>
        <v>7.701145913624531</v>
      </c>
      <c r="E100" s="5">
        <f t="shared" si="15"/>
        <v>2.2289832678123889E-3</v>
      </c>
      <c r="F100" s="6">
        <f t="shared" si="13"/>
        <v>-0.12727117821885231</v>
      </c>
      <c r="G100" s="6">
        <f t="shared" si="16"/>
        <v>7.5871150188057337</v>
      </c>
      <c r="H100" s="27">
        <f t="shared" si="11"/>
        <v>1972.6143414179821</v>
      </c>
      <c r="I100" s="7">
        <f t="shared" si="12"/>
        <v>3.5759611169466879E-3</v>
      </c>
    </row>
    <row r="101" spans="1:9" x14ac:dyDescent="0.15">
      <c r="A101" s="10">
        <v>36557</v>
      </c>
      <c r="B101" s="3">
        <v>1976</v>
      </c>
      <c r="C101" s="4">
        <f t="shared" si="10"/>
        <v>7.5888298783078127</v>
      </c>
      <c r="D101" s="5">
        <f t="shared" si="14"/>
        <v>7.7144092337947185</v>
      </c>
      <c r="E101" s="5">
        <f t="shared" si="15"/>
        <v>2.4091490548262141E-3</v>
      </c>
      <c r="F101" s="6">
        <f t="shared" si="13"/>
        <v>-0.14591238251038002</v>
      </c>
      <c r="G101" s="6">
        <f t="shared" si="16"/>
        <v>7.5489804120178592</v>
      </c>
      <c r="H101" s="27">
        <f t="shared" si="11"/>
        <v>1898.8057445256036</v>
      </c>
      <c r="I101" s="7">
        <f t="shared" si="12"/>
        <v>5.2510686006891159E-3</v>
      </c>
    </row>
    <row r="102" spans="1:9" x14ac:dyDescent="0.15">
      <c r="A102" s="10">
        <v>36586</v>
      </c>
      <c r="B102" s="3">
        <v>2190</v>
      </c>
      <c r="C102" s="4">
        <f t="shared" si="10"/>
        <v>7.6916568228105469</v>
      </c>
      <c r="D102" s="5">
        <f t="shared" si="14"/>
        <v>7.7275766008210089</v>
      </c>
      <c r="E102" s="5">
        <f t="shared" si="15"/>
        <v>2.5848064436519908E-3</v>
      </c>
      <c r="F102" s="6">
        <f t="shared" si="13"/>
        <v>-5.5743999318328005E-2</v>
      </c>
      <c r="G102" s="6">
        <f t="shared" si="16"/>
        <v>7.6528045339791637</v>
      </c>
      <c r="H102" s="27">
        <f t="shared" si="11"/>
        <v>2106.5451903025569</v>
      </c>
      <c r="I102" s="7">
        <f t="shared" si="12"/>
        <v>5.0512249475512137E-3</v>
      </c>
    </row>
    <row r="103" spans="1:9" x14ac:dyDescent="0.15">
      <c r="A103" s="10">
        <v>36617</v>
      </c>
      <c r="B103" s="3">
        <v>2132</v>
      </c>
      <c r="C103" s="4">
        <f t="shared" si="10"/>
        <v>7.664815785285735</v>
      </c>
      <c r="D103" s="5">
        <f t="shared" si="14"/>
        <v>7.7250069171298223</v>
      </c>
      <c r="E103" s="5">
        <f t="shared" si="15"/>
        <v>2.5006452674966478E-3</v>
      </c>
      <c r="F103" s="6">
        <f t="shared" si="13"/>
        <v>-5.0692927454353616E-2</v>
      </c>
      <c r="G103" s="6">
        <f t="shared" si="16"/>
        <v>7.6834307399212038</v>
      </c>
      <c r="H103" s="27">
        <f t="shared" si="11"/>
        <v>2172.0587726551016</v>
      </c>
      <c r="I103" s="7">
        <f t="shared" si="12"/>
        <v>2.4286238778502963E-3</v>
      </c>
    </row>
    <row r="104" spans="1:9" x14ac:dyDescent="0.15">
      <c r="A104" s="10">
        <v>36647</v>
      </c>
      <c r="B104" s="3">
        <v>2357</v>
      </c>
      <c r="C104" s="4">
        <f t="shared" si="10"/>
        <v>7.7651449029361315</v>
      </c>
      <c r="D104" s="5">
        <f t="shared" si="14"/>
        <v>7.7310861346501305</v>
      </c>
      <c r="E104" s="5">
        <f t="shared" si="15"/>
        <v>2.5590752657845234E-3</v>
      </c>
      <c r="F104" s="6">
        <f t="shared" si="13"/>
        <v>2.7464515548781644E-2</v>
      </c>
      <c r="G104" s="6">
        <f t="shared" si="16"/>
        <v>7.7522212269947257</v>
      </c>
      <c r="H104" s="27">
        <f t="shared" si="11"/>
        <v>2326.734885315675</v>
      </c>
      <c r="I104" s="7">
        <f t="shared" si="12"/>
        <v>1.6643187091742609E-3</v>
      </c>
    </row>
    <row r="105" spans="1:9" x14ac:dyDescent="0.15">
      <c r="A105" s="10">
        <v>36678</v>
      </c>
      <c r="B105" s="3">
        <v>2413</v>
      </c>
      <c r="C105" s="4">
        <f t="shared" si="10"/>
        <v>7.7886260656250315</v>
      </c>
      <c r="D105" s="5">
        <f t="shared" si="14"/>
        <v>7.7480388462256826</v>
      </c>
      <c r="E105" s="5">
        <f t="shared" si="15"/>
        <v>2.7940908210175577E-3</v>
      </c>
      <c r="F105" s="6">
        <f t="shared" si="13"/>
        <v>1.4063994792205232E-2</v>
      </c>
      <c r="G105" s="6">
        <f t="shared" si="16"/>
        <v>7.7366448065796867</v>
      </c>
      <c r="H105" s="27">
        <f t="shared" si="11"/>
        <v>2290.7734865716452</v>
      </c>
      <c r="I105" s="7">
        <f t="shared" si="12"/>
        <v>6.6739959791834386E-3</v>
      </c>
    </row>
    <row r="106" spans="1:9" x14ac:dyDescent="0.15">
      <c r="A106" s="10">
        <v>36708</v>
      </c>
      <c r="B106" s="3">
        <v>2463</v>
      </c>
      <c r="C106" s="4">
        <f t="shared" si="10"/>
        <v>7.8091353981205378</v>
      </c>
      <c r="D106" s="5">
        <f t="shared" si="14"/>
        <v>7.7489864762853795</v>
      </c>
      <c r="E106" s="5">
        <f t="shared" si="15"/>
        <v>2.7639422892845925E-3</v>
      </c>
      <c r="F106" s="6">
        <f t="shared" si="13"/>
        <v>6.3551404185468147E-2</v>
      </c>
      <c r="G106" s="6">
        <f t="shared" si="16"/>
        <v>7.815803716889028</v>
      </c>
      <c r="H106" s="27">
        <f t="shared" si="11"/>
        <v>2479.4789515142625</v>
      </c>
      <c r="I106" s="7">
        <f t="shared" si="12"/>
        <v>8.5391255606799478E-4</v>
      </c>
    </row>
    <row r="107" spans="1:9" x14ac:dyDescent="0.15">
      <c r="A107" s="10">
        <v>36739</v>
      </c>
      <c r="B107" s="3">
        <v>2422</v>
      </c>
      <c r="C107" s="4">
        <f t="shared" si="10"/>
        <v>7.7923489241130373</v>
      </c>
      <c r="D107" s="5">
        <f t="shared" si="14"/>
        <v>7.7567736478470763</v>
      </c>
      <c r="E107" s="5">
        <f t="shared" si="15"/>
        <v>2.845960272170382E-3</v>
      </c>
      <c r="F107" s="6">
        <f t="shared" si="13"/>
        <v>2.6318946914708818E-2</v>
      </c>
      <c r="G107" s="6">
        <f t="shared" si="16"/>
        <v>7.77420800569368</v>
      </c>
      <c r="H107" s="27">
        <f t="shared" si="11"/>
        <v>2378.458828096414</v>
      </c>
      <c r="I107" s="7">
        <f t="shared" si="12"/>
        <v>2.3280423651488584E-3</v>
      </c>
    </row>
    <row r="108" spans="1:9" x14ac:dyDescent="0.15">
      <c r="A108" s="10">
        <v>36770</v>
      </c>
      <c r="B108" s="3">
        <v>2358</v>
      </c>
      <c r="C108" s="4">
        <f t="shared" si="10"/>
        <v>7.7655690810973166</v>
      </c>
      <c r="D108" s="5">
        <f t="shared" si="14"/>
        <v>7.7682977728877294</v>
      </c>
      <c r="E108" s="5">
        <f t="shared" si="15"/>
        <v>2.9876550925462928E-3</v>
      </c>
      <c r="F108" s="6">
        <f t="shared" si="13"/>
        <v>-1.8719988803808398E-2</v>
      </c>
      <c r="G108" s="6">
        <f t="shared" si="16"/>
        <v>7.7342287080907681</v>
      </c>
      <c r="H108" s="27">
        <f t="shared" si="11"/>
        <v>2285.2454330623318</v>
      </c>
      <c r="I108" s="7">
        <f t="shared" si="12"/>
        <v>4.0358115006453458E-3</v>
      </c>
    </row>
    <row r="109" spans="1:9" x14ac:dyDescent="0.15">
      <c r="A109" s="10">
        <v>36800</v>
      </c>
      <c r="B109" s="3">
        <v>2352</v>
      </c>
      <c r="C109" s="4">
        <f t="shared" si="10"/>
        <v>7.7630213090185176</v>
      </c>
      <c r="D109" s="5">
        <f t="shared" si="14"/>
        <v>7.7637002331676523</v>
      </c>
      <c r="E109" s="5">
        <f t="shared" si="15"/>
        <v>2.8638060017345643E-3</v>
      </c>
      <c r="F109" s="6">
        <f t="shared" si="13"/>
        <v>1.3298351736853429E-2</v>
      </c>
      <c r="G109" s="6">
        <f t="shared" si="16"/>
        <v>7.7904145241852003</v>
      </c>
      <c r="H109" s="27">
        <f t="shared" si="11"/>
        <v>2417.3194118989463</v>
      </c>
      <c r="I109" s="7">
        <f t="shared" si="12"/>
        <v>3.5286796308106527E-3</v>
      </c>
    </row>
    <row r="110" spans="1:9" x14ac:dyDescent="0.15">
      <c r="A110" s="10">
        <v>36831</v>
      </c>
      <c r="B110" s="3">
        <v>2549</v>
      </c>
      <c r="C110" s="4">
        <f t="shared" si="10"/>
        <v>7.8434564043761155</v>
      </c>
      <c r="D110" s="5">
        <f t="shared" si="14"/>
        <v>7.7784176829895024</v>
      </c>
      <c r="E110" s="5">
        <f t="shared" si="15"/>
        <v>3.057349219304166E-3</v>
      </c>
      <c r="F110" s="6">
        <f t="shared" si="13"/>
        <v>4.319595346558177E-2</v>
      </c>
      <c r="G110" s="6">
        <f t="shared" si="16"/>
        <v>7.8006480884798384</v>
      </c>
      <c r="H110" s="27">
        <f t="shared" si="11"/>
        <v>2442.1842163100196</v>
      </c>
      <c r="I110" s="7">
        <f t="shared" si="12"/>
        <v>5.4578381888363611E-3</v>
      </c>
    </row>
    <row r="111" spans="1:9" x14ac:dyDescent="0.15">
      <c r="A111" s="10">
        <v>36861</v>
      </c>
      <c r="B111" s="3">
        <v>3375</v>
      </c>
      <c r="C111" s="4">
        <f t="shared" si="10"/>
        <v>8.1241506033066297</v>
      </c>
      <c r="D111" s="5">
        <f t="shared" si="14"/>
        <v>7.778232529132838</v>
      </c>
      <c r="E111" s="5">
        <f t="shared" si="15"/>
        <v>3.0044064712491489E-3</v>
      </c>
      <c r="F111" s="6">
        <f t="shared" si="13"/>
        <v>0.35189305058158987</v>
      </c>
      <c r="G111" s="6">
        <f t="shared" si="16"/>
        <v>8.1358605971344513</v>
      </c>
      <c r="H111" s="27">
        <f t="shared" si="11"/>
        <v>3414.7535317119659</v>
      </c>
      <c r="I111" s="7">
        <f t="shared" si="12"/>
        <v>1.4413806931466103E-3</v>
      </c>
    </row>
    <row r="112" spans="1:9" x14ac:dyDescent="0.15">
      <c r="A112" s="10">
        <v>36892</v>
      </c>
      <c r="B112" s="3">
        <v>2109</v>
      </c>
      <c r="C112" s="4">
        <f t="shared" si="10"/>
        <v>7.6539691804787742</v>
      </c>
      <c r="D112" s="5">
        <f t="shared" si="14"/>
        <v>7.7812378834603795</v>
      </c>
      <c r="E112" s="5">
        <f t="shared" si="15"/>
        <v>3.0044219476005047E-3</v>
      </c>
      <c r="F112" s="6">
        <f t="shared" si="13"/>
        <v>-0.12727044960106881</v>
      </c>
      <c r="G112" s="6">
        <f t="shared" si="16"/>
        <v>7.6539657573852349</v>
      </c>
      <c r="H112" s="27">
        <f t="shared" si="11"/>
        <v>2108.9927807080808</v>
      </c>
      <c r="I112" s="7">
        <f t="shared" si="12"/>
        <v>4.4723116314869986E-7</v>
      </c>
    </row>
    <row r="113" spans="1:9" x14ac:dyDescent="0.15">
      <c r="A113" s="10">
        <v>36923</v>
      </c>
      <c r="B113" s="3">
        <v>2052</v>
      </c>
      <c r="C113" s="4">
        <f t="shared" si="10"/>
        <v>7.6265702062906602</v>
      </c>
      <c r="D113" s="5">
        <f t="shared" si="14"/>
        <v>7.7809860340699082</v>
      </c>
      <c r="E113" s="5">
        <f t="shared" si="15"/>
        <v>2.9512543949378714E-3</v>
      </c>
      <c r="F113" s="6">
        <f t="shared" si="13"/>
        <v>-0.14841548052697928</v>
      </c>
      <c r="G113" s="6">
        <f t="shared" si="16"/>
        <v>7.6383299228975998</v>
      </c>
      <c r="H113" s="27">
        <f t="shared" si="11"/>
        <v>2076.2733827970783</v>
      </c>
      <c r="I113" s="7">
        <f t="shared" si="12"/>
        <v>1.5419403858945426E-3</v>
      </c>
    </row>
    <row r="114" spans="1:9" x14ac:dyDescent="0.15">
      <c r="A114" s="10">
        <v>36951</v>
      </c>
      <c r="B114" s="3">
        <v>2327</v>
      </c>
      <c r="C114" s="4">
        <f t="shared" si="10"/>
        <v>7.7523351633022921</v>
      </c>
      <c r="D114" s="5">
        <f t="shared" si="14"/>
        <v>7.7906221853453017</v>
      </c>
      <c r="E114" s="5">
        <f t="shared" si="15"/>
        <v>3.0604036549459028E-3</v>
      </c>
      <c r="F114" s="6">
        <f t="shared" si="13"/>
        <v>-5.0605314489762937E-2</v>
      </c>
      <c r="G114" s="6">
        <f t="shared" si="16"/>
        <v>7.7281932891465175</v>
      </c>
      <c r="H114" s="27">
        <f t="shared" si="11"/>
        <v>2271.4945573722662</v>
      </c>
      <c r="I114" s="7">
        <f t="shared" si="12"/>
        <v>3.1141422096991503E-3</v>
      </c>
    </row>
    <row r="115" spans="1:9" x14ac:dyDescent="0.15">
      <c r="A115" s="10">
        <v>36982</v>
      </c>
      <c r="B115" s="3">
        <v>2231</v>
      </c>
      <c r="C115" s="4">
        <f t="shared" si="10"/>
        <v>7.7102051944325325</v>
      </c>
      <c r="D115" s="5">
        <f t="shared" si="14"/>
        <v>7.7846045538601683</v>
      </c>
      <c r="E115" s="5">
        <f t="shared" si="15"/>
        <v>2.9121798550001618E-3</v>
      </c>
      <c r="F115" s="6">
        <f t="shared" si="13"/>
        <v>-5.7671219308622457E-2</v>
      </c>
      <c r="G115" s="6">
        <f t="shared" si="16"/>
        <v>7.7429896615458933</v>
      </c>
      <c r="H115" s="27">
        <f t="shared" si="11"/>
        <v>2305.3543198252723</v>
      </c>
      <c r="I115" s="7">
        <f t="shared" si="12"/>
        <v>4.2520874978832163E-3</v>
      </c>
    </row>
    <row r="116" spans="1:9" x14ac:dyDescent="0.15">
      <c r="A116" s="10">
        <v>37012</v>
      </c>
      <c r="B116" s="3">
        <v>2470</v>
      </c>
      <c r="C116" s="4">
        <f t="shared" si="10"/>
        <v>7.8119734296220225</v>
      </c>
      <c r="D116" s="5">
        <f t="shared" si="14"/>
        <v>7.7866838669703773</v>
      </c>
      <c r="E116" s="5">
        <f t="shared" si="15"/>
        <v>2.8985810231101699E-3</v>
      </c>
      <c r="F116" s="6">
        <f t="shared" si="13"/>
        <v>2.6824290309377989E-2</v>
      </c>
      <c r="G116" s="6">
        <f t="shared" si="16"/>
        <v>7.8149812492639503</v>
      </c>
      <c r="H116" s="27">
        <f t="shared" si="11"/>
        <v>2477.4404987451944</v>
      </c>
      <c r="I116" s="7">
        <f t="shared" si="12"/>
        <v>3.8502686536574641E-4</v>
      </c>
    </row>
    <row r="117" spans="1:9" x14ac:dyDescent="0.15">
      <c r="A117" s="10">
        <v>37043</v>
      </c>
      <c r="B117" s="3">
        <v>2526</v>
      </c>
      <c r="C117" s="4">
        <f t="shared" si="10"/>
        <v>7.8343923029104365</v>
      </c>
      <c r="D117" s="5">
        <f t="shared" si="14"/>
        <v>7.7980959918512944</v>
      </c>
      <c r="E117" s="5">
        <f t="shared" si="15"/>
        <v>3.0375879560132564E-3</v>
      </c>
      <c r="F117" s="6">
        <f t="shared" si="13"/>
        <v>2.0608361809644003E-2</v>
      </c>
      <c r="G117" s="6">
        <f t="shared" si="16"/>
        <v>7.8036464427856931</v>
      </c>
      <c r="H117" s="27">
        <f t="shared" si="11"/>
        <v>2449.517738625681</v>
      </c>
      <c r="I117" s="7">
        <f t="shared" si="12"/>
        <v>3.9244728800881621E-3</v>
      </c>
    </row>
    <row r="118" spans="1:9" x14ac:dyDescent="0.15">
      <c r="A118" s="10">
        <v>37073</v>
      </c>
      <c r="B118" s="3">
        <v>2483</v>
      </c>
      <c r="C118" s="4">
        <f t="shared" si="10"/>
        <v>7.8172227855081662</v>
      </c>
      <c r="D118" s="5">
        <f t="shared" si="14"/>
        <v>7.787991273599344</v>
      </c>
      <c r="E118" s="5">
        <f t="shared" si="15"/>
        <v>2.8230037936767959E-3</v>
      </c>
      <c r="F118" s="6">
        <f t="shared" si="13"/>
        <v>5.3448904366709238E-2</v>
      </c>
      <c r="G118" s="6">
        <f t="shared" si="16"/>
        <v>7.8646849839927766</v>
      </c>
      <c r="H118" s="27">
        <f t="shared" si="11"/>
        <v>2603.6900920927633</v>
      </c>
      <c r="I118" s="7">
        <f t="shared" si="12"/>
        <v>6.0714910892136088E-3</v>
      </c>
    </row>
    <row r="119" spans="1:9" x14ac:dyDescent="0.15">
      <c r="A119" s="10">
        <v>37104</v>
      </c>
      <c r="B119" s="3">
        <v>2518</v>
      </c>
      <c r="C119" s="4">
        <f t="shared" si="10"/>
        <v>7.8312202146042926</v>
      </c>
      <c r="D119" s="5">
        <f t="shared" si="14"/>
        <v>7.7947149719654831</v>
      </c>
      <c r="E119" s="5">
        <f t="shared" si="15"/>
        <v>2.8866933215356896E-3</v>
      </c>
      <c r="F119" s="6">
        <f t="shared" si="13"/>
        <v>2.9317413514692268E-2</v>
      </c>
      <c r="G119" s="6">
        <f t="shared" si="16"/>
        <v>7.8171332243077298</v>
      </c>
      <c r="H119" s="27">
        <f t="shared" si="11"/>
        <v>2482.7776294973487</v>
      </c>
      <c r="I119" s="7">
        <f t="shared" si="12"/>
        <v>1.7988244373836196E-3</v>
      </c>
    </row>
    <row r="120" spans="1:9" x14ac:dyDescent="0.15">
      <c r="A120" s="10">
        <v>37135</v>
      </c>
      <c r="B120" s="3">
        <v>2316</v>
      </c>
      <c r="C120" s="4">
        <f t="shared" si="10"/>
        <v>7.7475968386928855</v>
      </c>
      <c r="D120" s="5">
        <f t="shared" si="14"/>
        <v>7.788938878247345</v>
      </c>
      <c r="E120" s="5">
        <f t="shared" si="15"/>
        <v>2.7452495847217402E-3</v>
      </c>
      <c r="F120" s="6">
        <f t="shared" si="13"/>
        <v>-2.5379079157769671E-2</v>
      </c>
      <c r="G120" s="6">
        <f t="shared" si="16"/>
        <v>7.7788816764832101</v>
      </c>
      <c r="H120" s="27">
        <f t="shared" si="11"/>
        <v>2389.6009787356988</v>
      </c>
      <c r="I120" s="7">
        <f t="shared" si="12"/>
        <v>4.0380053895012263E-3</v>
      </c>
    </row>
    <row r="121" spans="1:9" x14ac:dyDescent="0.15">
      <c r="A121" s="10">
        <v>37165</v>
      </c>
      <c r="B121" s="3">
        <v>2409</v>
      </c>
      <c r="C121" s="4">
        <f t="shared" si="10"/>
        <v>7.7869670026148716</v>
      </c>
      <c r="D121" s="5">
        <f t="shared" si="14"/>
        <v>7.7866956333633706</v>
      </c>
      <c r="E121" s="5">
        <f t="shared" si="15"/>
        <v>2.6637987426894202E-3</v>
      </c>
      <c r="F121" s="6">
        <f t="shared" si="13"/>
        <v>9.4636926086601268E-3</v>
      </c>
      <c r="G121" s="6">
        <f t="shared" si="16"/>
        <v>7.8049824795689204</v>
      </c>
      <c r="H121" s="27">
        <f t="shared" si="11"/>
        <v>2452.7925715871706</v>
      </c>
      <c r="I121" s="7">
        <f t="shared" si="12"/>
        <v>2.3135422235639625E-3</v>
      </c>
    </row>
    <row r="122" spans="1:9" x14ac:dyDescent="0.15">
      <c r="A122" s="10">
        <v>37196</v>
      </c>
      <c r="B122" s="3">
        <v>2638</v>
      </c>
      <c r="C122" s="4">
        <f t="shared" si="10"/>
        <v>7.8777763332772599</v>
      </c>
      <c r="D122" s="5">
        <f t="shared" si="14"/>
        <v>7.8018811348660861</v>
      </c>
      <c r="E122" s="5">
        <f t="shared" si="15"/>
        <v>2.8682498531161556E-3</v>
      </c>
      <c r="F122" s="6">
        <f t="shared" si="13"/>
        <v>5.2821394987180331E-2</v>
      </c>
      <c r="G122" s="6">
        <f t="shared" si="16"/>
        <v>7.8325553855716423</v>
      </c>
      <c r="H122" s="27">
        <f t="shared" si="11"/>
        <v>2521.3642058910282</v>
      </c>
      <c r="I122" s="7">
        <f t="shared" si="12"/>
        <v>5.7403188149167802E-3</v>
      </c>
    </row>
    <row r="123" spans="1:9" x14ac:dyDescent="0.15">
      <c r="A123" s="10">
        <v>37226</v>
      </c>
      <c r="B123" s="3">
        <v>3542</v>
      </c>
      <c r="C123" s="4">
        <f t="shared" si="10"/>
        <v>8.1724468183427792</v>
      </c>
      <c r="D123" s="5">
        <f t="shared" si="14"/>
        <v>7.8091256261913102</v>
      </c>
      <c r="E123" s="5">
        <f t="shared" si="15"/>
        <v>2.939703987239535E-3</v>
      </c>
      <c r="F123" s="6">
        <f t="shared" si="13"/>
        <v>0.35525707041031829</v>
      </c>
      <c r="G123" s="6">
        <f t="shared" si="16"/>
        <v>8.1566424353007925</v>
      </c>
      <c r="H123" s="27">
        <f t="shared" si="11"/>
        <v>3486.4609118115245</v>
      </c>
      <c r="I123" s="7">
        <f t="shared" si="12"/>
        <v>1.9338618400690382E-3</v>
      </c>
    </row>
    <row r="124" spans="1:9" x14ac:dyDescent="0.15">
      <c r="A124" s="10">
        <v>37257</v>
      </c>
      <c r="B124" s="3">
        <v>2114</v>
      </c>
      <c r="C124" s="4">
        <f t="shared" si="10"/>
        <v>7.6563371664301831</v>
      </c>
      <c r="D124" s="5">
        <f t="shared" si="14"/>
        <v>7.8041853750723025</v>
      </c>
      <c r="E124" s="5">
        <f t="shared" si="15"/>
        <v>2.8110421269110669E-3</v>
      </c>
      <c r="F124" s="6">
        <f t="shared" si="13"/>
        <v>-0.13332777650952615</v>
      </c>
      <c r="G124" s="6">
        <f t="shared" si="16"/>
        <v>7.6847948805774813</v>
      </c>
      <c r="H124" s="27">
        <f t="shared" si="11"/>
        <v>2175.0237882240517</v>
      </c>
      <c r="I124" s="7">
        <f t="shared" si="12"/>
        <v>3.716883612711473E-3</v>
      </c>
    </row>
    <row r="125" spans="1:9" x14ac:dyDescent="0.15">
      <c r="A125" s="10">
        <v>37288</v>
      </c>
      <c r="B125" s="3">
        <v>2109</v>
      </c>
      <c r="C125" s="4">
        <f t="shared" si="10"/>
        <v>7.6539691804787742</v>
      </c>
      <c r="D125" s="5">
        <f t="shared" si="14"/>
        <v>7.8057194196309165</v>
      </c>
      <c r="E125" s="5">
        <f t="shared" si="15"/>
        <v>2.7901916422881576E-3</v>
      </c>
      <c r="F125" s="6">
        <f t="shared" si="13"/>
        <v>-0.14939710943579815</v>
      </c>
      <c r="G125" s="6">
        <f t="shared" si="16"/>
        <v>7.6585809366722346</v>
      </c>
      <c r="H125" s="27">
        <f t="shared" si="11"/>
        <v>2118.7486557456623</v>
      </c>
      <c r="I125" s="7">
        <f t="shared" si="12"/>
        <v>6.0253132521392784E-4</v>
      </c>
    </row>
    <row r="126" spans="1:9" x14ac:dyDescent="0.15">
      <c r="A126" s="10">
        <v>37316</v>
      </c>
      <c r="B126" s="3">
        <v>2366</v>
      </c>
      <c r="C126" s="4">
        <f t="shared" si="10"/>
        <v>7.7689560445383323</v>
      </c>
      <c r="D126" s="5">
        <f t="shared" si="14"/>
        <v>7.8115698456863889</v>
      </c>
      <c r="E126" s="5">
        <f t="shared" si="15"/>
        <v>2.8401583549575388E-3</v>
      </c>
      <c r="F126" s="6">
        <f t="shared" si="13"/>
        <v>-4.8252910192120566E-2</v>
      </c>
      <c r="G126" s="6">
        <f t="shared" si="16"/>
        <v>7.7579042967834413</v>
      </c>
      <c r="H126" s="27">
        <f t="shared" si="11"/>
        <v>2339.9955269344396</v>
      </c>
      <c r="I126" s="7">
        <f t="shared" si="12"/>
        <v>1.4225524885882895E-3</v>
      </c>
    </row>
    <row r="127" spans="1:9" x14ac:dyDescent="0.15">
      <c r="A127" s="10">
        <v>37347</v>
      </c>
      <c r="B127" s="3">
        <v>2300</v>
      </c>
      <c r="C127" s="4">
        <f t="shared" si="10"/>
        <v>7.7406644019172415</v>
      </c>
      <c r="D127" s="5">
        <f t="shared" si="14"/>
        <v>7.809958999498571</v>
      </c>
      <c r="E127" s="5">
        <f t="shared" si="15"/>
        <v>2.7674835088343759E-3</v>
      </c>
      <c r="F127" s="6">
        <f t="shared" si="13"/>
        <v>-6.1092709561180639E-2</v>
      </c>
      <c r="G127" s="6">
        <f t="shared" si="16"/>
        <v>7.7567387847327236</v>
      </c>
      <c r="H127" s="27">
        <f t="shared" si="11"/>
        <v>2337.2698226783045</v>
      </c>
      <c r="I127" s="7">
        <f t="shared" si="12"/>
        <v>2.0766153886610499E-3</v>
      </c>
    </row>
    <row r="128" spans="1:9" x14ac:dyDescent="0.15">
      <c r="A128" s="10">
        <v>37377</v>
      </c>
      <c r="B128" s="3">
        <v>2569</v>
      </c>
      <c r="C128" s="4">
        <f t="shared" si="10"/>
        <v>7.8512719971098832</v>
      </c>
      <c r="D128" s="5">
        <f t="shared" si="14"/>
        <v>7.815972095666309</v>
      </c>
      <c r="E128" s="5">
        <f t="shared" si="15"/>
        <v>2.8204770293519111E-3</v>
      </c>
      <c r="F128" s="6">
        <f t="shared" si="13"/>
        <v>2.9319194991971269E-2</v>
      </c>
      <c r="G128" s="6">
        <f t="shared" si="16"/>
        <v>7.8395507733167831</v>
      </c>
      <c r="H128" s="27">
        <f t="shared" si="11"/>
        <v>2539.0639623087873</v>
      </c>
      <c r="I128" s="7">
        <f t="shared" si="12"/>
        <v>1.4929076202448242E-3</v>
      </c>
    </row>
    <row r="129" spans="1:9" x14ac:dyDescent="0.15">
      <c r="A129" s="10">
        <v>37408</v>
      </c>
      <c r="B129" s="3">
        <v>2486</v>
      </c>
      <c r="C129" s="4">
        <f t="shared" si="10"/>
        <v>7.818430272070656</v>
      </c>
      <c r="D129" s="5">
        <f t="shared" si="14"/>
        <v>7.812985785907447</v>
      </c>
      <c r="E129" s="5">
        <f t="shared" si="15"/>
        <v>2.7256653228600728E-3</v>
      </c>
      <c r="F129" s="6">
        <f t="shared" si="13"/>
        <v>1.6144680812776722E-2</v>
      </c>
      <c r="G129" s="6">
        <f t="shared" si="16"/>
        <v>7.8394009345053046</v>
      </c>
      <c r="H129" s="27">
        <f t="shared" si="11"/>
        <v>2538.6835404840958</v>
      </c>
      <c r="I129" s="7">
        <f t="shared" si="12"/>
        <v>2.6822087944636348E-3</v>
      </c>
    </row>
    <row r="130" spans="1:9" x14ac:dyDescent="0.15">
      <c r="A130" s="10">
        <v>37438</v>
      </c>
      <c r="B130" s="3">
        <v>2568</v>
      </c>
      <c r="C130" s="4">
        <f t="shared" si="10"/>
        <v>7.850882664809852</v>
      </c>
      <c r="D130" s="5">
        <f t="shared" si="14"/>
        <v>7.8106503496216817</v>
      </c>
      <c r="E130" s="5">
        <f t="shared" si="15"/>
        <v>2.6430289703051088E-3</v>
      </c>
      <c r="F130" s="6">
        <f t="shared" si="13"/>
        <v>4.9558432080126592E-2</v>
      </c>
      <c r="G130" s="6">
        <f t="shared" si="16"/>
        <v>7.8691603555970158</v>
      </c>
      <c r="H130" s="27">
        <f t="shared" si="11"/>
        <v>2615.3686863291728</v>
      </c>
      <c r="I130" s="7">
        <f t="shared" si="12"/>
        <v>2.3281064776436164E-3</v>
      </c>
    </row>
    <row r="131" spans="1:9" x14ac:dyDescent="0.15">
      <c r="A131" s="10">
        <v>37469</v>
      </c>
      <c r="B131" s="3">
        <v>2595</v>
      </c>
      <c r="C131" s="4">
        <f t="shared" si="10"/>
        <v>7.8613417955999889</v>
      </c>
      <c r="D131" s="5">
        <f t="shared" si="14"/>
        <v>7.818480002712894</v>
      </c>
      <c r="E131" s="5">
        <f t="shared" si="15"/>
        <v>2.7277148218388786E-3</v>
      </c>
      <c r="F131" s="6">
        <f t="shared" si="13"/>
        <v>3.3304375042774371E-2</v>
      </c>
      <c r="G131" s="6">
        <f t="shared" si="16"/>
        <v>7.8426107921066794</v>
      </c>
      <c r="H131" s="27">
        <f t="shared" si="11"/>
        <v>2546.8454454124912</v>
      </c>
      <c r="I131" s="7">
        <f t="shared" si="12"/>
        <v>2.3826725742662988E-3</v>
      </c>
    </row>
    <row r="132" spans="1:9" x14ac:dyDescent="0.15">
      <c r="A132" s="10">
        <v>37500</v>
      </c>
      <c r="B132" s="3">
        <v>2297</v>
      </c>
      <c r="C132" s="4">
        <f t="shared" si="10"/>
        <v>7.7393592026890978</v>
      </c>
      <c r="D132" s="5">
        <f t="shared" si="14"/>
        <v>7.805571302895375</v>
      </c>
      <c r="E132" s="5">
        <f t="shared" si="15"/>
        <v>2.4724075048248389E-3</v>
      </c>
      <c r="F132" s="6">
        <f t="shared" si="13"/>
        <v>-3.7398801842698948E-2</v>
      </c>
      <c r="G132" s="6">
        <f t="shared" si="16"/>
        <v>7.7958286383769639</v>
      </c>
      <c r="H132" s="27">
        <f t="shared" si="11"/>
        <v>2430.4425482562065</v>
      </c>
      <c r="I132" s="7">
        <f t="shared" si="12"/>
        <v>7.2963967957767597E-3</v>
      </c>
    </row>
    <row r="133" spans="1:9" x14ac:dyDescent="0.15">
      <c r="A133" s="10">
        <v>37530</v>
      </c>
      <c r="B133" s="3">
        <v>2401</v>
      </c>
      <c r="C133" s="4">
        <f t="shared" ref="C133:C196" si="17">LN(B133)</f>
        <v>7.7836405962212529</v>
      </c>
      <c r="D133" s="5">
        <f t="shared" si="14"/>
        <v>7.7986659748696168</v>
      </c>
      <c r="E133" s="5">
        <f t="shared" si="15"/>
        <v>2.3192902747435871E-3</v>
      </c>
      <c r="F133" s="6">
        <f t="shared" si="13"/>
        <v>2.2550208581366494E-3</v>
      </c>
      <c r="G133" s="6">
        <f t="shared" si="16"/>
        <v>7.81750740300886</v>
      </c>
      <c r="H133" s="27">
        <f t="shared" si="11"/>
        <v>2483.7068058341056</v>
      </c>
      <c r="I133" s="7">
        <f t="shared" si="12"/>
        <v>4.3510239673769796E-3</v>
      </c>
    </row>
    <row r="134" spans="1:9" x14ac:dyDescent="0.15">
      <c r="A134" s="10">
        <v>37561</v>
      </c>
      <c r="B134" s="3">
        <v>2601</v>
      </c>
      <c r="C134" s="4">
        <f t="shared" si="17"/>
        <v>7.8636512654486515</v>
      </c>
      <c r="D134" s="5">
        <f t="shared" si="14"/>
        <v>7.8037112412201637</v>
      </c>
      <c r="E134" s="5">
        <f t="shared" si="15"/>
        <v>2.3637993040965199E-3</v>
      </c>
      <c r="F134" s="6">
        <f t="shared" si="13"/>
        <v>5.4916854671040419E-2</v>
      </c>
      <c r="G134" s="6">
        <f t="shared" si="16"/>
        <v>7.8538066601315411</v>
      </c>
      <c r="H134" s="27">
        <f t="shared" ref="H134:H197" si="18">EXP(G134)</f>
        <v>2575.5198085709335</v>
      </c>
      <c r="I134" s="7">
        <f t="shared" ref="I134:I197" si="19">ABS(C134-G134)/C134</f>
        <v>1.2519127546214662E-3</v>
      </c>
    </row>
    <row r="135" spans="1:9" x14ac:dyDescent="0.15">
      <c r="A135" s="10">
        <v>37591</v>
      </c>
      <c r="B135" s="3">
        <v>3488</v>
      </c>
      <c r="C135" s="4">
        <f t="shared" si="17"/>
        <v>8.1570837850288704</v>
      </c>
      <c r="D135" s="5">
        <f t="shared" si="14"/>
        <v>7.8048986769821855</v>
      </c>
      <c r="E135" s="5">
        <f t="shared" si="15"/>
        <v>2.3445919457162775E-3</v>
      </c>
      <c r="F135" s="6">
        <f t="shared" si="13"/>
        <v>0.35435279894665317</v>
      </c>
      <c r="G135" s="6">
        <f t="shared" si="16"/>
        <v>8.1613321109345787</v>
      </c>
      <c r="H135" s="27">
        <f t="shared" si="18"/>
        <v>3502.8496815683079</v>
      </c>
      <c r="I135" s="7">
        <f t="shared" si="19"/>
        <v>5.2081430296270904E-4</v>
      </c>
    </row>
    <row r="136" spans="1:9" x14ac:dyDescent="0.15">
      <c r="A136" s="10">
        <v>37622</v>
      </c>
      <c r="B136" s="3">
        <v>2121</v>
      </c>
      <c r="C136" s="4">
        <f t="shared" si="17"/>
        <v>7.6596429545646822</v>
      </c>
      <c r="D136" s="5">
        <f t="shared" si="14"/>
        <v>7.8032911961452047</v>
      </c>
      <c r="E136" s="5">
        <f t="shared" si="15"/>
        <v>2.2800635277850402E-3</v>
      </c>
      <c r="F136" s="6">
        <f t="shared" si="13"/>
        <v>-0.13636573757504492</v>
      </c>
      <c r="G136" s="6">
        <f t="shared" si="16"/>
        <v>7.6739154924183755</v>
      </c>
      <c r="H136" s="27">
        <f t="shared" si="18"/>
        <v>2151.4891137381514</v>
      </c>
      <c r="I136" s="7">
        <f t="shared" si="19"/>
        <v>1.8633424479906906E-3</v>
      </c>
    </row>
    <row r="137" spans="1:9" x14ac:dyDescent="0.15">
      <c r="A137" s="10">
        <v>37653</v>
      </c>
      <c r="B137" s="3">
        <v>2046</v>
      </c>
      <c r="C137" s="4">
        <f t="shared" si="17"/>
        <v>7.6236419465115715</v>
      </c>
      <c r="D137" s="5">
        <f t="shared" si="14"/>
        <v>7.7965630763895994</v>
      </c>
      <c r="E137" s="5">
        <f t="shared" si="15"/>
        <v>2.1329802508128232E-3</v>
      </c>
      <c r="F137" s="6">
        <f t="shared" si="13"/>
        <v>-0.15632170611979876</v>
      </c>
      <c r="G137" s="6">
        <f t="shared" si="16"/>
        <v>7.6561741502371916</v>
      </c>
      <c r="H137" s="27">
        <f t="shared" si="18"/>
        <v>2113.6554118555032</v>
      </c>
      <c r="I137" s="7">
        <f t="shared" si="19"/>
        <v>4.2672785466408552E-3</v>
      </c>
    </row>
    <row r="138" spans="1:9" x14ac:dyDescent="0.15">
      <c r="A138" s="10">
        <v>37681</v>
      </c>
      <c r="B138" s="3">
        <v>2273</v>
      </c>
      <c r="C138" s="4">
        <f t="shared" si="17"/>
        <v>7.7288558238525429</v>
      </c>
      <c r="D138" s="5">
        <f t="shared" si="14"/>
        <v>7.7927185163489447</v>
      </c>
      <c r="E138" s="5">
        <f t="shared" si="15"/>
        <v>2.0353805254693562E-3</v>
      </c>
      <c r="F138" s="6">
        <f t="shared" si="13"/>
        <v>-5.2847849524350628E-2</v>
      </c>
      <c r="G138" s="6">
        <f t="shared" si="16"/>
        <v>7.7504431464482915</v>
      </c>
      <c r="H138" s="27">
        <f t="shared" si="18"/>
        <v>2322.6014391684921</v>
      </c>
      <c r="I138" s="7">
        <f t="shared" si="19"/>
        <v>2.7930812901343677E-3</v>
      </c>
    </row>
    <row r="139" spans="1:9" x14ac:dyDescent="0.15">
      <c r="A139" s="10">
        <v>37712</v>
      </c>
      <c r="B139" s="3">
        <v>2333</v>
      </c>
      <c r="C139" s="4">
        <f t="shared" si="17"/>
        <v>7.75491027202143</v>
      </c>
      <c r="D139" s="5">
        <f t="shared" si="14"/>
        <v>7.8006377789277215</v>
      </c>
      <c r="E139" s="5">
        <f t="shared" si="15"/>
        <v>2.1314510234258276E-3</v>
      </c>
      <c r="F139" s="6">
        <f t="shared" si="13"/>
        <v>-5.6569765381025185E-2</v>
      </c>
      <c r="G139" s="6">
        <f t="shared" si="16"/>
        <v>7.733661187313233</v>
      </c>
      <c r="H139" s="27">
        <f t="shared" si="18"/>
        <v>2283.9488767434268</v>
      </c>
      <c r="I139" s="7">
        <f t="shared" si="19"/>
        <v>2.7400813114318717E-3</v>
      </c>
    </row>
    <row r="140" spans="1:9" x14ac:dyDescent="0.15">
      <c r="A140" s="10">
        <v>37742</v>
      </c>
      <c r="B140" s="3">
        <v>2576</v>
      </c>
      <c r="C140" s="4">
        <f t="shared" si="17"/>
        <v>7.8539930872242438</v>
      </c>
      <c r="D140" s="5">
        <f t="shared" si="14"/>
        <v>7.8088346417582715</v>
      </c>
      <c r="E140" s="5">
        <f t="shared" si="15"/>
        <v>2.230485492054228E-3</v>
      </c>
      <c r="F140" s="6">
        <f t="shared" si="13"/>
        <v>3.3981681218706011E-2</v>
      </c>
      <c r="G140" s="6">
        <f t="shared" si="16"/>
        <v>7.8320884249431186</v>
      </c>
      <c r="H140" s="27">
        <f t="shared" si="18"/>
        <v>2520.1871029284671</v>
      </c>
      <c r="I140" s="7">
        <f t="shared" si="19"/>
        <v>2.7889841559392992E-3</v>
      </c>
    </row>
    <row r="141" spans="1:9" x14ac:dyDescent="0.15">
      <c r="A141" s="10">
        <v>37773</v>
      </c>
      <c r="B141" s="3">
        <v>2433</v>
      </c>
      <c r="C141" s="4">
        <f t="shared" si="17"/>
        <v>7.7968803427835223</v>
      </c>
      <c r="D141" s="5">
        <f t="shared" si="14"/>
        <v>7.8026668833308559</v>
      </c>
      <c r="E141" s="5">
        <f t="shared" si="15"/>
        <v>2.0933611465976686E-3</v>
      </c>
      <c r="F141" s="6">
        <f t="shared" si="13"/>
        <v>9.6889449372173676E-3</v>
      </c>
      <c r="G141" s="6">
        <f t="shared" si="16"/>
        <v>7.8272098080631025</v>
      </c>
      <c r="H141" s="27">
        <f t="shared" si="18"/>
        <v>2507.922018238587</v>
      </c>
      <c r="I141" s="7">
        <f t="shared" si="19"/>
        <v>3.8899487931287769E-3</v>
      </c>
    </row>
    <row r="142" spans="1:9" x14ac:dyDescent="0.15">
      <c r="A142" s="10">
        <v>37803</v>
      </c>
      <c r="B142" s="3">
        <v>2611</v>
      </c>
      <c r="C142" s="4">
        <f t="shared" si="17"/>
        <v>7.8674885686991285</v>
      </c>
      <c r="D142" s="5">
        <f t="shared" si="14"/>
        <v>7.808406994117723</v>
      </c>
      <c r="E142" s="5">
        <f t="shared" si="15"/>
        <v>2.1529043275603692E-3</v>
      </c>
      <c r="F142" s="6">
        <f t="shared" si="13"/>
        <v>5.2361691036118901E-2</v>
      </c>
      <c r="G142" s="6">
        <f t="shared" si="16"/>
        <v>7.8543186765575799</v>
      </c>
      <c r="H142" s="27">
        <f t="shared" si="18"/>
        <v>2576.8388546763294</v>
      </c>
      <c r="I142" s="7">
        <f t="shared" si="19"/>
        <v>1.6739639373541835E-3</v>
      </c>
    </row>
    <row r="143" spans="1:9" x14ac:dyDescent="0.15">
      <c r="A143" s="10">
        <v>37834</v>
      </c>
      <c r="B143" s="3">
        <v>2660</v>
      </c>
      <c r="C143" s="4">
        <f t="shared" si="17"/>
        <v>7.886081401775745</v>
      </c>
      <c r="D143" s="5">
        <f t="shared" si="14"/>
        <v>7.8222498421245179</v>
      </c>
      <c r="E143" s="5">
        <f t="shared" si="15"/>
        <v>2.3437746917472049E-3</v>
      </c>
      <c r="F143" s="6">
        <f t="shared" si="13"/>
        <v>4.229044278704841E-2</v>
      </c>
      <c r="G143" s="6">
        <f t="shared" si="16"/>
        <v>7.843864273488057</v>
      </c>
      <c r="H143" s="27">
        <f t="shared" si="18"/>
        <v>2550.0398704174349</v>
      </c>
      <c r="I143" s="7">
        <f t="shared" si="19"/>
        <v>5.353372116876926E-3</v>
      </c>
    </row>
    <row r="144" spans="1:9" x14ac:dyDescent="0.15">
      <c r="A144" s="10">
        <v>37865</v>
      </c>
      <c r="B144" s="3">
        <v>2461</v>
      </c>
      <c r="C144" s="4">
        <f t="shared" si="17"/>
        <v>7.8083230503910555</v>
      </c>
      <c r="D144" s="5">
        <f t="shared" si="14"/>
        <v>7.830444035641273</v>
      </c>
      <c r="E144" s="5">
        <f t="shared" si="15"/>
        <v>2.4392988108033454E-3</v>
      </c>
      <c r="F144" s="6">
        <f t="shared" ref="F144:F207" si="20">$N$3*(C144-D143-E143)+(1-$N$3)*F132</f>
        <v>-3.2901580869146803E-2</v>
      </c>
      <c r="G144" s="6">
        <f t="shared" si="16"/>
        <v>7.7871948149735655</v>
      </c>
      <c r="H144" s="27">
        <f t="shared" si="18"/>
        <v>2409.5488624885493</v>
      </c>
      <c r="I144" s="7">
        <f t="shared" si="19"/>
        <v>2.7058608207087232E-3</v>
      </c>
    </row>
    <row r="145" spans="1:9" x14ac:dyDescent="0.15">
      <c r="A145" s="10">
        <v>37895</v>
      </c>
      <c r="B145" s="3">
        <v>2641</v>
      </c>
      <c r="C145" s="4">
        <f t="shared" si="17"/>
        <v>7.8789129122971326</v>
      </c>
      <c r="D145" s="5">
        <f t="shared" ref="D145:D208" si="21">$N$4*(C145-F133)+(1-$N$4)*(D144+E144)</f>
        <v>7.8450045309075396</v>
      </c>
      <c r="E145" s="5">
        <f t="shared" ref="E145:E208" si="22">$N$2*(D145-D144)+(1-$N$2)*E144</f>
        <v>2.637210558311948E-3</v>
      </c>
      <c r="F145" s="6">
        <f t="shared" si="20"/>
        <v>1.1572592908028275E-2</v>
      </c>
      <c r="G145" s="6">
        <f t="shared" ref="G145:G208" si="23">D144+1*E144+F133</f>
        <v>7.835138355310213</v>
      </c>
      <c r="H145" s="27">
        <f t="shared" si="18"/>
        <v>2527.8852315151412</v>
      </c>
      <c r="I145" s="7">
        <f t="shared" si="19"/>
        <v>5.5559132933932897E-3</v>
      </c>
    </row>
    <row r="146" spans="1:9" x14ac:dyDescent="0.15">
      <c r="A146" s="10">
        <v>37926</v>
      </c>
      <c r="B146" s="3">
        <v>2660</v>
      </c>
      <c r="C146" s="4">
        <f t="shared" si="17"/>
        <v>7.886081401775745</v>
      </c>
      <c r="D146" s="5">
        <f t="shared" si="21"/>
        <v>7.8430791982070822</v>
      </c>
      <c r="E146" s="5">
        <f t="shared" si="22"/>
        <v>2.5627145370037845E-3</v>
      </c>
      <c r="F146" s="6">
        <f t="shared" si="20"/>
        <v>5.140962453080325E-2</v>
      </c>
      <c r="G146" s="6">
        <f t="shared" si="23"/>
        <v>7.9025585961368918</v>
      </c>
      <c r="H146" s="27">
        <f t="shared" si="18"/>
        <v>2704.1924207119455</v>
      </c>
      <c r="I146" s="7">
        <f t="shared" si="19"/>
        <v>2.0894020137094405E-3</v>
      </c>
    </row>
    <row r="147" spans="1:9" x14ac:dyDescent="0.15">
      <c r="A147" s="10">
        <v>37956</v>
      </c>
      <c r="B147" s="3">
        <v>3654</v>
      </c>
      <c r="C147" s="4">
        <f t="shared" si="17"/>
        <v>8.2035777369379517</v>
      </c>
      <c r="D147" s="5">
        <f t="shared" si="21"/>
        <v>7.8466340542051487</v>
      </c>
      <c r="E147" s="5">
        <f t="shared" si="22"/>
        <v>2.5789139650929283E-3</v>
      </c>
      <c r="F147" s="6">
        <f t="shared" si="20"/>
        <v>0.35511545876997158</v>
      </c>
      <c r="G147" s="6">
        <f t="shared" si="23"/>
        <v>8.1999947116907386</v>
      </c>
      <c r="H147" s="27">
        <f t="shared" si="18"/>
        <v>3640.9310529120357</v>
      </c>
      <c r="I147" s="7">
        <f t="shared" si="19"/>
        <v>4.3676373432532283E-4</v>
      </c>
    </row>
    <row r="148" spans="1:9" x14ac:dyDescent="0.15">
      <c r="A148" s="10">
        <v>37987</v>
      </c>
      <c r="B148" s="3">
        <v>2293</v>
      </c>
      <c r="C148" s="4">
        <f t="shared" si="17"/>
        <v>7.7376162828579043</v>
      </c>
      <c r="D148" s="5">
        <f t="shared" si="21"/>
        <v>7.8560715309783493</v>
      </c>
      <c r="E148" s="5">
        <f t="shared" si="22"/>
        <v>2.6908987972617282E-3</v>
      </c>
      <c r="F148" s="6">
        <f t="shared" si="20"/>
        <v>-0.13109355562848013</v>
      </c>
      <c r="G148" s="6">
        <f t="shared" si="23"/>
        <v>7.7128472305951963</v>
      </c>
      <c r="H148" s="27">
        <f t="shared" si="18"/>
        <v>2236.9021761270124</v>
      </c>
      <c r="I148" s="7">
        <f t="shared" si="19"/>
        <v>3.2011218128743238E-3</v>
      </c>
    </row>
    <row r="149" spans="1:9" x14ac:dyDescent="0.15">
      <c r="A149" s="10">
        <v>38018</v>
      </c>
      <c r="B149" s="3">
        <v>2219</v>
      </c>
      <c r="C149" s="4">
        <f t="shared" si="17"/>
        <v>7.7048119229325938</v>
      </c>
      <c r="D149" s="5">
        <f t="shared" si="21"/>
        <v>7.8594190160267878</v>
      </c>
      <c r="E149" s="5">
        <f t="shared" si="22"/>
        <v>2.7016193670369956E-3</v>
      </c>
      <c r="F149" s="6">
        <f t="shared" si="20"/>
        <v>-0.15581698781704897</v>
      </c>
      <c r="G149" s="6">
        <f t="shared" si="23"/>
        <v>7.7024407236558128</v>
      </c>
      <c r="H149" s="27">
        <f t="shared" si="18"/>
        <v>2213.744542136204</v>
      </c>
      <c r="I149" s="7">
        <f t="shared" si="19"/>
        <v>3.077556338167506E-4</v>
      </c>
    </row>
    <row r="150" spans="1:9" x14ac:dyDescent="0.15">
      <c r="A150" s="10">
        <v>38047</v>
      </c>
      <c r="B150" s="3">
        <v>2398</v>
      </c>
      <c r="C150" s="4">
        <f t="shared" si="17"/>
        <v>7.7823903355874595</v>
      </c>
      <c r="D150" s="5">
        <f t="shared" si="21"/>
        <v>7.8546768716300974</v>
      </c>
      <c r="E150" s="5">
        <f t="shared" si="22"/>
        <v>2.5800795256580118E-3</v>
      </c>
      <c r="F150" s="6">
        <f t="shared" si="20"/>
        <v>-5.8569875847887094E-2</v>
      </c>
      <c r="G150" s="6">
        <f t="shared" si="23"/>
        <v>7.8092727858694744</v>
      </c>
      <c r="H150" s="27">
        <f t="shared" si="18"/>
        <v>2463.3384092717424</v>
      </c>
      <c r="I150" s="7">
        <f t="shared" si="19"/>
        <v>3.4542665071792002E-3</v>
      </c>
    </row>
    <row r="151" spans="1:9" x14ac:dyDescent="0.15">
      <c r="A151" s="10">
        <v>38078</v>
      </c>
      <c r="B151" s="3">
        <v>2553</v>
      </c>
      <c r="C151" s="4">
        <f t="shared" si="17"/>
        <v>7.8450244172414836</v>
      </c>
      <c r="D151" s="5">
        <f t="shared" si="21"/>
        <v>7.8695339524526595</v>
      </c>
      <c r="E151" s="5">
        <f t="shared" si="22"/>
        <v>2.7805352141507538E-3</v>
      </c>
      <c r="F151" s="6">
        <f t="shared" si="20"/>
        <v>-4.7132426042385163E-2</v>
      </c>
      <c r="G151" s="6">
        <f t="shared" si="23"/>
        <v>7.8006871857747306</v>
      </c>
      <c r="H151" s="27">
        <f t="shared" si="18"/>
        <v>2442.2797009730898</v>
      </c>
      <c r="I151" s="7">
        <f t="shared" si="19"/>
        <v>5.6516371535199226E-3</v>
      </c>
    </row>
    <row r="152" spans="1:9" x14ac:dyDescent="0.15">
      <c r="A152" s="10">
        <v>38108</v>
      </c>
      <c r="B152" s="3">
        <v>2685</v>
      </c>
      <c r="C152" s="4">
        <f t="shared" si="17"/>
        <v>7.8954360069429654</v>
      </c>
      <c r="D152" s="5">
        <f t="shared" si="21"/>
        <v>7.8693073034597125</v>
      </c>
      <c r="E152" s="5">
        <f t="shared" si="22"/>
        <v>2.7314346914677195E-3</v>
      </c>
      <c r="F152" s="6">
        <f t="shared" si="20"/>
        <v>3.1670056650958921E-2</v>
      </c>
      <c r="G152" s="6">
        <f t="shared" si="23"/>
        <v>7.9062961688855165</v>
      </c>
      <c r="H152" s="27">
        <f t="shared" si="18"/>
        <v>2714.3184482049237</v>
      </c>
      <c r="I152" s="7">
        <f t="shared" si="19"/>
        <v>1.3754986973488199E-3</v>
      </c>
    </row>
    <row r="153" spans="1:9" x14ac:dyDescent="0.15">
      <c r="A153" s="10">
        <v>38139</v>
      </c>
      <c r="B153" s="3">
        <v>2643</v>
      </c>
      <c r="C153" s="4">
        <f t="shared" si="17"/>
        <v>7.879669914604289</v>
      </c>
      <c r="D153" s="5">
        <f t="shared" si="21"/>
        <v>7.8714689410413392</v>
      </c>
      <c r="E153" s="5">
        <f t="shared" si="22"/>
        <v>2.722131192250597E-3</v>
      </c>
      <c r="F153" s="6">
        <f t="shared" si="20"/>
        <v>9.250941507087683E-3</v>
      </c>
      <c r="G153" s="6">
        <f t="shared" si="23"/>
        <v>7.8817276830883971</v>
      </c>
      <c r="H153" s="27">
        <f t="shared" si="18"/>
        <v>2648.4442817180557</v>
      </c>
      <c r="I153" s="7">
        <f t="shared" si="19"/>
        <v>2.6114907177700498E-4</v>
      </c>
    </row>
    <row r="154" spans="1:9" x14ac:dyDescent="0.15">
      <c r="A154" s="10">
        <v>38169</v>
      </c>
      <c r="B154" s="3">
        <v>2867</v>
      </c>
      <c r="C154" s="4">
        <f t="shared" si="17"/>
        <v>7.9610214658833698</v>
      </c>
      <c r="D154" s="5">
        <f t="shared" si="21"/>
        <v>7.8837354730157596</v>
      </c>
      <c r="E154" s="5">
        <f t="shared" si="22"/>
        <v>2.8779696892720953E-3</v>
      </c>
      <c r="F154" s="6">
        <f t="shared" si="20"/>
        <v>5.9698478480136735E-2</v>
      </c>
      <c r="G154" s="6">
        <f t="shared" si="23"/>
        <v>7.9265527632697088</v>
      </c>
      <c r="H154" s="27">
        <f t="shared" si="18"/>
        <v>2769.8619579644133</v>
      </c>
      <c r="I154" s="7">
        <f t="shared" si="19"/>
        <v>4.3296834157997418E-3</v>
      </c>
    </row>
    <row r="155" spans="1:9" x14ac:dyDescent="0.15">
      <c r="A155" s="10">
        <v>38200</v>
      </c>
      <c r="B155" s="3">
        <v>2622</v>
      </c>
      <c r="C155" s="4">
        <f t="shared" si="17"/>
        <v>7.8716926643236453</v>
      </c>
      <c r="D155" s="5">
        <f t="shared" si="21"/>
        <v>7.8707716272996429</v>
      </c>
      <c r="E155" s="5">
        <f t="shared" si="22"/>
        <v>2.6193086418986669E-3</v>
      </c>
      <c r="F155" s="6">
        <f t="shared" si="20"/>
        <v>3.0112828392036634E-2</v>
      </c>
      <c r="G155" s="6">
        <f t="shared" si="23"/>
        <v>7.9289038854920797</v>
      </c>
      <c r="H155" s="27">
        <f t="shared" si="18"/>
        <v>2776.3819035577703</v>
      </c>
      <c r="I155" s="7">
        <f t="shared" si="19"/>
        <v>7.2679693692474824E-3</v>
      </c>
    </row>
    <row r="156" spans="1:9" x14ac:dyDescent="0.15">
      <c r="A156" s="10">
        <v>38231</v>
      </c>
      <c r="B156" s="3">
        <v>2618</v>
      </c>
      <c r="C156" s="4">
        <f t="shared" si="17"/>
        <v>7.8701659464698448</v>
      </c>
      <c r="D156" s="5">
        <f t="shared" si="21"/>
        <v>7.8816083987605143</v>
      </c>
      <c r="E156" s="5">
        <f t="shared" si="22"/>
        <v>2.7534812405002563E-3</v>
      </c>
      <c r="F156" s="6">
        <f t="shared" si="20"/>
        <v>-2.6584811549846536E-2</v>
      </c>
      <c r="G156" s="6">
        <f t="shared" si="23"/>
        <v>7.8404893550723953</v>
      </c>
      <c r="H156" s="27">
        <f t="shared" si="18"/>
        <v>2541.4482001461802</v>
      </c>
      <c r="I156" s="7">
        <f t="shared" si="19"/>
        <v>3.7707707307951871E-3</v>
      </c>
    </row>
    <row r="157" spans="1:9" x14ac:dyDescent="0.15">
      <c r="A157" s="10">
        <v>38261</v>
      </c>
      <c r="B157" s="3">
        <v>2727</v>
      </c>
      <c r="C157" s="4">
        <f t="shared" si="17"/>
        <v>7.9109573828455888</v>
      </c>
      <c r="D157" s="5">
        <f t="shared" si="21"/>
        <v>7.8885217311841576</v>
      </c>
      <c r="E157" s="5">
        <f t="shared" si="22"/>
        <v>2.8214022101880703E-3</v>
      </c>
      <c r="F157" s="6">
        <f t="shared" si="20"/>
        <v>1.4770273372838611E-2</v>
      </c>
      <c r="G157" s="6">
        <f t="shared" si="23"/>
        <v>7.895934472909043</v>
      </c>
      <c r="H157" s="27">
        <f t="shared" si="18"/>
        <v>2686.3387147430694</v>
      </c>
      <c r="I157" s="7">
        <f t="shared" si="19"/>
        <v>1.8990002359413527E-3</v>
      </c>
    </row>
    <row r="158" spans="1:9" x14ac:dyDescent="0.15">
      <c r="A158" s="10">
        <v>38292</v>
      </c>
      <c r="B158" s="3">
        <v>2763</v>
      </c>
      <c r="C158" s="4">
        <f t="shared" si="17"/>
        <v>7.9240723249234168</v>
      </c>
      <c r="D158" s="5">
        <f t="shared" si="21"/>
        <v>7.8861705122675403</v>
      </c>
      <c r="E158" s="5">
        <f t="shared" si="22"/>
        <v>2.7369449959050236E-3</v>
      </c>
      <c r="F158" s="6">
        <f t="shared" si="20"/>
        <v>4.7433427113915134E-2</v>
      </c>
      <c r="G158" s="6">
        <f t="shared" si="23"/>
        <v>7.9427527579251489</v>
      </c>
      <c r="H158" s="27">
        <f t="shared" si="18"/>
        <v>2815.0991385897623</v>
      </c>
      <c r="I158" s="7">
        <f t="shared" si="19"/>
        <v>2.3574283822444283E-3</v>
      </c>
    </row>
    <row r="159" spans="1:9" x14ac:dyDescent="0.15">
      <c r="A159" s="10">
        <v>38322</v>
      </c>
      <c r="B159" s="3">
        <v>3801</v>
      </c>
      <c r="C159" s="4">
        <f t="shared" si="17"/>
        <v>8.2430194689892495</v>
      </c>
      <c r="D159" s="5">
        <f t="shared" si="21"/>
        <v>7.8886296022811866</v>
      </c>
      <c r="E159" s="5">
        <f t="shared" si="22"/>
        <v>2.7324082519214698E-3</v>
      </c>
      <c r="F159" s="6">
        <f t="shared" si="20"/>
        <v>0.35490187145405483</v>
      </c>
      <c r="G159" s="6">
        <f t="shared" si="23"/>
        <v>8.2440229160334173</v>
      </c>
      <c r="H159" s="27">
        <f t="shared" si="18"/>
        <v>3804.816016479916</v>
      </c>
      <c r="I159" s="7">
        <f t="shared" si="19"/>
        <v>1.2173294603304059E-4</v>
      </c>
    </row>
    <row r="160" spans="1:9" x14ac:dyDescent="0.15">
      <c r="A160" s="10">
        <v>38353</v>
      </c>
      <c r="B160" s="3">
        <v>2219</v>
      </c>
      <c r="C160" s="4">
        <f t="shared" si="17"/>
        <v>7.7048119229325938</v>
      </c>
      <c r="D160" s="5">
        <f t="shared" si="21"/>
        <v>7.8760060694330649</v>
      </c>
      <c r="E160" s="5">
        <f t="shared" si="22"/>
        <v>2.4816804340104808E-3</v>
      </c>
      <c r="F160" s="6">
        <f t="shared" si="20"/>
        <v>-0.14289767811088355</v>
      </c>
      <c r="G160" s="6">
        <f t="shared" si="23"/>
        <v>7.7602684549046277</v>
      </c>
      <c r="H160" s="27">
        <f t="shared" si="18"/>
        <v>2345.5341909219601</v>
      </c>
      <c r="I160" s="7">
        <f t="shared" si="19"/>
        <v>7.1976490181380245E-3</v>
      </c>
    </row>
    <row r="161" spans="1:9" x14ac:dyDescent="0.15">
      <c r="A161" s="10">
        <v>38384</v>
      </c>
      <c r="B161" s="3">
        <v>2316</v>
      </c>
      <c r="C161" s="4">
        <f t="shared" si="17"/>
        <v>7.7475968386928855</v>
      </c>
      <c r="D161" s="5">
        <f t="shared" si="21"/>
        <v>7.8853897928036218</v>
      </c>
      <c r="E161" s="5">
        <f t="shared" si="22"/>
        <v>2.5943751984234143E-3</v>
      </c>
      <c r="F161" s="6">
        <f t="shared" si="20"/>
        <v>-0.1505113826658567</v>
      </c>
      <c r="G161" s="6">
        <f t="shared" si="23"/>
        <v>7.7226707620500266</v>
      </c>
      <c r="H161" s="27">
        <f t="shared" si="18"/>
        <v>2258.9847418213208</v>
      </c>
      <c r="I161" s="7">
        <f t="shared" si="19"/>
        <v>3.2172655807764369E-3</v>
      </c>
    </row>
    <row r="162" spans="1:9" x14ac:dyDescent="0.15">
      <c r="A162" s="10">
        <v>38412</v>
      </c>
      <c r="B162" s="3">
        <v>2530</v>
      </c>
      <c r="C162" s="4">
        <f t="shared" si="17"/>
        <v>7.8359745817215662</v>
      </c>
      <c r="D162" s="5">
        <f t="shared" si="21"/>
        <v>7.8898007154242169</v>
      </c>
      <c r="E162" s="5">
        <f t="shared" si="22"/>
        <v>2.624035312924091E-3</v>
      </c>
      <c r="F162" s="6">
        <f t="shared" si="20"/>
        <v>-5.7173494595399665E-2</v>
      </c>
      <c r="G162" s="6">
        <f t="shared" si="23"/>
        <v>7.8294142921541585</v>
      </c>
      <c r="H162" s="27">
        <f t="shared" si="18"/>
        <v>2513.4567908470171</v>
      </c>
      <c r="I162" s="7">
        <f t="shared" si="19"/>
        <v>8.3720148642524447E-4</v>
      </c>
    </row>
    <row r="163" spans="1:9" x14ac:dyDescent="0.15">
      <c r="A163" s="10">
        <v>38443</v>
      </c>
      <c r="B163" s="3">
        <v>2640</v>
      </c>
      <c r="C163" s="4">
        <f t="shared" si="17"/>
        <v>7.8785341961403619</v>
      </c>
      <c r="D163" s="5">
        <f t="shared" si="21"/>
        <v>7.9016294413627897</v>
      </c>
      <c r="E163" s="5">
        <f t="shared" si="22"/>
        <v>2.7743271107422097E-3</v>
      </c>
      <c r="F163" s="6">
        <f t="shared" si="20"/>
        <v>-4.0056774029271214E-2</v>
      </c>
      <c r="G163" s="6">
        <f t="shared" si="23"/>
        <v>7.8452923246947561</v>
      </c>
      <c r="H163" s="27">
        <f t="shared" si="18"/>
        <v>2553.6840593564125</v>
      </c>
      <c r="I163" s="7">
        <f t="shared" si="19"/>
        <v>4.2192964602337721E-3</v>
      </c>
    </row>
    <row r="164" spans="1:9" x14ac:dyDescent="0.15">
      <c r="A164" s="10">
        <v>38473</v>
      </c>
      <c r="B164" s="3">
        <v>2709</v>
      </c>
      <c r="C164" s="4">
        <f t="shared" si="17"/>
        <v>7.9043348420850954</v>
      </c>
      <c r="D164" s="5">
        <f t="shared" si="21"/>
        <v>7.8956152283900298</v>
      </c>
      <c r="E164" s="5">
        <f t="shared" si="22"/>
        <v>2.6308301108902412E-3</v>
      </c>
      <c r="F164" s="6">
        <f t="shared" si="20"/>
        <v>2.4914299845739337E-2</v>
      </c>
      <c r="G164" s="6">
        <f t="shared" si="23"/>
        <v>7.9360738251244909</v>
      </c>
      <c r="H164" s="27">
        <f t="shared" si="18"/>
        <v>2796.3599292359963</v>
      </c>
      <c r="I164" s="7">
        <f t="shared" si="19"/>
        <v>4.0153894886142015E-3</v>
      </c>
    </row>
    <row r="165" spans="1:9" x14ac:dyDescent="0.15">
      <c r="A165" s="10">
        <v>38504</v>
      </c>
      <c r="B165" s="3">
        <v>2783</v>
      </c>
      <c r="C165" s="4">
        <f t="shared" si="17"/>
        <v>7.931284761525891</v>
      </c>
      <c r="D165" s="5">
        <f t="shared" si="21"/>
        <v>7.9048329014170022</v>
      </c>
      <c r="E165" s="5">
        <f t="shared" si="22"/>
        <v>2.7383783712353589E-3</v>
      </c>
      <c r="F165" s="6">
        <f t="shared" si="20"/>
        <v>1.4314252185817033E-2</v>
      </c>
      <c r="G165" s="6">
        <f t="shared" si="23"/>
        <v>7.907497000008008</v>
      </c>
      <c r="H165" s="27">
        <f t="shared" si="18"/>
        <v>2717.5798440748031</v>
      </c>
      <c r="I165" s="7">
        <f t="shared" si="19"/>
        <v>2.999231805832486E-3</v>
      </c>
    </row>
    <row r="166" spans="1:9" x14ac:dyDescent="0.15">
      <c r="A166" s="10">
        <v>38534</v>
      </c>
      <c r="B166" s="3">
        <v>2924</v>
      </c>
      <c r="C166" s="4">
        <f t="shared" si="17"/>
        <v>7.9807078208696689</v>
      </c>
      <c r="D166" s="5">
        <f t="shared" si="21"/>
        <v>7.9112922859612933</v>
      </c>
      <c r="E166" s="5">
        <f t="shared" si="22"/>
        <v>2.7991339935788803E-3</v>
      </c>
      <c r="F166" s="6">
        <f t="shared" si="20"/>
        <v>6.2558818483941472E-2</v>
      </c>
      <c r="G166" s="6">
        <f t="shared" si="23"/>
        <v>7.9672697582683742</v>
      </c>
      <c r="H166" s="27">
        <f t="shared" si="18"/>
        <v>2884.9699365126539</v>
      </c>
      <c r="I166" s="7">
        <f t="shared" si="19"/>
        <v>1.68381839091439E-3</v>
      </c>
    </row>
    <row r="167" spans="1:9" x14ac:dyDescent="0.15">
      <c r="A167" s="10">
        <v>38565</v>
      </c>
      <c r="B167" s="3">
        <v>2791</v>
      </c>
      <c r="C167" s="4">
        <f t="shared" si="17"/>
        <v>7.9341552335363223</v>
      </c>
      <c r="D167" s="5">
        <f t="shared" si="21"/>
        <v>7.9113088427893423</v>
      </c>
      <c r="E167" s="5">
        <f t="shared" si="22"/>
        <v>2.7537007963337901E-3</v>
      </c>
      <c r="F167" s="6">
        <f t="shared" si="20"/>
        <v>2.7973859411584222E-2</v>
      </c>
      <c r="G167" s="6">
        <f t="shared" si="23"/>
        <v>7.9442042483469084</v>
      </c>
      <c r="H167" s="27">
        <f t="shared" si="18"/>
        <v>2819.1881949208678</v>
      </c>
      <c r="I167" s="7">
        <f t="shared" si="19"/>
        <v>1.2665513233356706E-3</v>
      </c>
    </row>
    <row r="168" spans="1:9" x14ac:dyDescent="0.15">
      <c r="A168" s="10">
        <v>38596</v>
      </c>
      <c r="B168" s="3">
        <v>2784</v>
      </c>
      <c r="C168" s="4">
        <f t="shared" si="17"/>
        <v>7.9316440214543107</v>
      </c>
      <c r="D168" s="5">
        <f t="shared" si="21"/>
        <v>7.9262922109449647</v>
      </c>
      <c r="E168" s="5">
        <f t="shared" si="22"/>
        <v>2.9533836285871038E-3</v>
      </c>
      <c r="F168" s="6">
        <f t="shared" si="20"/>
        <v>-1.7183857841599259E-2</v>
      </c>
      <c r="G168" s="6">
        <f t="shared" si="23"/>
        <v>7.8874777320358298</v>
      </c>
      <c r="H168" s="27">
        <f t="shared" si="18"/>
        <v>2663.7168328510129</v>
      </c>
      <c r="I168" s="7">
        <f t="shared" si="19"/>
        <v>5.5683650576116945E-3</v>
      </c>
    </row>
    <row r="169" spans="1:9" x14ac:dyDescent="0.15">
      <c r="A169" s="10">
        <v>38626</v>
      </c>
      <c r="B169" s="3">
        <v>2801</v>
      </c>
      <c r="C169" s="4">
        <f t="shared" si="17"/>
        <v>7.9377317752601089</v>
      </c>
      <c r="D169" s="5">
        <f t="shared" si="21"/>
        <v>7.9275055262042136</v>
      </c>
      <c r="E169" s="5">
        <f t="shared" si="22"/>
        <v>2.9249722441973261E-3</v>
      </c>
      <c r="F169" s="6">
        <f t="shared" si="20"/>
        <v>1.3432681620850769E-2</v>
      </c>
      <c r="G169" s="6">
        <f t="shared" si="23"/>
        <v>7.9440158679463906</v>
      </c>
      <c r="H169" s="27">
        <f t="shared" si="18"/>
        <v>2818.6571651389454</v>
      </c>
      <c r="I169" s="7">
        <f t="shared" si="19"/>
        <v>7.9167359948690078E-4</v>
      </c>
    </row>
    <row r="170" spans="1:9" x14ac:dyDescent="0.15">
      <c r="A170" s="10">
        <v>38657</v>
      </c>
      <c r="B170" s="3">
        <v>2933</v>
      </c>
      <c r="C170" s="4">
        <f t="shared" si="17"/>
        <v>7.9837810689774509</v>
      </c>
      <c r="D170" s="5">
        <f t="shared" si="21"/>
        <v>7.932068958383284</v>
      </c>
      <c r="E170" s="5">
        <f t="shared" si="22"/>
        <v>2.9517245924597295E-3</v>
      </c>
      <c r="F170" s="6">
        <f t="shared" si="20"/>
        <v>4.8692912392462727E-2</v>
      </c>
      <c r="G170" s="6">
        <f t="shared" si="23"/>
        <v>7.9778639255623256</v>
      </c>
      <c r="H170" s="27">
        <f t="shared" si="18"/>
        <v>2915.6962631969295</v>
      </c>
      <c r="I170" s="7">
        <f t="shared" si="19"/>
        <v>7.4114550035915983E-4</v>
      </c>
    </row>
    <row r="171" spans="1:9" x14ac:dyDescent="0.15">
      <c r="A171" s="10">
        <v>38687</v>
      </c>
      <c r="B171" s="3">
        <v>4137</v>
      </c>
      <c r="C171" s="4">
        <f t="shared" si="17"/>
        <v>8.3277261664614119</v>
      </c>
      <c r="D171" s="5">
        <f t="shared" si="21"/>
        <v>7.9454885218232771</v>
      </c>
      <c r="E171" s="5">
        <f t="shared" si="22"/>
        <v>3.122640746369604E-3</v>
      </c>
      <c r="F171" s="6">
        <f t="shared" si="20"/>
        <v>0.36294850637387738</v>
      </c>
      <c r="G171" s="6">
        <f t="shared" si="23"/>
        <v>8.2899225544297988</v>
      </c>
      <c r="H171" s="27">
        <f t="shared" si="18"/>
        <v>3983.5256761677065</v>
      </c>
      <c r="I171" s="7">
        <f t="shared" si="19"/>
        <v>4.5394878837228354E-3</v>
      </c>
    </row>
    <row r="172" spans="1:9" x14ac:dyDescent="0.15">
      <c r="A172" s="10">
        <v>38718</v>
      </c>
      <c r="B172" s="3">
        <v>2424</v>
      </c>
      <c r="C172" s="4">
        <f t="shared" si="17"/>
        <v>7.793174347189205</v>
      </c>
      <c r="D172" s="5">
        <f t="shared" si="21"/>
        <v>7.9451390692650428</v>
      </c>
      <c r="E172" s="5">
        <f t="shared" si="22"/>
        <v>3.0659493086924784E-3</v>
      </c>
      <c r="F172" s="6">
        <f t="shared" si="20"/>
        <v>-0.14556667862155695</v>
      </c>
      <c r="G172" s="6">
        <f t="shared" si="23"/>
        <v>7.8057134844587637</v>
      </c>
      <c r="H172" s="27">
        <f t="shared" si="18"/>
        <v>2454.5862304576017</v>
      </c>
      <c r="I172" s="7">
        <f t="shared" si="19"/>
        <v>1.6089897018769029E-3</v>
      </c>
    </row>
    <row r="173" spans="1:9" x14ac:dyDescent="0.15">
      <c r="A173" s="10">
        <v>38749</v>
      </c>
      <c r="B173" s="3">
        <v>2519</v>
      </c>
      <c r="C173" s="4">
        <f t="shared" si="17"/>
        <v>7.8316172763526106</v>
      </c>
      <c r="D173" s="5">
        <f t="shared" si="21"/>
        <v>7.9575984913720532</v>
      </c>
      <c r="E173" s="5">
        <f t="shared" si="22"/>
        <v>3.219323492793893E-3</v>
      </c>
      <c r="F173" s="6">
        <f t="shared" si="20"/>
        <v>-0.14329061366680415</v>
      </c>
      <c r="G173" s="6">
        <f t="shared" si="23"/>
        <v>7.7976936359078781</v>
      </c>
      <c r="H173" s="27">
        <f t="shared" si="18"/>
        <v>2434.9795470384411</v>
      </c>
      <c r="I173" s="7">
        <f t="shared" si="19"/>
        <v>4.3316264377683726E-3</v>
      </c>
    </row>
    <row r="174" spans="1:9" x14ac:dyDescent="0.15">
      <c r="A174" s="10">
        <v>38777</v>
      </c>
      <c r="B174" s="3">
        <v>2753</v>
      </c>
      <c r="C174" s="4">
        <f t="shared" si="17"/>
        <v>7.920446505142607</v>
      </c>
      <c r="D174" s="5">
        <f t="shared" si="21"/>
        <v>7.9654703481569467</v>
      </c>
      <c r="E174" s="5">
        <f t="shared" si="22"/>
        <v>3.2952888479933261E-3</v>
      </c>
      <c r="F174" s="6">
        <f t="shared" si="20"/>
        <v>-5.3597089054664135E-2</v>
      </c>
      <c r="G174" s="6">
        <f t="shared" si="23"/>
        <v>7.9036443202694473</v>
      </c>
      <c r="H174" s="27">
        <f t="shared" si="18"/>
        <v>2707.1300221059792</v>
      </c>
      <c r="I174" s="7">
        <f t="shared" si="19"/>
        <v>2.1213683928362234E-3</v>
      </c>
    </row>
    <row r="175" spans="1:9" x14ac:dyDescent="0.15">
      <c r="A175" s="10">
        <v>38808</v>
      </c>
      <c r="B175" s="3">
        <v>2791</v>
      </c>
      <c r="C175" s="4">
        <f t="shared" si="17"/>
        <v>7.9341552335363223</v>
      </c>
      <c r="D175" s="5">
        <f t="shared" si="21"/>
        <v>7.9702737397038357</v>
      </c>
      <c r="E175" s="5">
        <f t="shared" si="22"/>
        <v>3.3199127571641378E-3</v>
      </c>
      <c r="F175" s="6">
        <f t="shared" si="20"/>
        <v>-3.8897494447653468E-2</v>
      </c>
      <c r="G175" s="6">
        <f t="shared" si="23"/>
        <v>7.9287088629756681</v>
      </c>
      <c r="H175" s="27">
        <f t="shared" si="18"/>
        <v>2775.8404993671384</v>
      </c>
      <c r="I175" s="7">
        <f t="shared" si="19"/>
        <v>6.8644618114268078E-4</v>
      </c>
    </row>
    <row r="176" spans="1:9" x14ac:dyDescent="0.15">
      <c r="A176" s="10">
        <v>38838</v>
      </c>
      <c r="B176" s="3">
        <v>3017</v>
      </c>
      <c r="C176" s="4">
        <f t="shared" si="17"/>
        <v>8.0120182391590617</v>
      </c>
      <c r="D176" s="5">
        <f t="shared" si="21"/>
        <v>7.9773346575648461</v>
      </c>
      <c r="E176" s="5">
        <f t="shared" si="22"/>
        <v>3.3809949168553213E-3</v>
      </c>
      <c r="F176" s="6">
        <f t="shared" si="20"/>
        <v>2.7790013041393946E-2</v>
      </c>
      <c r="G176" s="6">
        <f t="shared" si="23"/>
        <v>7.9985079523067393</v>
      </c>
      <c r="H176" s="27">
        <f t="shared" si="18"/>
        <v>2976.5135720175631</v>
      </c>
      <c r="I176" s="7">
        <f t="shared" si="19"/>
        <v>1.686252633111892E-3</v>
      </c>
    </row>
    <row r="177" spans="1:9" x14ac:dyDescent="0.15">
      <c r="A177" s="10">
        <v>38869</v>
      </c>
      <c r="B177" s="3">
        <v>3055</v>
      </c>
      <c r="C177" s="4">
        <f t="shared" si="17"/>
        <v>8.0245348716056952</v>
      </c>
      <c r="D177" s="5">
        <f t="shared" si="21"/>
        <v>7.9888855924031139</v>
      </c>
      <c r="E177" s="5">
        <f t="shared" si="22"/>
        <v>3.5143915739285817E-3</v>
      </c>
      <c r="F177" s="6">
        <f t="shared" si="20"/>
        <v>2.0594490621086196E-2</v>
      </c>
      <c r="G177" s="6">
        <f t="shared" si="23"/>
        <v>7.9950299046675184</v>
      </c>
      <c r="H177" s="27">
        <f t="shared" si="18"/>
        <v>2966.1790983290557</v>
      </c>
      <c r="I177" s="7">
        <f t="shared" si="19"/>
        <v>3.676844503795264E-3</v>
      </c>
    </row>
    <row r="178" spans="1:9" x14ac:dyDescent="0.15">
      <c r="A178" s="10">
        <v>38899</v>
      </c>
      <c r="B178" s="3">
        <v>3117</v>
      </c>
      <c r="C178" s="4">
        <f t="shared" si="17"/>
        <v>8.0446262797673374</v>
      </c>
      <c r="D178" s="5">
        <f t="shared" si="21"/>
        <v>7.9895389033386337</v>
      </c>
      <c r="E178" s="5">
        <f t="shared" si="22"/>
        <v>3.4676765923678881E-3</v>
      </c>
      <c r="F178" s="6">
        <f t="shared" si="20"/>
        <v>6.0359503829907159E-2</v>
      </c>
      <c r="G178" s="6">
        <f t="shared" si="23"/>
        <v>8.0549588024609839</v>
      </c>
      <c r="H178" s="27">
        <f t="shared" si="18"/>
        <v>3149.3734348432799</v>
      </c>
      <c r="I178" s="7">
        <f t="shared" si="19"/>
        <v>1.284400584230176E-3</v>
      </c>
    </row>
    <row r="179" spans="1:9" x14ac:dyDescent="0.15">
      <c r="A179" s="10">
        <v>38930</v>
      </c>
      <c r="B179" s="3">
        <v>3024</v>
      </c>
      <c r="C179" s="4">
        <f t="shared" si="17"/>
        <v>8.0143357372994242</v>
      </c>
      <c r="D179" s="5">
        <f t="shared" si="21"/>
        <v>7.9911666586525927</v>
      </c>
      <c r="E179" s="5">
        <f t="shared" si="22"/>
        <v>3.437634835613418E-3</v>
      </c>
      <c r="F179" s="6">
        <f t="shared" si="20"/>
        <v>2.6559510659734584E-2</v>
      </c>
      <c r="G179" s="6">
        <f t="shared" si="23"/>
        <v>8.0209804393425852</v>
      </c>
      <c r="H179" s="27">
        <f t="shared" si="18"/>
        <v>3044.1604850092872</v>
      </c>
      <c r="I179" s="7">
        <f t="shared" si="19"/>
        <v>8.291020317798772E-4</v>
      </c>
    </row>
    <row r="180" spans="1:9" x14ac:dyDescent="0.15">
      <c r="A180" s="10">
        <v>38961</v>
      </c>
      <c r="B180" s="3">
        <v>2997</v>
      </c>
      <c r="C180" s="4">
        <f t="shared" si="17"/>
        <v>8.0053670673166639</v>
      </c>
      <c r="D180" s="5">
        <f t="shared" si="21"/>
        <v>8.0023427296040168</v>
      </c>
      <c r="E180" s="5">
        <f t="shared" si="22"/>
        <v>3.5639860106225071E-3</v>
      </c>
      <c r="F180" s="6">
        <f t="shared" si="20"/>
        <v>-1.123531667839916E-2</v>
      </c>
      <c r="G180" s="6">
        <f t="shared" si="23"/>
        <v>7.9774204356466072</v>
      </c>
      <c r="H180" s="27">
        <f t="shared" si="18"/>
        <v>2914.4034679989099</v>
      </c>
      <c r="I180" s="7">
        <f t="shared" si="19"/>
        <v>3.4909869135362737E-3</v>
      </c>
    </row>
    <row r="181" spans="1:9" x14ac:dyDescent="0.15">
      <c r="A181" s="10">
        <v>38991</v>
      </c>
      <c r="B181" s="3">
        <v>2913</v>
      </c>
      <c r="C181" s="4">
        <f t="shared" si="17"/>
        <v>7.9769387569594343</v>
      </c>
      <c r="D181" s="5">
        <f t="shared" si="21"/>
        <v>7.9941659573751664</v>
      </c>
      <c r="E181" s="5">
        <f t="shared" si="22"/>
        <v>3.3722859594940728E-3</v>
      </c>
      <c r="F181" s="6">
        <f t="shared" si="20"/>
        <v>4.4075526891807501E-3</v>
      </c>
      <c r="G181" s="6">
        <f t="shared" si="23"/>
        <v>8.0193393972354894</v>
      </c>
      <c r="H181" s="27">
        <f t="shared" si="18"/>
        <v>3039.1689862226563</v>
      </c>
      <c r="I181" s="7">
        <f t="shared" si="19"/>
        <v>5.3154025081442258E-3</v>
      </c>
    </row>
    <row r="182" spans="1:9" x14ac:dyDescent="0.15">
      <c r="A182" s="10">
        <v>39022</v>
      </c>
      <c r="B182" s="3">
        <v>3137</v>
      </c>
      <c r="C182" s="4">
        <f t="shared" si="17"/>
        <v>8.0510222081906786</v>
      </c>
      <c r="D182" s="5">
        <f t="shared" si="21"/>
        <v>7.9988648881287254</v>
      </c>
      <c r="E182" s="5">
        <f t="shared" si="22"/>
        <v>3.3939470711245373E-3</v>
      </c>
      <c r="F182" s="6">
        <f t="shared" si="20"/>
        <v>4.9712705157865862E-2</v>
      </c>
      <c r="G182" s="6">
        <f t="shared" si="23"/>
        <v>8.0462311557271224</v>
      </c>
      <c r="H182" s="27">
        <f t="shared" si="18"/>
        <v>3122.006414629338</v>
      </c>
      <c r="I182" s="7">
        <f t="shared" si="19"/>
        <v>5.9508623124675968E-4</v>
      </c>
    </row>
    <row r="183" spans="1:9" x14ac:dyDescent="0.15">
      <c r="A183" s="10">
        <v>39052</v>
      </c>
      <c r="B183" s="3">
        <v>4269</v>
      </c>
      <c r="C183" s="4">
        <f t="shared" si="17"/>
        <v>8.3591348867579622</v>
      </c>
      <c r="D183" s="5">
        <f t="shared" si="21"/>
        <v>8.0005773694614124</v>
      </c>
      <c r="E183" s="5">
        <f t="shared" si="22"/>
        <v>3.366492535271352E-3</v>
      </c>
      <c r="F183" s="6">
        <f t="shared" si="20"/>
        <v>0.36165596250455828</v>
      </c>
      <c r="G183" s="6">
        <f t="shared" si="23"/>
        <v>8.3652073415737274</v>
      </c>
      <c r="H183" s="27">
        <f t="shared" si="18"/>
        <v>4295.0021782328731</v>
      </c>
      <c r="I183" s="7">
        <f t="shared" si="19"/>
        <v>7.2644536761630007E-4</v>
      </c>
    </row>
    <row r="184" spans="1:9" x14ac:dyDescent="0.15">
      <c r="A184" s="10">
        <v>39083</v>
      </c>
      <c r="B184" s="3">
        <v>2569</v>
      </c>
      <c r="C184" s="4">
        <f t="shared" si="17"/>
        <v>7.8512719971098832</v>
      </c>
      <c r="D184" s="5">
        <f t="shared" si="21"/>
        <v>8.0019764324096876</v>
      </c>
      <c r="E184" s="5">
        <f t="shared" si="22"/>
        <v>3.3343688559717695E-3</v>
      </c>
      <c r="F184" s="6">
        <f t="shared" si="20"/>
        <v>-0.14707904309789169</v>
      </c>
      <c r="G184" s="6">
        <f t="shared" si="23"/>
        <v>7.8583771833751266</v>
      </c>
      <c r="H184" s="27">
        <f t="shared" si="18"/>
        <v>2587.3182236467374</v>
      </c>
      <c r="I184" s="7">
        <f t="shared" si="19"/>
        <v>9.0497262963999269E-4</v>
      </c>
    </row>
    <row r="185" spans="1:9" x14ac:dyDescent="0.15">
      <c r="A185" s="10">
        <v>39114</v>
      </c>
      <c r="B185" s="3">
        <v>2603</v>
      </c>
      <c r="C185" s="4">
        <f t="shared" si="17"/>
        <v>7.8644199049945653</v>
      </c>
      <c r="D185" s="5">
        <f t="shared" si="21"/>
        <v>8.0059752841980547</v>
      </c>
      <c r="E185" s="5">
        <f t="shared" si="22"/>
        <v>3.3452183607069834E-3</v>
      </c>
      <c r="F185" s="6">
        <f t="shared" si="20"/>
        <v>-0.14277982517977073</v>
      </c>
      <c r="G185" s="6">
        <f t="shared" si="23"/>
        <v>7.8620201875988558</v>
      </c>
      <c r="H185" s="27">
        <f t="shared" si="18"/>
        <v>2596.7610245019878</v>
      </c>
      <c r="I185" s="7">
        <f t="shared" si="19"/>
        <v>3.051359699379127E-4</v>
      </c>
    </row>
    <row r="186" spans="1:9" x14ac:dyDescent="0.15">
      <c r="A186" s="10">
        <v>39142</v>
      </c>
      <c r="B186" s="3">
        <v>3005</v>
      </c>
      <c r="C186" s="4">
        <f t="shared" si="17"/>
        <v>8.0080328469693072</v>
      </c>
      <c r="D186" s="5">
        <f t="shared" si="21"/>
        <v>8.023805010527516</v>
      </c>
      <c r="E186" s="5">
        <f t="shared" si="22"/>
        <v>3.5817176447860235E-3</v>
      </c>
      <c r="F186" s="6">
        <f t="shared" si="20"/>
        <v>-4.2462837819483332E-2</v>
      </c>
      <c r="G186" s="6">
        <f t="shared" si="23"/>
        <v>7.9557234135040975</v>
      </c>
      <c r="H186" s="27">
        <f t="shared" si="18"/>
        <v>2851.8506502887954</v>
      </c>
      <c r="I186" s="7">
        <f t="shared" si="19"/>
        <v>6.5321202428642025E-3</v>
      </c>
    </row>
    <row r="187" spans="1:9" x14ac:dyDescent="0.15">
      <c r="A187" s="10">
        <v>39173</v>
      </c>
      <c r="B187" s="3">
        <v>2867</v>
      </c>
      <c r="C187" s="4">
        <f t="shared" si="17"/>
        <v>7.9610214658833698</v>
      </c>
      <c r="D187" s="5">
        <f t="shared" si="21"/>
        <v>8.0197808896872527</v>
      </c>
      <c r="E187" s="5">
        <f t="shared" si="22"/>
        <v>3.4575314894526653E-3</v>
      </c>
      <c r="F187" s="6">
        <f t="shared" si="20"/>
        <v>-4.4744107720913723E-2</v>
      </c>
      <c r="G187" s="6">
        <f t="shared" si="23"/>
        <v>7.9884892337246489</v>
      </c>
      <c r="H187" s="27">
        <f t="shared" si="18"/>
        <v>2946.8416059153551</v>
      </c>
      <c r="I187" s="7">
        <f t="shared" si="19"/>
        <v>3.4502818462418578E-3</v>
      </c>
    </row>
    <row r="188" spans="1:9" x14ac:dyDescent="0.15">
      <c r="A188" s="10">
        <v>39203</v>
      </c>
      <c r="B188" s="3">
        <v>3262</v>
      </c>
      <c r="C188" s="4">
        <f t="shared" si="17"/>
        <v>8.0900957831809599</v>
      </c>
      <c r="D188" s="5">
        <f t="shared" si="21"/>
        <v>8.0340561894048204</v>
      </c>
      <c r="E188" s="5">
        <f t="shared" si="22"/>
        <v>3.6341611994021574E-3</v>
      </c>
      <c r="F188" s="6">
        <f t="shared" si="20"/>
        <v>3.6105638916682288E-2</v>
      </c>
      <c r="G188" s="6">
        <f t="shared" si="23"/>
        <v>8.0510284342180984</v>
      </c>
      <c r="H188" s="27">
        <f t="shared" si="18"/>
        <v>3137.0195311088178</v>
      </c>
      <c r="I188" s="7">
        <f t="shared" si="19"/>
        <v>4.8290341684311304E-3</v>
      </c>
    </row>
    <row r="189" spans="1:9" x14ac:dyDescent="0.15">
      <c r="A189" s="10">
        <v>39234</v>
      </c>
      <c r="B189" s="3">
        <v>3364</v>
      </c>
      <c r="C189" s="4">
        <f t="shared" si="17"/>
        <v>8.1208860210928382</v>
      </c>
      <c r="D189" s="5">
        <f t="shared" si="21"/>
        <v>8.0550246482361736</v>
      </c>
      <c r="E189" s="5">
        <f t="shared" si="22"/>
        <v>3.9171911089312134E-3</v>
      </c>
      <c r="F189" s="6">
        <f t="shared" si="20"/>
        <v>3.3919377129891425E-2</v>
      </c>
      <c r="G189" s="6">
        <f t="shared" si="23"/>
        <v>8.0582848412253085</v>
      </c>
      <c r="H189" s="27">
        <f t="shared" si="18"/>
        <v>3159.8658123253322</v>
      </c>
      <c r="I189" s="7">
        <f t="shared" si="19"/>
        <v>7.7086637720234063E-3</v>
      </c>
    </row>
    <row r="190" spans="1:9" x14ac:dyDescent="0.15">
      <c r="A190" s="10">
        <v>39264</v>
      </c>
      <c r="B190" s="3">
        <v>3322</v>
      </c>
      <c r="C190" s="4">
        <f t="shared" si="17"/>
        <v>8.1083222901732395</v>
      </c>
      <c r="D190" s="5">
        <f t="shared" si="21"/>
        <v>8.0559017341449728</v>
      </c>
      <c r="E190" s="5">
        <f t="shared" si="22"/>
        <v>3.8675530608244255E-3</v>
      </c>
      <c r="F190" s="6">
        <f t="shared" si="20"/>
        <v>5.8022572872178407E-2</v>
      </c>
      <c r="G190" s="6">
        <f t="shared" si="23"/>
        <v>8.1193013431750121</v>
      </c>
      <c r="H190" s="27">
        <f t="shared" si="18"/>
        <v>3358.673365099472</v>
      </c>
      <c r="I190" s="7">
        <f t="shared" si="19"/>
        <v>1.3540474353219158E-3</v>
      </c>
    </row>
    <row r="191" spans="1:9" x14ac:dyDescent="0.15">
      <c r="A191" s="10">
        <v>39295</v>
      </c>
      <c r="B191" s="3">
        <v>3292</v>
      </c>
      <c r="C191" s="4">
        <f t="shared" si="17"/>
        <v>8.0992505617969606</v>
      </c>
      <c r="D191" s="5">
        <f t="shared" si="21"/>
        <v>8.0633473300221024</v>
      </c>
      <c r="E191" s="5">
        <f t="shared" si="22"/>
        <v>3.9259744146105348E-3</v>
      </c>
      <c r="F191" s="6">
        <f t="shared" si="20"/>
        <v>2.9309954632902726E-2</v>
      </c>
      <c r="G191" s="6">
        <f t="shared" si="23"/>
        <v>8.0863287978655318</v>
      </c>
      <c r="H191" s="27">
        <f t="shared" si="18"/>
        <v>3249.7352090480763</v>
      </c>
      <c r="I191" s="7">
        <f t="shared" si="19"/>
        <v>1.5954271117847505E-3</v>
      </c>
    </row>
    <row r="192" spans="1:9" x14ac:dyDescent="0.15">
      <c r="A192" s="10">
        <v>39326</v>
      </c>
      <c r="B192" s="3">
        <v>3057</v>
      </c>
      <c r="C192" s="4">
        <f t="shared" si="17"/>
        <v>8.025189321890835</v>
      </c>
      <c r="D192" s="5">
        <f t="shared" si="21"/>
        <v>8.0587312936179547</v>
      </c>
      <c r="E192" s="5">
        <f t="shared" si="22"/>
        <v>3.7865026805627088E-3</v>
      </c>
      <c r="F192" s="6">
        <f t="shared" si="20"/>
        <v>-1.7801566268295745E-2</v>
      </c>
      <c r="G192" s="6">
        <f t="shared" si="23"/>
        <v>8.0560379877583141</v>
      </c>
      <c r="H192" s="27">
        <f t="shared" si="18"/>
        <v>3152.7740269544306</v>
      </c>
      <c r="I192" s="7">
        <f t="shared" si="19"/>
        <v>3.8439798277819081E-3</v>
      </c>
    </row>
    <row r="193" spans="1:9" x14ac:dyDescent="0.15">
      <c r="A193" s="10">
        <v>39356</v>
      </c>
      <c r="B193" s="3">
        <v>3087</v>
      </c>
      <c r="C193" s="4">
        <f t="shared" si="17"/>
        <v>8.0349550245021586</v>
      </c>
      <c r="D193" s="5">
        <f t="shared" si="21"/>
        <v>8.0536651976542899</v>
      </c>
      <c r="E193" s="5">
        <f t="shared" si="22"/>
        <v>3.6419597491690278E-3</v>
      </c>
      <c r="F193" s="6">
        <f t="shared" si="20"/>
        <v>-2.3974459757158746E-3</v>
      </c>
      <c r="G193" s="6">
        <f t="shared" si="23"/>
        <v>8.0669253489876969</v>
      </c>
      <c r="H193" s="27">
        <f t="shared" si="18"/>
        <v>3187.286953093394</v>
      </c>
      <c r="I193" s="7">
        <f t="shared" si="19"/>
        <v>3.9789052195123064E-3</v>
      </c>
    </row>
    <row r="194" spans="1:9" x14ac:dyDescent="0.15">
      <c r="A194" s="10">
        <v>39387</v>
      </c>
      <c r="B194" s="3">
        <v>3297</v>
      </c>
      <c r="C194" s="4">
        <f t="shared" si="17"/>
        <v>8.1007682430717303</v>
      </c>
      <c r="D194" s="5">
        <f t="shared" si="21"/>
        <v>8.0555760808783248</v>
      </c>
      <c r="E194" s="5">
        <f t="shared" si="22"/>
        <v>3.6136951812759791E-3</v>
      </c>
      <c r="F194" s="6">
        <f t="shared" si="20"/>
        <v>4.8382025442701426E-2</v>
      </c>
      <c r="G194" s="6">
        <f t="shared" si="23"/>
        <v>8.1070198625613248</v>
      </c>
      <c r="H194" s="27">
        <f t="shared" si="18"/>
        <v>3317.6761518340559</v>
      </c>
      <c r="I194" s="7">
        <f t="shared" si="19"/>
        <v>7.7173168050342423E-4</v>
      </c>
    </row>
    <row r="195" spans="1:9" x14ac:dyDescent="0.15">
      <c r="A195" s="10">
        <v>39417</v>
      </c>
      <c r="B195" s="3">
        <v>4403</v>
      </c>
      <c r="C195" s="4">
        <f t="shared" si="17"/>
        <v>8.3900414057557544</v>
      </c>
      <c r="D195" s="5">
        <f t="shared" si="21"/>
        <v>8.0506600410868021</v>
      </c>
      <c r="E195" s="5">
        <f t="shared" si="22"/>
        <v>3.4744238840525975E-3</v>
      </c>
      <c r="F195" s="6">
        <f t="shared" si="20"/>
        <v>0.3550991493658916</v>
      </c>
      <c r="G195" s="6">
        <f t="shared" si="23"/>
        <v>8.4208457385641591</v>
      </c>
      <c r="H195" s="27">
        <f t="shared" si="18"/>
        <v>4540.7421124271641</v>
      </c>
      <c r="I195" s="7">
        <f t="shared" si="19"/>
        <v>3.6715352545545498E-3</v>
      </c>
    </row>
    <row r="196" spans="1:9" x14ac:dyDescent="0.15">
      <c r="A196" s="10">
        <v>39448</v>
      </c>
      <c r="B196" s="3">
        <v>2675</v>
      </c>
      <c r="C196" s="4">
        <f t="shared" si="17"/>
        <v>7.8917046593301068</v>
      </c>
      <c r="D196" s="5">
        <f t="shared" si="21"/>
        <v>8.0498838312390575</v>
      </c>
      <c r="E196" s="5">
        <f t="shared" si="22"/>
        <v>3.4050206404891425E-3</v>
      </c>
      <c r="F196" s="6">
        <f t="shared" si="20"/>
        <v>-0.15034650817027564</v>
      </c>
      <c r="G196" s="6">
        <f t="shared" si="23"/>
        <v>7.9070554218729621</v>
      </c>
      <c r="H196" s="27">
        <f t="shared" si="18"/>
        <v>2716.3800851485676</v>
      </c>
      <c r="I196" s="7">
        <f t="shared" si="19"/>
        <v>1.9451770188468177E-3</v>
      </c>
    </row>
    <row r="197" spans="1:9" x14ac:dyDescent="0.15">
      <c r="A197" s="10">
        <v>39479</v>
      </c>
      <c r="B197" s="3">
        <v>2806</v>
      </c>
      <c r="C197" s="4">
        <f t="shared" ref="C197:C260" si="24">LN(B197)</f>
        <v>7.9395152606624064</v>
      </c>
      <c r="D197" s="5">
        <f t="shared" si="21"/>
        <v>8.0613206923936431</v>
      </c>
      <c r="E197" s="5">
        <f t="shared" si="22"/>
        <v>3.5361624463080533E-3</v>
      </c>
      <c r="F197" s="6">
        <f t="shared" si="20"/>
        <v>-0.13660574385386301</v>
      </c>
      <c r="G197" s="6">
        <f t="shared" si="23"/>
        <v>7.910509026699776</v>
      </c>
      <c r="H197" s="27">
        <f t="shared" si="18"/>
        <v>2725.7776068445887</v>
      </c>
      <c r="I197" s="7">
        <f t="shared" si="19"/>
        <v>3.6534011221499223E-3</v>
      </c>
    </row>
    <row r="198" spans="1:9" x14ac:dyDescent="0.15">
      <c r="A198" s="10">
        <v>39508</v>
      </c>
      <c r="B198" s="3">
        <v>2989</v>
      </c>
      <c r="C198" s="4">
        <f t="shared" si="24"/>
        <v>8.0026941622839374</v>
      </c>
      <c r="D198" s="5">
        <f t="shared" si="21"/>
        <v>8.0594019553311593</v>
      </c>
      <c r="E198" s="5">
        <f t="shared" si="22"/>
        <v>3.4470962639195791E-3</v>
      </c>
      <c r="F198" s="6">
        <f t="shared" si="20"/>
        <v>-4.6656022822700385E-2</v>
      </c>
      <c r="G198" s="6">
        <f t="shared" si="23"/>
        <v>8.0223940170204671</v>
      </c>
      <c r="H198" s="27">
        <f t="shared" ref="H198:H261" si="25">EXP(G198)</f>
        <v>3048.4666851759475</v>
      </c>
      <c r="I198" s="7">
        <f t="shared" ref="I198:I261" si="26">ABS(C198-G198)/C198</f>
        <v>2.4616528305396873E-3</v>
      </c>
    </row>
    <row r="199" spans="1:9" x14ac:dyDescent="0.15">
      <c r="A199" s="10">
        <v>39539</v>
      </c>
      <c r="B199" s="3">
        <v>2997</v>
      </c>
      <c r="C199" s="4">
        <f t="shared" si="24"/>
        <v>8.0053670673166639</v>
      </c>
      <c r="D199" s="5">
        <f t="shared" si="21"/>
        <v>8.0593219272834595</v>
      </c>
      <c r="E199" s="5">
        <f t="shared" si="22"/>
        <v>3.3895062942530087E-3</v>
      </c>
      <c r="F199" s="6">
        <f t="shared" si="20"/>
        <v>-4.7455410604518203E-2</v>
      </c>
      <c r="G199" s="6">
        <f t="shared" si="23"/>
        <v>8.0181049438741638</v>
      </c>
      <c r="H199" s="27">
        <f t="shared" si="25"/>
        <v>3035.4195885563881</v>
      </c>
      <c r="I199" s="7">
        <f t="shared" si="26"/>
        <v>1.5911670820822901E-3</v>
      </c>
    </row>
    <row r="200" spans="1:9" x14ac:dyDescent="0.15">
      <c r="A200" s="10">
        <v>39569</v>
      </c>
      <c r="B200" s="3">
        <v>3420</v>
      </c>
      <c r="C200" s="4">
        <f t="shared" si="24"/>
        <v>8.1373958300566507</v>
      </c>
      <c r="D200" s="5">
        <f t="shared" si="21"/>
        <v>8.0733939106056241</v>
      </c>
      <c r="E200" s="5">
        <f t="shared" si="22"/>
        <v>3.563927004624514E-3</v>
      </c>
      <c r="F200" s="6">
        <f t="shared" si="20"/>
        <v>4.4317266353346728E-2</v>
      </c>
      <c r="G200" s="6">
        <f t="shared" si="23"/>
        <v>8.0988170724943949</v>
      </c>
      <c r="H200" s="27">
        <f t="shared" si="25"/>
        <v>3290.573262476023</v>
      </c>
      <c r="I200" s="7">
        <f t="shared" si="26"/>
        <v>4.7409218339557217E-3</v>
      </c>
    </row>
    <row r="201" spans="1:9" x14ac:dyDescent="0.15">
      <c r="A201" s="10">
        <v>39600</v>
      </c>
      <c r="B201" s="3">
        <v>3279</v>
      </c>
      <c r="C201" s="4">
        <f t="shared" si="24"/>
        <v>8.0952937768446489</v>
      </c>
      <c r="D201" s="5">
        <f t="shared" si="21"/>
        <v>8.0726427759583572</v>
      </c>
      <c r="E201" s="5">
        <f t="shared" si="22"/>
        <v>3.493471798715508E-3</v>
      </c>
      <c r="F201" s="6">
        <f t="shared" si="20"/>
        <v>3.060238627103163E-2</v>
      </c>
      <c r="G201" s="6">
        <f t="shared" si="23"/>
        <v>8.1108772147401389</v>
      </c>
      <c r="H201" s="27">
        <f t="shared" si="25"/>
        <v>3330.4983110602648</v>
      </c>
      <c r="I201" s="7">
        <f t="shared" si="26"/>
        <v>1.9249996757454357E-3</v>
      </c>
    </row>
    <row r="202" spans="1:9" x14ac:dyDescent="0.15">
      <c r="A202" s="10">
        <v>39630</v>
      </c>
      <c r="B202" s="3">
        <v>3517</v>
      </c>
      <c r="C202" s="4">
        <f t="shared" si="24"/>
        <v>8.1653636324739818</v>
      </c>
      <c r="D202" s="5">
        <f t="shared" si="21"/>
        <v>8.0847768755728779</v>
      </c>
      <c r="E202" s="5">
        <f t="shared" si="22"/>
        <v>3.6345537254775058E-3</v>
      </c>
      <c r="F202" s="6">
        <f t="shared" si="20"/>
        <v>6.4664629415514069E-2</v>
      </c>
      <c r="G202" s="6">
        <f t="shared" si="23"/>
        <v>8.1341588206292528</v>
      </c>
      <c r="H202" s="27">
        <f t="shared" si="25"/>
        <v>3408.9473262139568</v>
      </c>
      <c r="I202" s="7">
        <f t="shared" si="26"/>
        <v>3.821607126059421E-3</v>
      </c>
    </row>
    <row r="203" spans="1:9" x14ac:dyDescent="0.15">
      <c r="A203" s="10">
        <v>39661</v>
      </c>
      <c r="B203" s="3">
        <v>3472</v>
      </c>
      <c r="C203" s="4">
        <f t="shared" si="24"/>
        <v>8.1524860757802404</v>
      </c>
      <c r="D203" s="5">
        <f t="shared" si="21"/>
        <v>8.0980377896460141</v>
      </c>
      <c r="E203" s="5">
        <f t="shared" si="22"/>
        <v>3.791730436997097E-3</v>
      </c>
      <c r="F203" s="6">
        <f t="shared" si="20"/>
        <v>3.6709744451266034E-2</v>
      </c>
      <c r="G203" s="6">
        <f t="shared" si="23"/>
        <v>8.1177213839312579</v>
      </c>
      <c r="H203" s="27">
        <f t="shared" si="25"/>
        <v>3353.3709879424478</v>
      </c>
      <c r="I203" s="7">
        <f t="shared" si="26"/>
        <v>4.2643055781797683E-3</v>
      </c>
    </row>
    <row r="204" spans="1:9" x14ac:dyDescent="0.15">
      <c r="A204" s="10">
        <v>39692</v>
      </c>
      <c r="B204" s="3">
        <v>3151</v>
      </c>
      <c r="C204" s="4">
        <f t="shared" si="24"/>
        <v>8.0554751417572739</v>
      </c>
      <c r="D204" s="5">
        <f t="shared" si="21"/>
        <v>8.0939232323184651</v>
      </c>
      <c r="E204" s="5">
        <f t="shared" si="22"/>
        <v>3.6626386238632594E-3</v>
      </c>
      <c r="F204" s="6">
        <f t="shared" si="20"/>
        <v>-2.3879135109294475E-2</v>
      </c>
      <c r="G204" s="6">
        <f t="shared" si="23"/>
        <v>8.0840279538147168</v>
      </c>
      <c r="H204" s="27">
        <f t="shared" si="25"/>
        <v>3242.2666703917794</v>
      </c>
      <c r="I204" s="7">
        <f t="shared" si="26"/>
        <v>3.5445223968768006E-3</v>
      </c>
    </row>
    <row r="205" spans="1:9" x14ac:dyDescent="0.15">
      <c r="A205" s="10">
        <v>39722</v>
      </c>
      <c r="B205" s="3">
        <v>3351</v>
      </c>
      <c r="C205" s="4">
        <f t="shared" si="24"/>
        <v>8.11701408773731</v>
      </c>
      <c r="D205" s="5">
        <f t="shared" si="21"/>
        <v>8.1036294077459878</v>
      </c>
      <c r="E205" s="5">
        <f t="shared" si="22"/>
        <v>3.7613159231166433E-3</v>
      </c>
      <c r="F205" s="6">
        <f t="shared" si="20"/>
        <v>2.2482249208137847E-3</v>
      </c>
      <c r="G205" s="6">
        <f t="shared" si="23"/>
        <v>8.0951884249666133</v>
      </c>
      <c r="H205" s="27">
        <f t="shared" si="25"/>
        <v>3278.6545693881249</v>
      </c>
      <c r="I205" s="7">
        <f t="shared" si="26"/>
        <v>2.688878266660844E-3</v>
      </c>
    </row>
    <row r="206" spans="1:9" x14ac:dyDescent="0.15">
      <c r="A206" s="10">
        <v>39753</v>
      </c>
      <c r="B206" s="3">
        <v>3386</v>
      </c>
      <c r="C206" s="4">
        <f t="shared" si="24"/>
        <v>8.12740456269308</v>
      </c>
      <c r="D206" s="5">
        <f t="shared" si="21"/>
        <v>8.0995355588351288</v>
      </c>
      <c r="E206" s="5">
        <f t="shared" si="22"/>
        <v>3.633058831915093E-3</v>
      </c>
      <c r="F206" s="6">
        <f t="shared" si="20"/>
        <v>4.2343754833584393E-2</v>
      </c>
      <c r="G206" s="6">
        <f t="shared" si="23"/>
        <v>8.1557727491118044</v>
      </c>
      <c r="H206" s="27">
        <f t="shared" si="25"/>
        <v>3483.4301030253773</v>
      </c>
      <c r="I206" s="7">
        <f t="shared" si="26"/>
        <v>3.4904361164622994E-3</v>
      </c>
    </row>
    <row r="207" spans="1:9" x14ac:dyDescent="0.15">
      <c r="A207" s="10">
        <v>39783</v>
      </c>
      <c r="B207" s="3">
        <v>4461</v>
      </c>
      <c r="C207" s="4">
        <f t="shared" si="24"/>
        <v>8.4031282351282641</v>
      </c>
      <c r="D207" s="5">
        <f t="shared" si="21"/>
        <v>8.0879004540422592</v>
      </c>
      <c r="E207" s="5">
        <f t="shared" si="22"/>
        <v>3.3837642218218418E-3</v>
      </c>
      <c r="F207" s="6">
        <f t="shared" si="20"/>
        <v>0.34336250148907599</v>
      </c>
      <c r="G207" s="6">
        <f t="shared" si="23"/>
        <v>8.4582677670329343</v>
      </c>
      <c r="H207" s="27">
        <f t="shared" si="25"/>
        <v>4713.8853735864077</v>
      </c>
      <c r="I207" s="7">
        <f t="shared" si="26"/>
        <v>6.5617863207377905E-3</v>
      </c>
    </row>
    <row r="208" spans="1:9" x14ac:dyDescent="0.15">
      <c r="A208" s="10">
        <v>39814</v>
      </c>
      <c r="B208" s="3">
        <v>2913</v>
      </c>
      <c r="C208" s="4">
        <f t="shared" si="24"/>
        <v>7.9769387569594343</v>
      </c>
      <c r="D208" s="5">
        <f t="shared" si="21"/>
        <v>8.101252925926639</v>
      </c>
      <c r="E208" s="5">
        <f t="shared" si="22"/>
        <v>3.5465306913818676E-3</v>
      </c>
      <c r="F208" s="6">
        <f t="shared" ref="F208:F271" si="27">$N$3*(C208-D207-E207)+(1-$N$3)*F196</f>
        <v>-0.14268355573554842</v>
      </c>
      <c r="G208" s="6">
        <f t="shared" si="23"/>
        <v>7.940937710093805</v>
      </c>
      <c r="H208" s="27">
        <f t="shared" si="25"/>
        <v>2809.9942332284154</v>
      </c>
      <c r="I208" s="7">
        <f t="shared" si="26"/>
        <v>4.5131406874874677E-3</v>
      </c>
    </row>
    <row r="209" spans="1:9" x14ac:dyDescent="0.15">
      <c r="A209" s="10">
        <v>39845</v>
      </c>
      <c r="B209" s="3">
        <v>2781</v>
      </c>
      <c r="C209" s="4">
        <f t="shared" si="24"/>
        <v>7.930565854233965</v>
      </c>
      <c r="D209" s="5">
        <f t="shared" ref="D209:D272" si="28">$N$4*(C209-F197)+(1-$N$4)*(D208+E208)</f>
        <v>8.0943802840018577</v>
      </c>
      <c r="E209" s="5">
        <f t="shared" ref="E209:E272" si="29">$N$2*(D209-D208)+(1-$N$2)*E208</f>
        <v>3.3764091470578155E-3</v>
      </c>
      <c r="F209" s="6">
        <f t="shared" si="27"/>
        <v>-0.14461496900816817</v>
      </c>
      <c r="G209" s="6">
        <f t="shared" ref="G209:G272" si="30">D208+1*E208+F197</f>
        <v>7.9681937127641582</v>
      </c>
      <c r="H209" s="27">
        <f t="shared" si="25"/>
        <v>2887.6367492727964</v>
      </c>
      <c r="I209" s="7">
        <f t="shared" si="26"/>
        <v>4.7446625148575622E-3</v>
      </c>
    </row>
    <row r="210" spans="1:9" x14ac:dyDescent="0.15">
      <c r="A210" s="10">
        <v>39873</v>
      </c>
      <c r="B210" s="3">
        <v>3024</v>
      </c>
      <c r="C210" s="4">
        <f t="shared" si="24"/>
        <v>8.0143357372994242</v>
      </c>
      <c r="D210" s="5">
        <f t="shared" si="28"/>
        <v>8.0875764650309527</v>
      </c>
      <c r="E210" s="5">
        <f t="shared" si="29"/>
        <v>3.2101890264397614E-3</v>
      </c>
      <c r="F210" s="6">
        <f t="shared" si="27"/>
        <v>-5.4481571176940191E-2</v>
      </c>
      <c r="G210" s="6">
        <f t="shared" si="30"/>
        <v>8.051100670326214</v>
      </c>
      <c r="H210" s="27">
        <f t="shared" si="25"/>
        <v>3137.2461453755955</v>
      </c>
      <c r="I210" s="7">
        <f t="shared" si="26"/>
        <v>4.5873961650598951E-3</v>
      </c>
    </row>
    <row r="211" spans="1:9" x14ac:dyDescent="0.15">
      <c r="A211" s="10">
        <v>39904</v>
      </c>
      <c r="B211" s="3">
        <v>3130</v>
      </c>
      <c r="C211" s="4">
        <f t="shared" si="24"/>
        <v>8.0487882835341988</v>
      </c>
      <c r="D211" s="5">
        <f t="shared" si="28"/>
        <v>8.0922977111518328</v>
      </c>
      <c r="E211" s="5">
        <f t="shared" si="29"/>
        <v>3.2348611742136859E-3</v>
      </c>
      <c r="F211" s="6">
        <f t="shared" si="27"/>
        <v>-4.6293859977013706E-2</v>
      </c>
      <c r="G211" s="6">
        <f t="shared" si="30"/>
        <v>8.0433312434528741</v>
      </c>
      <c r="H211" s="27">
        <f t="shared" si="25"/>
        <v>3112.9659844699149</v>
      </c>
      <c r="I211" s="7">
        <f t="shared" si="26"/>
        <v>6.7799523221259077E-4</v>
      </c>
    </row>
    <row r="212" spans="1:9" x14ac:dyDescent="0.15">
      <c r="A212" s="10">
        <v>39934</v>
      </c>
      <c r="B212" s="3">
        <v>3467</v>
      </c>
      <c r="C212" s="4">
        <f t="shared" si="24"/>
        <v>8.1510449456850242</v>
      </c>
      <c r="D212" s="5">
        <f t="shared" si="28"/>
        <v>8.0986325029865842</v>
      </c>
      <c r="E212" s="5">
        <f t="shared" si="29"/>
        <v>3.2854760368996212E-3</v>
      </c>
      <c r="F212" s="6">
        <f t="shared" si="27"/>
        <v>4.670018518362485E-2</v>
      </c>
      <c r="G212" s="6">
        <f t="shared" si="30"/>
        <v>8.1398498386793925</v>
      </c>
      <c r="H212" s="27">
        <f t="shared" si="25"/>
        <v>3428.4030158093792</v>
      </c>
      <c r="I212" s="7">
        <f t="shared" si="26"/>
        <v>1.3734566647872783E-3</v>
      </c>
    </row>
    <row r="213" spans="1:9" x14ac:dyDescent="0.15">
      <c r="A213" s="10">
        <v>39965</v>
      </c>
      <c r="B213" s="3">
        <v>3307</v>
      </c>
      <c r="C213" s="4">
        <f t="shared" si="24"/>
        <v>8.1037967129817936</v>
      </c>
      <c r="D213" s="5">
        <f t="shared" si="28"/>
        <v>8.0939643855078494</v>
      </c>
      <c r="E213" s="5">
        <f t="shared" si="29"/>
        <v>3.1556118277486483E-3</v>
      </c>
      <c r="F213" s="6">
        <f t="shared" si="27"/>
        <v>2.4488453466644952E-2</v>
      </c>
      <c r="G213" s="6">
        <f t="shared" si="30"/>
        <v>8.1325203652945142</v>
      </c>
      <c r="H213" s="27">
        <f t="shared" si="25"/>
        <v>3403.3664915041759</v>
      </c>
      <c r="I213" s="7">
        <f t="shared" si="26"/>
        <v>3.5444685164309465E-3</v>
      </c>
    </row>
    <row r="214" spans="1:9" x14ac:dyDescent="0.15">
      <c r="A214" s="10">
        <v>39995</v>
      </c>
      <c r="B214" s="3">
        <v>3555</v>
      </c>
      <c r="C214" s="4">
        <f t="shared" si="24"/>
        <v>8.176110342237342</v>
      </c>
      <c r="D214" s="5">
        <f t="shared" si="28"/>
        <v>8.1010867950310157</v>
      </c>
      <c r="E214" s="5">
        <f t="shared" si="29"/>
        <v>3.2203806702303132E-3</v>
      </c>
      <c r="F214" s="6">
        <f t="shared" si="27"/>
        <v>6.7713909531565988E-2</v>
      </c>
      <c r="G214" s="6">
        <f t="shared" si="30"/>
        <v>8.1617846267511123</v>
      </c>
      <c r="H214" s="27">
        <f t="shared" si="25"/>
        <v>3504.4351351465129</v>
      </c>
      <c r="I214" s="7">
        <f t="shared" si="26"/>
        <v>1.7521431202100919E-3</v>
      </c>
    </row>
    <row r="215" spans="1:9" x14ac:dyDescent="0.15">
      <c r="A215" s="10">
        <v>40026</v>
      </c>
      <c r="B215" s="3">
        <v>3399</v>
      </c>
      <c r="C215" s="4">
        <f t="shared" si="24"/>
        <v>8.1312365496961156</v>
      </c>
      <c r="D215" s="5">
        <f t="shared" si="28"/>
        <v>8.1015989862901101</v>
      </c>
      <c r="E215" s="5">
        <f t="shared" si="29"/>
        <v>3.1761620569183721E-3</v>
      </c>
      <c r="F215" s="6">
        <f t="shared" si="27"/>
        <v>3.4627957388764515E-2</v>
      </c>
      <c r="G215" s="6">
        <f t="shared" si="30"/>
        <v>8.1410169201525111</v>
      </c>
      <c r="H215" s="27">
        <f t="shared" si="25"/>
        <v>3432.4065772382687</v>
      </c>
      <c r="I215" s="7">
        <f t="shared" si="26"/>
        <v>1.2028146514518724E-3</v>
      </c>
    </row>
    <row r="216" spans="1:9" x14ac:dyDescent="0.15">
      <c r="A216" s="10">
        <v>40057</v>
      </c>
      <c r="B216" s="3">
        <v>3263</v>
      </c>
      <c r="C216" s="4">
        <f t="shared" si="24"/>
        <v>8.0904022965933198</v>
      </c>
      <c r="D216" s="5">
        <f t="shared" si="28"/>
        <v>8.1074074429045453</v>
      </c>
      <c r="E216" s="5">
        <f t="shared" si="29"/>
        <v>3.2191414787724527E-3</v>
      </c>
      <c r="F216" s="6">
        <f t="shared" si="27"/>
        <v>-2.1855688472956769E-2</v>
      </c>
      <c r="G216" s="6">
        <f t="shared" si="30"/>
        <v>8.0808960132377337</v>
      </c>
      <c r="H216" s="27">
        <f t="shared" si="25"/>
        <v>3232.1279690380488</v>
      </c>
      <c r="I216" s="7">
        <f t="shared" si="26"/>
        <v>1.1750074974131997E-3</v>
      </c>
    </row>
    <row r="217" spans="1:9" x14ac:dyDescent="0.15">
      <c r="A217" s="10">
        <v>40087</v>
      </c>
      <c r="B217" s="3">
        <v>3425</v>
      </c>
      <c r="C217" s="4">
        <f t="shared" si="24"/>
        <v>8.1388567506963252</v>
      </c>
      <c r="D217" s="5">
        <f t="shared" si="28"/>
        <v>8.1178209967905808</v>
      </c>
      <c r="E217" s="5">
        <f t="shared" si="29"/>
        <v>3.3366099759666581E-3</v>
      </c>
      <c r="F217" s="6">
        <f t="shared" si="27"/>
        <v>7.7785746851795328E-3</v>
      </c>
      <c r="G217" s="6">
        <f t="shared" si="30"/>
        <v>8.1128748093041327</v>
      </c>
      <c r="H217" s="27">
        <f t="shared" si="25"/>
        <v>3337.1579457923572</v>
      </c>
      <c r="I217" s="7">
        <f t="shared" si="26"/>
        <v>3.1923330497209638E-3</v>
      </c>
    </row>
    <row r="218" spans="1:9" x14ac:dyDescent="0.15">
      <c r="A218" s="10">
        <v>40118</v>
      </c>
      <c r="B218" s="3">
        <v>3356</v>
      </c>
      <c r="C218" s="4">
        <f t="shared" si="24"/>
        <v>8.1185050675870976</v>
      </c>
      <c r="D218" s="5">
        <f t="shared" si="28"/>
        <v>8.1086981107249851</v>
      </c>
      <c r="E218" s="5">
        <f t="shared" si="29"/>
        <v>3.1331745606821633E-3</v>
      </c>
      <c r="F218" s="6">
        <f t="shared" si="27"/>
        <v>3.276613165924061E-2</v>
      </c>
      <c r="G218" s="6">
        <f t="shared" si="30"/>
        <v>8.1635013616001331</v>
      </c>
      <c r="H218" s="27">
        <f t="shared" si="25"/>
        <v>3510.4564881235656</v>
      </c>
      <c r="I218" s="7">
        <f t="shared" si="26"/>
        <v>5.5424359088820357E-3</v>
      </c>
    </row>
    <row r="219" spans="1:9" x14ac:dyDescent="0.15">
      <c r="A219" s="10">
        <v>40148</v>
      </c>
      <c r="B219" s="3">
        <v>4625</v>
      </c>
      <c r="C219" s="4">
        <f t="shared" si="24"/>
        <v>8.4392316499465263</v>
      </c>
      <c r="D219" s="5">
        <f t="shared" si="28"/>
        <v>8.1074113617122183</v>
      </c>
      <c r="E219" s="5">
        <f t="shared" si="29"/>
        <v>3.0610071965535596E-3</v>
      </c>
      <c r="F219" s="6">
        <f t="shared" si="27"/>
        <v>0.33996490319901035</v>
      </c>
      <c r="G219" s="6">
        <f t="shared" si="30"/>
        <v>8.4551937867747426</v>
      </c>
      <c r="H219" s="27">
        <f t="shared" si="25"/>
        <v>4699.4172317926304</v>
      </c>
      <c r="I219" s="7">
        <f t="shared" si="26"/>
        <v>1.8914206281228797E-3</v>
      </c>
    </row>
    <row r="220" spans="1:9" x14ac:dyDescent="0.15">
      <c r="A220" s="10">
        <v>40179</v>
      </c>
      <c r="B220" s="3">
        <v>2878</v>
      </c>
      <c r="C220" s="4">
        <f t="shared" si="24"/>
        <v>7.9648508874473132</v>
      </c>
      <c r="D220" s="5">
        <f t="shared" si="28"/>
        <v>8.1096588558238558</v>
      </c>
      <c r="E220" s="5">
        <f t="shared" si="29"/>
        <v>3.047724366195317E-3</v>
      </c>
      <c r="F220" s="6">
        <f t="shared" si="27"/>
        <v>-0.1433089038032988</v>
      </c>
      <c r="G220" s="6">
        <f t="shared" si="30"/>
        <v>7.9677888131732235</v>
      </c>
      <c r="H220" s="27">
        <f t="shared" si="25"/>
        <v>2886.4677830071996</v>
      </c>
      <c r="I220" s="7">
        <f t="shared" si="26"/>
        <v>3.6886135941861017E-4</v>
      </c>
    </row>
    <row r="221" spans="1:9" x14ac:dyDescent="0.15">
      <c r="A221" s="10">
        <v>40210</v>
      </c>
      <c r="B221" s="3">
        <v>2916</v>
      </c>
      <c r="C221" s="4">
        <f t="shared" si="24"/>
        <v>7.977968093128549</v>
      </c>
      <c r="D221" s="5">
        <f t="shared" si="28"/>
        <v>8.1154413829203271</v>
      </c>
      <c r="E221" s="5">
        <f t="shared" si="29"/>
        <v>3.0923775148699491E-3</v>
      </c>
      <c r="F221" s="6">
        <f t="shared" si="27"/>
        <v>-0.1425127242689464</v>
      </c>
      <c r="G221" s="6">
        <f t="shared" si="30"/>
        <v>7.9680916111818831</v>
      </c>
      <c r="H221" s="27">
        <f t="shared" si="25"/>
        <v>2887.3419320425687</v>
      </c>
      <c r="I221" s="7">
        <f t="shared" si="26"/>
        <v>1.2379695971926176E-3</v>
      </c>
    </row>
    <row r="222" spans="1:9" x14ac:dyDescent="0.15">
      <c r="A222" s="10">
        <v>40238</v>
      </c>
      <c r="B222" s="3">
        <v>3214</v>
      </c>
      <c r="C222" s="4">
        <f t="shared" si="24"/>
        <v>8.0752715462974578</v>
      </c>
      <c r="D222" s="5">
        <f t="shared" si="28"/>
        <v>8.12164040594201</v>
      </c>
      <c r="E222" s="5">
        <f t="shared" si="29"/>
        <v>3.1431020158218309E-3</v>
      </c>
      <c r="F222" s="6">
        <f t="shared" si="27"/>
        <v>-5.2093490639712817E-2</v>
      </c>
      <c r="G222" s="6">
        <f t="shared" si="30"/>
        <v>8.0640521892582573</v>
      </c>
      <c r="H222" s="27">
        <f t="shared" si="25"/>
        <v>3178.1425115847919</v>
      </c>
      <c r="I222" s="7">
        <f t="shared" si="26"/>
        <v>1.3893473395757984E-3</v>
      </c>
    </row>
    <row r="223" spans="1:9" x14ac:dyDescent="0.15">
      <c r="A223" s="10">
        <v>40269</v>
      </c>
      <c r="B223" s="3">
        <v>3310</v>
      </c>
      <c r="C223" s="4">
        <f t="shared" si="24"/>
        <v>8.1047034683711079</v>
      </c>
      <c r="D223" s="5">
        <f t="shared" si="28"/>
        <v>8.1320421277742199</v>
      </c>
      <c r="E223" s="5">
        <f t="shared" si="29"/>
        <v>3.261618874915757E-3</v>
      </c>
      <c r="F223" s="6">
        <f t="shared" si="27"/>
        <v>-4.0714153933102681E-2</v>
      </c>
      <c r="G223" s="6">
        <f t="shared" si="30"/>
        <v>8.0784896479808168</v>
      </c>
      <c r="H223" s="27">
        <f t="shared" si="25"/>
        <v>3224.3596390557368</v>
      </c>
      <c r="I223" s="7">
        <f t="shared" si="26"/>
        <v>3.234395989019393E-3</v>
      </c>
    </row>
    <row r="224" spans="1:9" x14ac:dyDescent="0.15">
      <c r="A224" s="10">
        <v>40299</v>
      </c>
      <c r="B224" s="3">
        <v>3467</v>
      </c>
      <c r="C224" s="4">
        <f t="shared" si="24"/>
        <v>8.1510449456850242</v>
      </c>
      <c r="D224" s="5">
        <f t="shared" si="28"/>
        <v>8.1267311880902735</v>
      </c>
      <c r="E224" s="5">
        <f t="shared" si="29"/>
        <v>3.1216483653016226E-3</v>
      </c>
      <c r="F224" s="6">
        <f t="shared" si="27"/>
        <v>4.0110453524905269E-2</v>
      </c>
      <c r="G224" s="6">
        <f t="shared" si="30"/>
        <v>8.1820039318327602</v>
      </c>
      <c r="H224" s="27">
        <f t="shared" si="25"/>
        <v>3576.0135728744931</v>
      </c>
      <c r="I224" s="7">
        <f t="shared" si="26"/>
        <v>3.7981616288504127E-3</v>
      </c>
    </row>
    <row r="225" spans="1:9" x14ac:dyDescent="0.15">
      <c r="A225" s="10">
        <v>40330</v>
      </c>
      <c r="B225" s="3">
        <v>3438</v>
      </c>
      <c r="C225" s="4">
        <f t="shared" si="24"/>
        <v>8.1426451859427953</v>
      </c>
      <c r="D225" s="5">
        <f t="shared" si="28"/>
        <v>8.1266141794854896</v>
      </c>
      <c r="E225" s="5">
        <f t="shared" si="29"/>
        <v>3.0687684154645217E-3</v>
      </c>
      <c r="F225" s="6">
        <f t="shared" si="27"/>
        <v>2.199889562682766E-2</v>
      </c>
      <c r="G225" s="6">
        <f t="shared" si="30"/>
        <v>8.1543412899222201</v>
      </c>
      <c r="H225" s="27">
        <f t="shared" si="25"/>
        <v>3478.4472821963077</v>
      </c>
      <c r="I225" s="7">
        <f t="shared" si="26"/>
        <v>1.4364010358226783E-3</v>
      </c>
    </row>
    <row r="226" spans="1:9" x14ac:dyDescent="0.15">
      <c r="A226" s="10">
        <v>40360</v>
      </c>
      <c r="B226" s="3">
        <v>3657</v>
      </c>
      <c r="C226" s="4">
        <f t="shared" si="24"/>
        <v>8.2043984181493812</v>
      </c>
      <c r="D226" s="5">
        <f t="shared" si="28"/>
        <v>8.1316216835224093</v>
      </c>
      <c r="E226" s="5">
        <f t="shared" si="29"/>
        <v>3.1004235871473834E-3</v>
      </c>
      <c r="F226" s="6">
        <f t="shared" si="27"/>
        <v>6.9204216936859381E-2</v>
      </c>
      <c r="G226" s="6">
        <f t="shared" si="30"/>
        <v>8.1973968574325209</v>
      </c>
      <c r="H226" s="27">
        <f t="shared" si="25"/>
        <v>3631.4847200829872</v>
      </c>
      <c r="I226" s="7">
        <f t="shared" si="26"/>
        <v>8.5339111535244201E-4</v>
      </c>
    </row>
    <row r="227" spans="1:9" x14ac:dyDescent="0.15">
      <c r="A227" s="10">
        <v>40391</v>
      </c>
      <c r="B227" s="3">
        <v>3454</v>
      </c>
      <c r="C227" s="4">
        <f t="shared" si="24"/>
        <v>8.1472882587066238</v>
      </c>
      <c r="D227" s="5">
        <f t="shared" si="28"/>
        <v>8.1286131821867222</v>
      </c>
      <c r="E227" s="5">
        <f t="shared" si="29"/>
        <v>3.0006786476672468E-3</v>
      </c>
      <c r="F227" s="6">
        <f t="shared" si="27"/>
        <v>2.9932022600063352E-2</v>
      </c>
      <c r="G227" s="6">
        <f t="shared" si="30"/>
        <v>8.169350064498321</v>
      </c>
      <c r="H227" s="27">
        <f t="shared" si="25"/>
        <v>3531.0482640502887</v>
      </c>
      <c r="I227" s="7">
        <f t="shared" si="26"/>
        <v>2.7078710229898688E-3</v>
      </c>
    </row>
    <row r="228" spans="1:9" x14ac:dyDescent="0.15">
      <c r="A228" s="10">
        <v>40422</v>
      </c>
      <c r="B228" s="3">
        <v>3365</v>
      </c>
      <c r="C228" s="4">
        <f t="shared" si="24"/>
        <v>8.1211832420788284</v>
      </c>
      <c r="D228" s="5">
        <f t="shared" si="28"/>
        <v>8.1347774682834224</v>
      </c>
      <c r="E228" s="5">
        <f t="shared" si="29"/>
        <v>3.0523332084170757E-3</v>
      </c>
      <c r="F228" s="6">
        <f t="shared" si="27"/>
        <v>-1.9423821251577954E-2</v>
      </c>
      <c r="G228" s="6">
        <f t="shared" si="30"/>
        <v>8.1097581723614329</v>
      </c>
      <c r="H228" s="27">
        <f t="shared" si="25"/>
        <v>3326.7734268483327</v>
      </c>
      <c r="I228" s="7">
        <f t="shared" si="26"/>
        <v>1.4068232887786542E-3</v>
      </c>
    </row>
    <row r="229" spans="1:9" x14ac:dyDescent="0.15">
      <c r="A229" s="10">
        <v>40452</v>
      </c>
      <c r="B229" s="3">
        <v>3497</v>
      </c>
      <c r="C229" s="4">
        <f t="shared" si="24"/>
        <v>8.1596607370633762</v>
      </c>
      <c r="D229" s="5">
        <f t="shared" si="28"/>
        <v>8.1417209071635082</v>
      </c>
      <c r="E229" s="5">
        <f t="shared" si="29"/>
        <v>3.1158661711943175E-3</v>
      </c>
      <c r="F229" s="6">
        <f t="shared" si="27"/>
        <v>1.0769670290529394E-2</v>
      </c>
      <c r="G229" s="6">
        <f t="shared" si="30"/>
        <v>8.1456083761770195</v>
      </c>
      <c r="H229" s="27">
        <f t="shared" si="25"/>
        <v>3448.2025566180409</v>
      </c>
      <c r="I229" s="7">
        <f t="shared" si="26"/>
        <v>1.7221746515179417E-3</v>
      </c>
    </row>
    <row r="230" spans="1:9" x14ac:dyDescent="0.15">
      <c r="A230" s="10">
        <v>40483</v>
      </c>
      <c r="B230" s="3">
        <v>3524</v>
      </c>
      <c r="C230" s="4">
        <f t="shared" si="24"/>
        <v>8.1673519870560707</v>
      </c>
      <c r="D230" s="5">
        <f t="shared" si="28"/>
        <v>8.1419982890934826</v>
      </c>
      <c r="E230" s="5">
        <f t="shared" si="29"/>
        <v>3.0695201377380029E-3</v>
      </c>
      <c r="F230" s="6">
        <f t="shared" si="27"/>
        <v>3.0584186871262672E-2</v>
      </c>
      <c r="G230" s="6">
        <f t="shared" si="30"/>
        <v>8.1776029049939432</v>
      </c>
      <c r="H230" s="27">
        <f t="shared" si="25"/>
        <v>3560.3100223847632</v>
      </c>
      <c r="I230" s="7">
        <f t="shared" si="26"/>
        <v>1.2551091166535392E-3</v>
      </c>
    </row>
    <row r="231" spans="1:9" x14ac:dyDescent="0.15">
      <c r="A231" s="10">
        <v>40513</v>
      </c>
      <c r="B231" s="3">
        <v>4681</v>
      </c>
      <c r="C231" s="4">
        <f t="shared" si="24"/>
        <v>8.4512670413000706</v>
      </c>
      <c r="D231" s="5">
        <f t="shared" si="28"/>
        <v>8.1357180782141469</v>
      </c>
      <c r="E231" s="5">
        <f t="shared" si="29"/>
        <v>2.9168601580797731E-3</v>
      </c>
      <c r="F231" s="6">
        <f t="shared" si="27"/>
        <v>0.33277775853727853</v>
      </c>
      <c r="G231" s="6">
        <f t="shared" si="30"/>
        <v>8.4850327124302307</v>
      </c>
      <c r="H231" s="27">
        <f t="shared" si="25"/>
        <v>4841.7558479775853</v>
      </c>
      <c r="I231" s="7">
        <f t="shared" si="26"/>
        <v>3.9953383279870821E-3</v>
      </c>
    </row>
    <row r="232" spans="1:9" x14ac:dyDescent="0.15">
      <c r="A232" s="10">
        <v>40544</v>
      </c>
      <c r="B232" s="3">
        <v>2888</v>
      </c>
      <c r="C232" s="4">
        <f t="shared" si="24"/>
        <v>7.9683195000127167</v>
      </c>
      <c r="D232" s="5">
        <f t="shared" si="28"/>
        <v>8.1311568156116714</v>
      </c>
      <c r="E232" s="5">
        <f t="shared" si="29"/>
        <v>2.794759311924582E-3</v>
      </c>
      <c r="F232" s="6">
        <f t="shared" si="27"/>
        <v>-0.14905734191132072</v>
      </c>
      <c r="G232" s="6">
        <f t="shared" si="30"/>
        <v>7.9953260345689268</v>
      </c>
      <c r="H232" s="27">
        <f t="shared" si="25"/>
        <v>2967.0576027222933</v>
      </c>
      <c r="I232" s="7">
        <f t="shared" si="26"/>
        <v>3.389238415473545E-3</v>
      </c>
    </row>
    <row r="233" spans="1:9" x14ac:dyDescent="0.15">
      <c r="A233" s="10">
        <v>40575</v>
      </c>
      <c r="B233" s="3">
        <v>2984</v>
      </c>
      <c r="C233" s="4">
        <f t="shared" si="24"/>
        <v>8.0010199613236512</v>
      </c>
      <c r="D233" s="5">
        <f t="shared" si="28"/>
        <v>8.1366045892011645</v>
      </c>
      <c r="E233" s="5">
        <f t="shared" si="29"/>
        <v>2.8380770399861715E-3</v>
      </c>
      <c r="F233" s="6">
        <f t="shared" si="27"/>
        <v>-0.14047335036955813</v>
      </c>
      <c r="G233" s="6">
        <f t="shared" si="30"/>
        <v>7.9914388506546503</v>
      </c>
      <c r="H233" s="27">
        <f t="shared" si="25"/>
        <v>2955.5464915339776</v>
      </c>
      <c r="I233" s="7">
        <f t="shared" si="26"/>
        <v>1.1974861599290223E-3</v>
      </c>
    </row>
    <row r="234" spans="1:9" x14ac:dyDescent="0.15">
      <c r="A234" s="10">
        <v>40603</v>
      </c>
      <c r="B234" s="3">
        <v>3249</v>
      </c>
      <c r="C234" s="4">
        <f t="shared" si="24"/>
        <v>8.0861025356691005</v>
      </c>
      <c r="D234" s="5">
        <f t="shared" si="28"/>
        <v>8.1390974710280144</v>
      </c>
      <c r="E234" s="5">
        <f t="shared" si="29"/>
        <v>2.8324407822030049E-3</v>
      </c>
      <c r="F234" s="6">
        <f t="shared" si="27"/>
        <v>-5.2358842437408813E-2</v>
      </c>
      <c r="G234" s="6">
        <f t="shared" si="30"/>
        <v>8.0873491756014371</v>
      </c>
      <c r="H234" s="27">
        <f t="shared" si="25"/>
        <v>3253.0528588431166</v>
      </c>
      <c r="I234" s="7">
        <f t="shared" si="26"/>
        <v>1.5417068072503479E-4</v>
      </c>
    </row>
    <row r="235" spans="1:9" x14ac:dyDescent="0.15">
      <c r="A235" s="10">
        <v>40634</v>
      </c>
      <c r="B235" s="3">
        <v>3363</v>
      </c>
      <c r="C235" s="4">
        <f t="shared" si="24"/>
        <v>8.12058871174027</v>
      </c>
      <c r="D235" s="5">
        <f t="shared" si="28"/>
        <v>8.1472942923056753</v>
      </c>
      <c r="E235" s="5">
        <f t="shared" si="29"/>
        <v>2.9200289936520993E-3</v>
      </c>
      <c r="F235" s="6">
        <f t="shared" si="27"/>
        <v>-3.6590550957677631E-2</v>
      </c>
      <c r="G235" s="6">
        <f t="shared" si="30"/>
        <v>8.1012157578771156</v>
      </c>
      <c r="H235" s="27">
        <f t="shared" si="25"/>
        <v>3298.4757865068786</v>
      </c>
      <c r="I235" s="7">
        <f t="shared" si="26"/>
        <v>2.3856587928343335E-3</v>
      </c>
    </row>
    <row r="236" spans="1:9" x14ac:dyDescent="0.15">
      <c r="A236" s="10">
        <v>40664</v>
      </c>
      <c r="B236" s="3">
        <v>3471</v>
      </c>
      <c r="C236" s="4">
        <f t="shared" si="24"/>
        <v>8.1521980158617868</v>
      </c>
      <c r="D236" s="5">
        <f t="shared" si="28"/>
        <v>8.1396570029070041</v>
      </c>
      <c r="E236" s="5">
        <f t="shared" si="29"/>
        <v>2.7476518409752558E-3</v>
      </c>
      <c r="F236" s="6">
        <f t="shared" si="27"/>
        <v>3.1995035617475791E-2</v>
      </c>
      <c r="G236" s="6">
        <f t="shared" si="30"/>
        <v>8.1903247748242318</v>
      </c>
      <c r="H236" s="27">
        <f t="shared" si="25"/>
        <v>3605.8931596286461</v>
      </c>
      <c r="I236" s="7">
        <f t="shared" si="26"/>
        <v>4.6768686050389727E-3</v>
      </c>
    </row>
    <row r="237" spans="1:9" x14ac:dyDescent="0.15">
      <c r="A237" s="10">
        <v>40695</v>
      </c>
      <c r="B237" s="3">
        <v>3551</v>
      </c>
      <c r="C237" s="4">
        <f t="shared" si="24"/>
        <v>8.1749845329430872</v>
      </c>
      <c r="D237" s="5">
        <f t="shared" si="28"/>
        <v>8.1453345340484198</v>
      </c>
      <c r="E237" s="5">
        <f t="shared" si="29"/>
        <v>2.7954901492206513E-3</v>
      </c>
      <c r="F237" s="6">
        <f t="shared" si="27"/>
        <v>2.4251095859672001E-2</v>
      </c>
      <c r="G237" s="6">
        <f t="shared" si="30"/>
        <v>8.1644035503748071</v>
      </c>
      <c r="H237" s="27">
        <f t="shared" si="25"/>
        <v>3513.6250116493939</v>
      </c>
      <c r="I237" s="7">
        <f t="shared" si="26"/>
        <v>1.2943122431169705E-3</v>
      </c>
    </row>
    <row r="238" spans="1:9" x14ac:dyDescent="0.15">
      <c r="A238" s="10">
        <v>40725</v>
      </c>
      <c r="B238" s="3">
        <v>3740</v>
      </c>
      <c r="C238" s="4">
        <f t="shared" si="24"/>
        <v>8.2268408904085781</v>
      </c>
      <c r="D238" s="5">
        <f t="shared" si="28"/>
        <v>8.1507624200781699</v>
      </c>
      <c r="E238" s="5">
        <f t="shared" si="29"/>
        <v>2.8384712254505653E-3</v>
      </c>
      <c r="F238" s="6">
        <f t="shared" si="27"/>
        <v>7.1227741460265601E-2</v>
      </c>
      <c r="G238" s="6">
        <f t="shared" si="30"/>
        <v>8.2173342411345001</v>
      </c>
      <c r="H238" s="27">
        <f t="shared" si="25"/>
        <v>3704.6136012633656</v>
      </c>
      <c r="I238" s="7">
        <f t="shared" si="26"/>
        <v>1.1555649854808282E-3</v>
      </c>
    </row>
    <row r="239" spans="1:9" x14ac:dyDescent="0.15">
      <c r="A239" s="10">
        <v>40756</v>
      </c>
      <c r="B239" s="3">
        <v>3576</v>
      </c>
      <c r="C239" s="4">
        <f t="shared" si="24"/>
        <v>8.1820001362934054</v>
      </c>
      <c r="D239" s="5">
        <f t="shared" si="28"/>
        <v>8.1531764644261031</v>
      </c>
      <c r="E239" s="5">
        <f t="shared" si="29"/>
        <v>2.8315412936300798E-3</v>
      </c>
      <c r="F239" s="6">
        <f t="shared" si="27"/>
        <v>2.9605765367477374E-2</v>
      </c>
      <c r="G239" s="6">
        <f t="shared" si="30"/>
        <v>8.183532913903683</v>
      </c>
      <c r="H239" s="27">
        <f t="shared" si="25"/>
        <v>3581.4854156215224</v>
      </c>
      <c r="I239" s="7">
        <f t="shared" si="26"/>
        <v>1.873353195728456E-4</v>
      </c>
    </row>
    <row r="240" spans="1:9" x14ac:dyDescent="0.15">
      <c r="A240" s="10">
        <v>40787</v>
      </c>
      <c r="B240" s="3">
        <v>3517</v>
      </c>
      <c r="C240" s="4">
        <f t="shared" si="24"/>
        <v>8.1653636324739818</v>
      </c>
      <c r="D240" s="5">
        <f t="shared" si="28"/>
        <v>8.1639770490903523</v>
      </c>
      <c r="E240" s="5">
        <f t="shared" si="29"/>
        <v>2.9616577640004787E-3</v>
      </c>
      <c r="F240" s="6">
        <f t="shared" si="27"/>
        <v>-1.3298012133040752E-2</v>
      </c>
      <c r="G240" s="6">
        <f t="shared" si="30"/>
        <v>8.1365841844681555</v>
      </c>
      <c r="H240" s="27">
        <f t="shared" si="25"/>
        <v>3417.2252982768759</v>
      </c>
      <c r="I240" s="7">
        <f t="shared" si="26"/>
        <v>3.5245764060487512E-3</v>
      </c>
    </row>
    <row r="241" spans="1:9" x14ac:dyDescent="0.15">
      <c r="A241" s="10">
        <v>40817</v>
      </c>
      <c r="B241" s="3">
        <v>3515</v>
      </c>
      <c r="C241" s="4">
        <f t="shared" si="24"/>
        <v>8.1647948042447656</v>
      </c>
      <c r="D241" s="5">
        <f t="shared" si="28"/>
        <v>8.163362932138666</v>
      </c>
      <c r="E241" s="5">
        <f t="shared" si="29"/>
        <v>2.9032734431721778E-3</v>
      </c>
      <c r="F241" s="6">
        <f t="shared" si="27"/>
        <v>8.0209698078650433E-3</v>
      </c>
      <c r="G241" s="6">
        <f t="shared" si="30"/>
        <v>8.1777083771448815</v>
      </c>
      <c r="H241" s="27">
        <f t="shared" si="25"/>
        <v>3560.6855557446393</v>
      </c>
      <c r="I241" s="7">
        <f t="shared" si="26"/>
        <v>1.5816163430589065E-3</v>
      </c>
    </row>
    <row r="242" spans="1:9" x14ac:dyDescent="0.15">
      <c r="A242" s="10">
        <v>40848</v>
      </c>
      <c r="B242" s="3">
        <v>3646</v>
      </c>
      <c r="C242" s="4">
        <f t="shared" si="24"/>
        <v>8.2013859552386084</v>
      </c>
      <c r="D242" s="5">
        <f t="shared" si="28"/>
        <v>8.1675221051578326</v>
      </c>
      <c r="E242" s="5">
        <f t="shared" si="29"/>
        <v>2.9237794452565131E-3</v>
      </c>
      <c r="F242" s="6">
        <f t="shared" si="27"/>
        <v>3.154959773889067E-2</v>
      </c>
      <c r="G242" s="6">
        <f t="shared" si="30"/>
        <v>8.1968503924531007</v>
      </c>
      <c r="H242" s="27">
        <f t="shared" si="25"/>
        <v>3629.5007829856058</v>
      </c>
      <c r="I242" s="7">
        <f t="shared" si="26"/>
        <v>5.5302394135111168E-4</v>
      </c>
    </row>
    <row r="243" spans="1:9" x14ac:dyDescent="0.15">
      <c r="A243" s="10">
        <v>40878</v>
      </c>
      <c r="B243" s="3">
        <v>4892</v>
      </c>
      <c r="C243" s="4">
        <f t="shared" si="24"/>
        <v>8.4953564968070623</v>
      </c>
      <c r="D243" s="5">
        <f t="shared" si="28"/>
        <v>8.1682674678968183</v>
      </c>
      <c r="E243" s="5">
        <f t="shared" si="29"/>
        <v>2.8882108230727137E-3</v>
      </c>
      <c r="F243" s="6">
        <f t="shared" si="27"/>
        <v>0.33110320811728189</v>
      </c>
      <c r="G243" s="6">
        <f t="shared" si="30"/>
        <v>8.5032236431403678</v>
      </c>
      <c r="H243" s="27">
        <f t="shared" si="25"/>
        <v>4930.6378654522896</v>
      </c>
      <c r="I243" s="7">
        <f t="shared" si="26"/>
        <v>9.2605252484252655E-4</v>
      </c>
    </row>
    <row r="244" spans="1:9" x14ac:dyDescent="0.15">
      <c r="A244" s="10">
        <v>40909</v>
      </c>
      <c r="B244" s="3">
        <v>2995</v>
      </c>
      <c r="C244" s="4">
        <f t="shared" si="24"/>
        <v>8.0046995105495498</v>
      </c>
      <c r="D244" s="5">
        <f t="shared" si="28"/>
        <v>8.1663379351332921</v>
      </c>
      <c r="E244" s="5">
        <f t="shared" si="29"/>
        <v>2.8095479570944618E-3</v>
      </c>
      <c r="F244" s="6">
        <f t="shared" si="27"/>
        <v>-0.15276074471903875</v>
      </c>
      <c r="G244" s="6">
        <f t="shared" si="30"/>
        <v>8.0220983368085701</v>
      </c>
      <c r="H244" s="27">
        <f t="shared" si="25"/>
        <v>3047.5654471462058</v>
      </c>
      <c r="I244" s="7">
        <f t="shared" si="26"/>
        <v>2.1735764392017574E-3</v>
      </c>
    </row>
    <row r="245" spans="1:9" x14ac:dyDescent="0.15">
      <c r="A245" s="10">
        <v>40940</v>
      </c>
      <c r="B245" s="3">
        <v>3202</v>
      </c>
      <c r="C245" s="4">
        <f t="shared" si="24"/>
        <v>8.0715308935566608</v>
      </c>
      <c r="D245" s="5">
        <f t="shared" si="28"/>
        <v>8.1810145413381967</v>
      </c>
      <c r="E245" s="5">
        <f t="shared" si="29"/>
        <v>3.0033102019553573E-3</v>
      </c>
      <c r="F245" s="6">
        <f t="shared" si="27"/>
        <v>-0.13135113453463459</v>
      </c>
      <c r="G245" s="6">
        <f t="shared" si="30"/>
        <v>8.0286741327208286</v>
      </c>
      <c r="H245" s="27">
        <f t="shared" si="25"/>
        <v>3067.671650248848</v>
      </c>
      <c r="I245" s="7">
        <f t="shared" si="26"/>
        <v>5.3096198727361375E-3</v>
      </c>
    </row>
    <row r="246" spans="1:9" x14ac:dyDescent="0.15">
      <c r="A246" s="10">
        <v>40969</v>
      </c>
      <c r="B246" s="3">
        <v>3550</v>
      </c>
      <c r="C246" s="4">
        <f t="shared" si="24"/>
        <v>8.174702882469461</v>
      </c>
      <c r="D246" s="5">
        <f t="shared" si="28"/>
        <v>8.195936721340205</v>
      </c>
      <c r="E246" s="5">
        <f t="shared" si="29"/>
        <v>3.1979184123843529E-3</v>
      </c>
      <c r="F246" s="6">
        <f t="shared" si="27"/>
        <v>-4.319679902665205E-2</v>
      </c>
      <c r="G246" s="6">
        <f t="shared" si="30"/>
        <v>8.1316590091027443</v>
      </c>
      <c r="H246" s="27">
        <f t="shared" si="25"/>
        <v>3400.4362428789259</v>
      </c>
      <c r="I246" s="7">
        <f t="shared" si="26"/>
        <v>5.26549698326329E-3</v>
      </c>
    </row>
    <row r="247" spans="1:9" x14ac:dyDescent="0.15">
      <c r="A247" s="10">
        <v>41000</v>
      </c>
      <c r="B247" s="3">
        <v>3409</v>
      </c>
      <c r="C247" s="4">
        <f t="shared" si="24"/>
        <v>8.1341742721379031</v>
      </c>
      <c r="D247" s="5">
        <f t="shared" si="28"/>
        <v>8.1912790235048281</v>
      </c>
      <c r="E247" s="5">
        <f t="shared" si="29"/>
        <v>3.0696539506157566E-3</v>
      </c>
      <c r="F247" s="6">
        <f t="shared" si="27"/>
        <v>-4.2629168568882263E-2</v>
      </c>
      <c r="G247" s="6">
        <f t="shared" si="30"/>
        <v>8.1625440887949114</v>
      </c>
      <c r="H247" s="27">
        <f t="shared" si="25"/>
        <v>3507.0976315211087</v>
      </c>
      <c r="I247" s="7">
        <f t="shared" si="26"/>
        <v>3.4877316010039081E-3</v>
      </c>
    </row>
    <row r="248" spans="1:9" x14ac:dyDescent="0.15">
      <c r="A248" s="10">
        <v>41030</v>
      </c>
      <c r="B248" s="3">
        <v>3786</v>
      </c>
      <c r="C248" s="4">
        <f t="shared" si="24"/>
        <v>8.2390653317692681</v>
      </c>
      <c r="D248" s="5">
        <f t="shared" si="28"/>
        <v>8.1978712999572778</v>
      </c>
      <c r="E248" s="5">
        <f t="shared" si="29"/>
        <v>3.1271704159013978E-3</v>
      </c>
      <c r="F248" s="6">
        <f t="shared" si="27"/>
        <v>3.4702877956803074E-2</v>
      </c>
      <c r="G248" s="6">
        <f t="shared" si="30"/>
        <v>8.2263437130729198</v>
      </c>
      <c r="H248" s="27">
        <f t="shared" si="25"/>
        <v>3738.1410189245616</v>
      </c>
      <c r="I248" s="7">
        <f t="shared" si="26"/>
        <v>1.5440609078914173E-3</v>
      </c>
    </row>
    <row r="249" spans="1:9" x14ac:dyDescent="0.15">
      <c r="A249" s="10">
        <v>41061</v>
      </c>
      <c r="B249" s="3">
        <v>3816</v>
      </c>
      <c r="C249" s="4">
        <f t="shared" si="24"/>
        <v>8.2469580325681768</v>
      </c>
      <c r="D249" s="5">
        <f t="shared" si="28"/>
        <v>8.2070095554259854</v>
      </c>
      <c r="E249" s="5">
        <f t="shared" si="29"/>
        <v>3.2253178513954833E-3</v>
      </c>
      <c r="F249" s="6">
        <f t="shared" si="27"/>
        <v>2.8871821073007321E-2</v>
      </c>
      <c r="G249" s="6">
        <f t="shared" si="30"/>
        <v>8.2252495662328506</v>
      </c>
      <c r="H249" s="27">
        <f t="shared" si="25"/>
        <v>3734.0531804965372</v>
      </c>
      <c r="I249" s="7">
        <f t="shared" si="26"/>
        <v>2.6322998431175452E-3</v>
      </c>
    </row>
    <row r="250" spans="1:9" x14ac:dyDescent="0.15">
      <c r="A250" s="10">
        <v>41091</v>
      </c>
      <c r="B250" s="3">
        <v>3733</v>
      </c>
      <c r="C250" s="4">
        <f t="shared" si="24"/>
        <v>8.2249674789145839</v>
      </c>
      <c r="D250" s="5">
        <f t="shared" si="28"/>
        <v>8.1945913422578904</v>
      </c>
      <c r="E250" s="5">
        <f t="shared" si="29"/>
        <v>2.9698943399749625E-3</v>
      </c>
      <c r="F250" s="6">
        <f t="shared" si="27"/>
        <v>5.9202548409035112E-2</v>
      </c>
      <c r="G250" s="6">
        <f t="shared" si="30"/>
        <v>8.2814626147376469</v>
      </c>
      <c r="H250" s="27">
        <f t="shared" si="25"/>
        <v>3949.9674396619935</v>
      </c>
      <c r="I250" s="7">
        <f t="shared" si="26"/>
        <v>6.8687366810741991E-3</v>
      </c>
    </row>
    <row r="251" spans="1:9" x14ac:dyDescent="0.15">
      <c r="A251" s="10">
        <v>41122</v>
      </c>
      <c r="B251" s="3">
        <v>3752</v>
      </c>
      <c r="C251" s="4">
        <f t="shared" si="24"/>
        <v>8.2300443101261145</v>
      </c>
      <c r="D251" s="5">
        <f t="shared" si="28"/>
        <v>8.1983579646490501</v>
      </c>
      <c r="E251" s="5">
        <f t="shared" si="29"/>
        <v>2.9829031086619859E-3</v>
      </c>
      <c r="F251" s="6">
        <f t="shared" si="27"/>
        <v>3.0218210768255333E-2</v>
      </c>
      <c r="G251" s="6">
        <f t="shared" si="30"/>
        <v>8.2271670019653431</v>
      </c>
      <c r="H251" s="27">
        <f t="shared" si="25"/>
        <v>3741.2198561160808</v>
      </c>
      <c r="I251" s="7">
        <f t="shared" si="26"/>
        <v>3.4961028790952801E-4</v>
      </c>
    </row>
    <row r="252" spans="1:9" x14ac:dyDescent="0.15">
      <c r="A252" s="10">
        <v>41153</v>
      </c>
      <c r="B252" s="3">
        <v>3503</v>
      </c>
      <c r="C252" s="4">
        <f t="shared" si="24"/>
        <v>8.1613750231974862</v>
      </c>
      <c r="D252" s="5">
        <f t="shared" si="28"/>
        <v>8.1939565317840142</v>
      </c>
      <c r="E252" s="5">
        <f t="shared" si="29"/>
        <v>2.8623335888035327E-3</v>
      </c>
      <c r="F252" s="6">
        <f t="shared" si="27"/>
        <v>-1.8974356273519028E-2</v>
      </c>
      <c r="G252" s="6">
        <f t="shared" si="30"/>
        <v>8.1880428556246727</v>
      </c>
      <c r="H252" s="27">
        <f t="shared" si="25"/>
        <v>3597.6741838818662</v>
      </c>
      <c r="I252" s="7">
        <f t="shared" si="26"/>
        <v>3.2675661088220052E-3</v>
      </c>
    </row>
    <row r="253" spans="1:9" x14ac:dyDescent="0.15">
      <c r="A253" s="10">
        <v>41183</v>
      </c>
      <c r="B253" s="3">
        <v>3626</v>
      </c>
      <c r="C253" s="4">
        <f t="shared" si="24"/>
        <v>8.1958853913147962</v>
      </c>
      <c r="D253" s="5">
        <f t="shared" si="28"/>
        <v>8.1943393754426239</v>
      </c>
      <c r="E253" s="5">
        <f t="shared" si="29"/>
        <v>2.8218491212167163E-3</v>
      </c>
      <c r="F253" s="6">
        <f t="shared" si="27"/>
        <v>6.1149841936179606E-3</v>
      </c>
      <c r="G253" s="6">
        <f t="shared" si="30"/>
        <v>8.2048398351806817</v>
      </c>
      <c r="H253" s="27">
        <f t="shared" si="25"/>
        <v>3658.6146184172831</v>
      </c>
      <c r="I253" s="7">
        <f t="shared" si="26"/>
        <v>1.0925535727201064E-3</v>
      </c>
    </row>
    <row r="254" spans="1:9" x14ac:dyDescent="0.15">
      <c r="A254" s="10">
        <v>41214</v>
      </c>
      <c r="B254" s="3">
        <v>3869</v>
      </c>
      <c r="C254" s="4">
        <f t="shared" si="24"/>
        <v>8.2607513547005134</v>
      </c>
      <c r="D254" s="5">
        <f t="shared" si="28"/>
        <v>8.2060332638136551</v>
      </c>
      <c r="E254" s="5">
        <f t="shared" si="29"/>
        <v>2.9667094737691477E-3</v>
      </c>
      <c r="F254" s="6">
        <f t="shared" si="27"/>
        <v>3.8369540410667535E-2</v>
      </c>
      <c r="G254" s="6">
        <f t="shared" si="30"/>
        <v>8.2287108223027321</v>
      </c>
      <c r="H254" s="27">
        <f t="shared" si="25"/>
        <v>3747.0000880883917</v>
      </c>
      <c r="I254" s="7">
        <f t="shared" si="26"/>
        <v>3.8786462661837212E-3</v>
      </c>
    </row>
    <row r="255" spans="1:9" x14ac:dyDescent="0.15">
      <c r="A255" s="10">
        <v>41244</v>
      </c>
      <c r="B255" s="3">
        <v>5124</v>
      </c>
      <c r="C255" s="4">
        <f t="shared" si="24"/>
        <v>8.5416906630166256</v>
      </c>
      <c r="D255" s="5">
        <f t="shared" si="28"/>
        <v>8.2094395477300228</v>
      </c>
      <c r="E255" s="5">
        <f t="shared" si="29"/>
        <v>2.9738867310980317E-3</v>
      </c>
      <c r="F255" s="6">
        <f t="shared" si="27"/>
        <v>0.33144110929356013</v>
      </c>
      <c r="G255" s="6">
        <f t="shared" si="30"/>
        <v>8.5401031814047066</v>
      </c>
      <c r="H255" s="27">
        <f t="shared" si="25"/>
        <v>5115.8721972961048</v>
      </c>
      <c r="I255" s="7">
        <f t="shared" si="26"/>
        <v>1.8585098366912463E-4</v>
      </c>
    </row>
    <row r="256" spans="1:9" x14ac:dyDescent="0.15">
      <c r="A256" s="10">
        <v>41275</v>
      </c>
      <c r="B256" s="3">
        <v>3143</v>
      </c>
      <c r="C256" s="4">
        <f t="shared" si="24"/>
        <v>8.0529330367975671</v>
      </c>
      <c r="D256" s="5">
        <f t="shared" si="28"/>
        <v>8.2105527592411001</v>
      </c>
      <c r="E256" s="5">
        <f t="shared" si="29"/>
        <v>2.9435061093753068E-3</v>
      </c>
      <c r="F256" s="6">
        <f t="shared" si="27"/>
        <v>-0.15419104704007638</v>
      </c>
      <c r="G256" s="6">
        <f t="shared" si="30"/>
        <v>8.0596526897420819</v>
      </c>
      <c r="H256" s="27">
        <f t="shared" si="25"/>
        <v>3164.1909875077831</v>
      </c>
      <c r="I256" s="7">
        <f t="shared" si="26"/>
        <v>8.34435467650063E-4</v>
      </c>
    </row>
    <row r="257" spans="1:9" x14ac:dyDescent="0.15">
      <c r="A257" s="10">
        <v>41306</v>
      </c>
      <c r="B257" s="3">
        <v>3211</v>
      </c>
      <c r="C257" s="4">
        <f t="shared" si="24"/>
        <v>8.0743376940895146</v>
      </c>
      <c r="D257" s="5">
        <f t="shared" si="28"/>
        <v>8.2113343822638765</v>
      </c>
      <c r="E257" s="5">
        <f t="shared" si="29"/>
        <v>2.9082074438392625E-3</v>
      </c>
      <c r="F257" s="6">
        <f t="shared" si="27"/>
        <v>-0.13301297554982183</v>
      </c>
      <c r="G257" s="6">
        <f t="shared" si="30"/>
        <v>8.0821451308158405</v>
      </c>
      <c r="H257" s="27">
        <f t="shared" si="25"/>
        <v>3236.1677994852002</v>
      </c>
      <c r="I257" s="7">
        <f t="shared" si="26"/>
        <v>9.6694453738800157E-4</v>
      </c>
    </row>
    <row r="258" spans="1:9" x14ac:dyDescent="0.15">
      <c r="A258" s="10">
        <v>41334</v>
      </c>
      <c r="B258" s="3">
        <v>3601</v>
      </c>
      <c r="C258" s="4">
        <f t="shared" si="24"/>
        <v>8.1889668636488757</v>
      </c>
      <c r="D258" s="5">
        <f t="shared" si="28"/>
        <v>8.2192049436659858</v>
      </c>
      <c r="E258" s="5">
        <f t="shared" si="29"/>
        <v>2.9892314704067719E-3</v>
      </c>
      <c r="F258" s="6">
        <f t="shared" si="27"/>
        <v>-3.9382234126798248E-2</v>
      </c>
      <c r="G258" s="6">
        <f t="shared" si="30"/>
        <v>8.1710457906810632</v>
      </c>
      <c r="H258" s="27">
        <f t="shared" si="25"/>
        <v>3537.0410346571662</v>
      </c>
      <c r="I258" s="7">
        <f t="shared" si="26"/>
        <v>2.1884412608096922E-3</v>
      </c>
    </row>
    <row r="259" spans="1:9" x14ac:dyDescent="0.15">
      <c r="A259" s="10">
        <v>41365</v>
      </c>
      <c r="B259" s="3">
        <v>3462</v>
      </c>
      <c r="C259" s="4">
        <f t="shared" si="24"/>
        <v>8.1496017357361552</v>
      </c>
      <c r="D259" s="5">
        <f t="shared" si="28"/>
        <v>8.2138973306405454</v>
      </c>
      <c r="E259" s="5">
        <f t="shared" si="29"/>
        <v>2.8537627484028368E-3</v>
      </c>
      <c r="F259" s="6">
        <f t="shared" si="27"/>
        <v>-4.9006958637779839E-2</v>
      </c>
      <c r="G259" s="6">
        <f t="shared" si="30"/>
        <v>8.1795650065675094</v>
      </c>
      <c r="H259" s="27">
        <f t="shared" si="25"/>
        <v>3567.3025700831386</v>
      </c>
      <c r="I259" s="7">
        <f t="shared" si="26"/>
        <v>3.6766546149077069E-3</v>
      </c>
    </row>
    <row r="260" spans="1:9" x14ac:dyDescent="0.15">
      <c r="A260" s="10">
        <v>41395</v>
      </c>
      <c r="B260" s="3">
        <v>3915</v>
      </c>
      <c r="C260" s="4">
        <f t="shared" si="24"/>
        <v>8.2725706084249033</v>
      </c>
      <c r="D260" s="5">
        <f t="shared" si="28"/>
        <v>8.2225983006283414</v>
      </c>
      <c r="E260" s="5">
        <f t="shared" si="29"/>
        <v>2.9492344295231994E-3</v>
      </c>
      <c r="F260" s="6">
        <f t="shared" si="27"/>
        <v>3.919763018228431E-2</v>
      </c>
      <c r="G260" s="6">
        <f t="shared" si="30"/>
        <v>8.251453971345752</v>
      </c>
      <c r="H260" s="27">
        <f t="shared" si="25"/>
        <v>3833.1951275311353</v>
      </c>
      <c r="I260" s="7">
        <f t="shared" si="26"/>
        <v>2.5526088659365278E-3</v>
      </c>
    </row>
    <row r="261" spans="1:9" x14ac:dyDescent="0.15">
      <c r="A261" s="10">
        <v>41426</v>
      </c>
      <c r="B261" s="3">
        <v>3773</v>
      </c>
      <c r="C261" s="4">
        <f t="shared" ref="C261:C324" si="31">LN(B261)</f>
        <v>8.235625719964311</v>
      </c>
      <c r="D261" s="5">
        <f t="shared" si="28"/>
        <v>8.2203435679187926</v>
      </c>
      <c r="E261" s="5">
        <f t="shared" si="29"/>
        <v>2.8642654056933057E-3</v>
      </c>
      <c r="F261" s="6">
        <f t="shared" si="27"/>
        <v>2.487152795493635E-2</v>
      </c>
      <c r="G261" s="6">
        <f t="shared" si="30"/>
        <v>8.2544193561308727</v>
      </c>
      <c r="H261" s="27">
        <f t="shared" si="25"/>
        <v>3844.5788963261698</v>
      </c>
      <c r="I261" s="7">
        <f t="shared" si="26"/>
        <v>2.2819925049536072E-3</v>
      </c>
    </row>
    <row r="262" spans="1:9" x14ac:dyDescent="0.15">
      <c r="A262" s="10">
        <v>41456</v>
      </c>
      <c r="B262" s="3">
        <v>3993</v>
      </c>
      <c r="C262" s="4">
        <f t="shared" si="31"/>
        <v>8.2922981070632211</v>
      </c>
      <c r="D262" s="5">
        <f t="shared" si="28"/>
        <v>8.2259457493530768</v>
      </c>
      <c r="E262" s="5">
        <f t="shared" si="29"/>
        <v>2.9089693874942112E-3</v>
      </c>
      <c r="F262" s="6">
        <f t="shared" si="27"/>
        <v>6.1307186342813597E-2</v>
      </c>
      <c r="G262" s="6">
        <f t="shared" si="30"/>
        <v>8.28241038173352</v>
      </c>
      <c r="H262" s="27">
        <f t="shared" ref="H262:H325" si="32">EXP(G262)</f>
        <v>3953.7128630500506</v>
      </c>
      <c r="I262" s="7">
        <f t="shared" ref="I262:I325" si="33">ABS(C262-G262)/C262</f>
        <v>1.1923986815282235E-3</v>
      </c>
    </row>
    <row r="263" spans="1:9" x14ac:dyDescent="0.15">
      <c r="A263" s="10">
        <v>41487</v>
      </c>
      <c r="B263" s="3">
        <v>4054</v>
      </c>
      <c r="C263" s="4">
        <f t="shared" si="31"/>
        <v>8.3074593270119461</v>
      </c>
      <c r="D263" s="5">
        <f t="shared" si="28"/>
        <v>8.2422529361133403</v>
      </c>
      <c r="E263" s="5">
        <f t="shared" si="29"/>
        <v>3.1277320008622793E-3</v>
      </c>
      <c r="F263" s="6">
        <f t="shared" si="27"/>
        <v>4.0517429675364605E-2</v>
      </c>
      <c r="G263" s="6">
        <f t="shared" si="30"/>
        <v>8.259072929508827</v>
      </c>
      <c r="H263" s="27">
        <f t="shared" si="32"/>
        <v>3862.5116195871433</v>
      </c>
      <c r="I263" s="7">
        <f t="shared" si="33"/>
        <v>5.8244519290981478E-3</v>
      </c>
    </row>
    <row r="264" spans="1:9" x14ac:dyDescent="0.15">
      <c r="A264" s="10">
        <v>41518</v>
      </c>
      <c r="B264" s="3">
        <v>3587</v>
      </c>
      <c r="C264" s="4">
        <f t="shared" si="31"/>
        <v>8.1850714775322828</v>
      </c>
      <c r="D264" s="5">
        <f t="shared" si="28"/>
        <v>8.2339350320737097</v>
      </c>
      <c r="E264" s="5">
        <f t="shared" si="29"/>
        <v>2.9408506283472406E-3</v>
      </c>
      <c r="F264" s="6">
        <f t="shared" si="27"/>
        <v>-2.7772624567906128E-2</v>
      </c>
      <c r="G264" s="6">
        <f t="shared" si="30"/>
        <v>8.2264063118406838</v>
      </c>
      <c r="H264" s="27">
        <f t="shared" si="32"/>
        <v>3738.3750292703776</v>
      </c>
      <c r="I264" s="7">
        <f t="shared" si="33"/>
        <v>5.0500272870998867E-3</v>
      </c>
    </row>
    <row r="265" spans="1:9" x14ac:dyDescent="0.15">
      <c r="A265" s="10">
        <v>41548</v>
      </c>
      <c r="B265" s="3">
        <v>3738</v>
      </c>
      <c r="C265" s="4">
        <f t="shared" si="31"/>
        <v>8.2263059880155076</v>
      </c>
      <c r="D265" s="5">
        <f t="shared" si="28"/>
        <v>8.2322558314973691</v>
      </c>
      <c r="E265" s="5">
        <f t="shared" si="29"/>
        <v>2.8654156322345521E-3</v>
      </c>
      <c r="F265" s="6">
        <f t="shared" si="27"/>
        <v>2.5635476558106712E-3</v>
      </c>
      <c r="G265" s="6">
        <f t="shared" si="30"/>
        <v>8.2429908668956742</v>
      </c>
      <c r="H265" s="27">
        <f t="shared" si="32"/>
        <v>3800.8912849970689</v>
      </c>
      <c r="I265" s="7">
        <f t="shared" si="33"/>
        <v>2.0282346541052481E-3</v>
      </c>
    </row>
    <row r="266" spans="1:9" x14ac:dyDescent="0.15">
      <c r="A266" s="10">
        <v>41579</v>
      </c>
      <c r="B266" s="3">
        <v>4004</v>
      </c>
      <c r="C266" s="4">
        <f t="shared" si="31"/>
        <v>8.2950491404351112</v>
      </c>
      <c r="D266" s="5">
        <f t="shared" si="28"/>
        <v>8.2410907656965797</v>
      </c>
      <c r="E266" s="5">
        <f t="shared" si="29"/>
        <v>2.962884380943991E-3</v>
      </c>
      <c r="F266" s="6">
        <f t="shared" si="27"/>
        <v>4.2958313437763733E-2</v>
      </c>
      <c r="G266" s="6">
        <f t="shared" si="30"/>
        <v>8.2734907875402701</v>
      </c>
      <c r="H266" s="27">
        <f t="shared" si="32"/>
        <v>3918.6041592183687</v>
      </c>
      <c r="I266" s="7">
        <f t="shared" si="33"/>
        <v>2.5989421557194373E-3</v>
      </c>
    </row>
    <row r="267" spans="1:9" x14ac:dyDescent="0.15">
      <c r="A267" s="10">
        <v>41609</v>
      </c>
      <c r="B267" s="3">
        <v>5143</v>
      </c>
      <c r="C267" s="4">
        <f t="shared" si="31"/>
        <v>8.5453918457749154</v>
      </c>
      <c r="D267" s="5">
        <f t="shared" si="28"/>
        <v>8.2357181384311122</v>
      </c>
      <c r="E267" s="5">
        <f t="shared" si="29"/>
        <v>2.8267843117485889E-3</v>
      </c>
      <c r="F267" s="6">
        <f t="shared" si="27"/>
        <v>0.3250335957594363</v>
      </c>
      <c r="G267" s="6">
        <f t="shared" si="30"/>
        <v>8.5754947593710842</v>
      </c>
      <c r="H267" s="27">
        <f t="shared" si="32"/>
        <v>5300.1730999303081</v>
      </c>
      <c r="I267" s="7">
        <f t="shared" si="33"/>
        <v>3.5227072250703781E-3</v>
      </c>
    </row>
    <row r="268" spans="1:9" x14ac:dyDescent="0.15">
      <c r="A268" s="10">
        <v>41640</v>
      </c>
      <c r="B268" s="3">
        <v>3331</v>
      </c>
      <c r="C268" s="4">
        <f t="shared" si="31"/>
        <v>8.1110278381936798</v>
      </c>
      <c r="D268" s="5">
        <f t="shared" si="28"/>
        <v>8.2459309561342309</v>
      </c>
      <c r="E268" s="5">
        <f t="shared" si="29"/>
        <v>2.9473815466019263E-3</v>
      </c>
      <c r="F268" s="6">
        <f t="shared" si="27"/>
        <v>-0.14851339809346822</v>
      </c>
      <c r="G268" s="6">
        <f t="shared" si="30"/>
        <v>8.0843538757027851</v>
      </c>
      <c r="H268" s="27">
        <f t="shared" si="32"/>
        <v>3243.3235682903378</v>
      </c>
      <c r="I268" s="7">
        <f t="shared" si="33"/>
        <v>3.2886044805925585E-3</v>
      </c>
    </row>
    <row r="269" spans="1:9" x14ac:dyDescent="0.15">
      <c r="A269" s="10">
        <v>41671</v>
      </c>
      <c r="B269" s="3">
        <v>3258</v>
      </c>
      <c r="C269" s="4">
        <f t="shared" si="31"/>
        <v>8.0888687891619906</v>
      </c>
      <c r="D269" s="5">
        <f t="shared" si="28"/>
        <v>8.2414029732886931</v>
      </c>
      <c r="E269" s="5">
        <f t="shared" si="29"/>
        <v>2.8253257383697998E-3</v>
      </c>
      <c r="F269" s="6">
        <f t="shared" si="27"/>
        <v>-0.13875929329814693</v>
      </c>
      <c r="G269" s="6">
        <f t="shared" si="30"/>
        <v>8.1158653621310108</v>
      </c>
      <c r="H269" s="27">
        <f t="shared" si="32"/>
        <v>3347.1528305873489</v>
      </c>
      <c r="I269" s="7">
        <f t="shared" si="33"/>
        <v>3.3374967096996395E-3</v>
      </c>
    </row>
    <row r="270" spans="1:9" x14ac:dyDescent="0.15">
      <c r="A270" s="10">
        <v>41699</v>
      </c>
      <c r="B270" s="3">
        <v>3594</v>
      </c>
      <c r="C270" s="4">
        <f t="shared" si="31"/>
        <v>8.1870210673435047</v>
      </c>
      <c r="D270" s="5">
        <f t="shared" si="28"/>
        <v>8.239292548397577</v>
      </c>
      <c r="E270" s="5">
        <f t="shared" si="29"/>
        <v>2.7447360840450433E-3</v>
      </c>
      <c r="F270" s="6">
        <f t="shared" si="27"/>
        <v>-4.3176349029523178E-2</v>
      </c>
      <c r="G270" s="6">
        <f t="shared" si="30"/>
        <v>8.2048460649002646</v>
      </c>
      <c r="H270" s="27">
        <f t="shared" si="32"/>
        <v>3658.637410631412</v>
      </c>
      <c r="I270" s="7">
        <f t="shared" si="33"/>
        <v>2.1772262963705448E-3</v>
      </c>
    </row>
    <row r="271" spans="1:9" x14ac:dyDescent="0.15">
      <c r="A271" s="10">
        <v>41730</v>
      </c>
      <c r="B271" s="3">
        <v>3641</v>
      </c>
      <c r="C271" s="4">
        <f t="shared" si="31"/>
        <v>8.2000136481754335</v>
      </c>
      <c r="D271" s="5">
        <f t="shared" si="28"/>
        <v>8.2439709698851846</v>
      </c>
      <c r="E271" s="5">
        <f t="shared" si="29"/>
        <v>2.7763087970818384E-3</v>
      </c>
      <c r="F271" s="6">
        <f t="shared" si="27"/>
        <v>-4.7520533338452138E-2</v>
      </c>
      <c r="G271" s="6">
        <f t="shared" si="30"/>
        <v>8.1930303258438428</v>
      </c>
      <c r="H271" s="27">
        <f t="shared" si="32"/>
        <v>3615.6622970339436</v>
      </c>
      <c r="I271" s="7">
        <f t="shared" si="33"/>
        <v>8.5162325713257275E-4</v>
      </c>
    </row>
    <row r="272" spans="1:9" x14ac:dyDescent="0.15">
      <c r="A272" s="10">
        <v>41760</v>
      </c>
      <c r="B272" s="3">
        <v>4093</v>
      </c>
      <c r="C272" s="4">
        <f t="shared" si="31"/>
        <v>8.3170334764924032</v>
      </c>
      <c r="D272" s="5">
        <f t="shared" si="28"/>
        <v>8.2553557184169897</v>
      </c>
      <c r="E272" s="5">
        <f t="shared" si="29"/>
        <v>2.9168651652160807E-3</v>
      </c>
      <c r="F272" s="6">
        <f t="shared" ref="F272:F335" si="34">$N$3*(C272-D271-E271)+(1-$N$3)*F260</f>
        <v>4.581494372556015E-2</v>
      </c>
      <c r="G272" s="6">
        <f t="shared" si="30"/>
        <v>8.2859449088645505</v>
      </c>
      <c r="H272" s="27">
        <f t="shared" si="32"/>
        <v>3967.7120941897178</v>
      </c>
      <c r="I272" s="7">
        <f t="shared" si="33"/>
        <v>3.7379394607130897E-3</v>
      </c>
    </row>
    <row r="273" spans="1:9" x14ac:dyDescent="0.15">
      <c r="A273" s="10">
        <v>41791</v>
      </c>
      <c r="B273" s="3">
        <v>3962</v>
      </c>
      <c r="C273" s="4">
        <f t="shared" si="31"/>
        <v>8.2845042272584966</v>
      </c>
      <c r="D273" s="5">
        <f t="shared" ref="D273:D336" si="35">$N$4*(C273-F261)+(1-$N$4)*(D272+E272)</f>
        <v>8.2586492002973824</v>
      </c>
      <c r="E273" s="5">
        <f t="shared" ref="E273:E336" si="36">$N$2*(D273-D272)+(1-$N$2)*E272</f>
        <v>2.9230144651235133E-3</v>
      </c>
      <c r="F273" s="6">
        <f t="shared" si="34"/>
        <v>2.5161033482855165E-2</v>
      </c>
      <c r="G273" s="6">
        <f t="shared" ref="G273:G336" si="37">D272+1*E272+F261</f>
        <v>8.2831441115371423</v>
      </c>
      <c r="H273" s="27">
        <f t="shared" si="32"/>
        <v>3956.6148845322668</v>
      </c>
      <c r="I273" s="7">
        <f t="shared" si="33"/>
        <v>1.6417587390191887E-4</v>
      </c>
    </row>
    <row r="274" spans="1:9" x14ac:dyDescent="0.15">
      <c r="A274" s="10">
        <v>41821</v>
      </c>
      <c r="B274" s="3">
        <v>4161</v>
      </c>
      <c r="C274" s="4">
        <f t="shared" si="31"/>
        <v>8.3335107089829421</v>
      </c>
      <c r="D274" s="5">
        <f t="shared" si="35"/>
        <v>8.2645160291659661</v>
      </c>
      <c r="E274" s="5">
        <f t="shared" si="36"/>
        <v>2.9710803021116769E-3</v>
      </c>
      <c r="F274" s="6">
        <f t="shared" si="34"/>
        <v>6.357009849893043E-2</v>
      </c>
      <c r="G274" s="6">
        <f t="shared" si="37"/>
        <v>8.32287940110532</v>
      </c>
      <c r="H274" s="27">
        <f t="shared" si="32"/>
        <v>4116.9974447246977</v>
      </c>
      <c r="I274" s="7">
        <f t="shared" si="33"/>
        <v>1.2757297913065994E-3</v>
      </c>
    </row>
    <row r="275" spans="1:9" x14ac:dyDescent="0.15">
      <c r="A275" s="10">
        <v>41852</v>
      </c>
      <c r="B275" s="3">
        <v>4134</v>
      </c>
      <c r="C275" s="4">
        <f t="shared" si="31"/>
        <v>8.3270007402417132</v>
      </c>
      <c r="D275" s="5">
        <f t="shared" si="35"/>
        <v>8.2727471669368136</v>
      </c>
      <c r="E275" s="5">
        <f t="shared" si="36"/>
        <v>3.0569651542760828E-3</v>
      </c>
      <c r="F275" s="6">
        <f t="shared" si="34"/>
        <v>4.4560839468415367E-2</v>
      </c>
      <c r="G275" s="6">
        <f t="shared" si="37"/>
        <v>8.3080045391434432</v>
      </c>
      <c r="H275" s="27">
        <f t="shared" si="32"/>
        <v>4056.2108926290666</v>
      </c>
      <c r="I275" s="7">
        <f t="shared" si="33"/>
        <v>2.2812777002009289E-3</v>
      </c>
    </row>
    <row r="276" spans="1:9" x14ac:dyDescent="0.15">
      <c r="A276" s="10">
        <v>41883</v>
      </c>
      <c r="B276" s="3">
        <v>3733</v>
      </c>
      <c r="C276" s="4">
        <f t="shared" si="31"/>
        <v>8.2249674789145839</v>
      </c>
      <c r="D276" s="5">
        <f t="shared" si="35"/>
        <v>8.269417691175132</v>
      </c>
      <c r="E276" s="5">
        <f t="shared" si="36"/>
        <v>2.9526890057389532E-3</v>
      </c>
      <c r="F276" s="6">
        <f t="shared" si="34"/>
        <v>-3.2681886091343211E-2</v>
      </c>
      <c r="G276" s="6">
        <f t="shared" si="37"/>
        <v>8.2480315075231836</v>
      </c>
      <c r="H276" s="27">
        <f t="shared" si="32"/>
        <v>3820.0985798961569</v>
      </c>
      <c r="I276" s="7">
        <f t="shared" si="33"/>
        <v>2.804148304260937E-3</v>
      </c>
    </row>
    <row r="277" spans="1:9" x14ac:dyDescent="0.15">
      <c r="A277" s="10">
        <v>41913</v>
      </c>
      <c r="B277" s="3">
        <v>3999</v>
      </c>
      <c r="C277" s="4">
        <f t="shared" si="31"/>
        <v>8.2937996088468182</v>
      </c>
      <c r="D277" s="5">
        <f t="shared" si="35"/>
        <v>8.2775942965727207</v>
      </c>
      <c r="E277" s="5">
        <f t="shared" si="36"/>
        <v>3.0379837557868192E-3</v>
      </c>
      <c r="F277" s="6">
        <f t="shared" si="34"/>
        <v>6.5791757782093854E-3</v>
      </c>
      <c r="G277" s="6">
        <f t="shared" si="37"/>
        <v>8.2749339278366811</v>
      </c>
      <c r="H277" s="27">
        <f t="shared" si="32"/>
        <v>3924.2633372980104</v>
      </c>
      <c r="I277" s="7">
        <f t="shared" si="33"/>
        <v>2.2746728761101802E-3</v>
      </c>
    </row>
    <row r="278" spans="1:9" x14ac:dyDescent="0.15">
      <c r="A278" s="10">
        <v>41944</v>
      </c>
      <c r="B278" s="3">
        <v>4006</v>
      </c>
      <c r="C278" s="4">
        <f t="shared" si="31"/>
        <v>8.2955485162257627</v>
      </c>
      <c r="D278" s="5">
        <f t="shared" si="35"/>
        <v>8.2728674152040167</v>
      </c>
      <c r="E278" s="5">
        <f t="shared" si="36"/>
        <v>2.9112010547883592E-3</v>
      </c>
      <c r="F278" s="6">
        <f t="shared" si="34"/>
        <v>3.6989456277418037E-2</v>
      </c>
      <c r="G278" s="6">
        <f t="shared" si="37"/>
        <v>8.3235905937662711</v>
      </c>
      <c r="H278" s="27">
        <f t="shared" si="32"/>
        <v>4119.9264645177736</v>
      </c>
      <c r="I278" s="7">
        <f t="shared" si="33"/>
        <v>3.3803765339518142E-3</v>
      </c>
    </row>
    <row r="279" spans="1:9" x14ac:dyDescent="0.15">
      <c r="A279" s="10">
        <v>41974</v>
      </c>
      <c r="B279" s="3">
        <v>5437</v>
      </c>
      <c r="C279" s="4">
        <f t="shared" si="31"/>
        <v>8.6009827171459214</v>
      </c>
      <c r="D279" s="5">
        <f t="shared" si="35"/>
        <v>8.275825829212895</v>
      </c>
      <c r="E279" s="5">
        <f t="shared" si="36"/>
        <v>2.9119719356402057E-3</v>
      </c>
      <c r="F279" s="6">
        <f t="shared" si="34"/>
        <v>0.32506988838970807</v>
      </c>
      <c r="G279" s="6">
        <f t="shared" si="37"/>
        <v>8.6008122120182406</v>
      </c>
      <c r="H279" s="27">
        <f t="shared" si="32"/>
        <v>5436.0730426485406</v>
      </c>
      <c r="I279" s="7">
        <f t="shared" si="33"/>
        <v>1.9823912370024718E-5</v>
      </c>
    </row>
    <row r="280" spans="1:9" x14ac:dyDescent="0.15">
      <c r="A280" s="10">
        <v>42005</v>
      </c>
      <c r="B280" s="3">
        <v>3481</v>
      </c>
      <c r="C280" s="4">
        <f t="shared" si="31"/>
        <v>8.1550748878114394</v>
      </c>
      <c r="D280" s="5">
        <f t="shared" si="35"/>
        <v>8.2856189126543693</v>
      </c>
      <c r="E280" s="5">
        <f t="shared" si="36"/>
        <v>3.0243249370889508E-3</v>
      </c>
      <c r="F280" s="6">
        <f t="shared" si="34"/>
        <v>-0.14322388294745722</v>
      </c>
      <c r="G280" s="6">
        <f t="shared" si="37"/>
        <v>8.1302244030550668</v>
      </c>
      <c r="H280" s="27">
        <f t="shared" si="32"/>
        <v>3395.5614540170059</v>
      </c>
      <c r="I280" s="7">
        <f t="shared" si="33"/>
        <v>3.0472417602828059E-3</v>
      </c>
    </row>
    <row r="281" spans="1:9" x14ac:dyDescent="0.15">
      <c r="A281" s="10">
        <v>42036</v>
      </c>
      <c r="B281" s="3">
        <v>3392</v>
      </c>
      <c r="C281" s="4">
        <f t="shared" si="31"/>
        <v>8.129174996911793</v>
      </c>
      <c r="D281" s="5">
        <f t="shared" si="35"/>
        <v>8.2829089198307511</v>
      </c>
      <c r="E281" s="5">
        <f t="shared" si="36"/>
        <v>2.9306964860559945E-3</v>
      </c>
      <c r="F281" s="6">
        <f t="shared" si="34"/>
        <v>-0.14316726730374041</v>
      </c>
      <c r="G281" s="6">
        <f t="shared" si="37"/>
        <v>8.1498839442933111</v>
      </c>
      <c r="H281" s="27">
        <f t="shared" si="32"/>
        <v>3462.9771438975754</v>
      </c>
      <c r="I281" s="7">
        <f t="shared" si="33"/>
        <v>2.5474845097301058E-3</v>
      </c>
    </row>
    <row r="282" spans="1:9" x14ac:dyDescent="0.15">
      <c r="A282" s="10">
        <v>42064</v>
      </c>
      <c r="B282" s="3">
        <v>3755</v>
      </c>
      <c r="C282" s="4">
        <f t="shared" si="31"/>
        <v>8.2308435641982349</v>
      </c>
      <c r="D282" s="5">
        <f t="shared" si="35"/>
        <v>8.2825667346922049</v>
      </c>
      <c r="E282" s="5">
        <f t="shared" si="36"/>
        <v>2.8772577249490537E-3</v>
      </c>
      <c r="F282" s="6">
        <f t="shared" si="34"/>
        <v>-4.5692215384800033E-2</v>
      </c>
      <c r="G282" s="6">
        <f t="shared" si="37"/>
        <v>8.2426632672872842</v>
      </c>
      <c r="H282" s="27">
        <f t="shared" si="32"/>
        <v>3799.6463184369836</v>
      </c>
      <c r="I282" s="7">
        <f t="shared" si="33"/>
        <v>1.4360257240778433E-3</v>
      </c>
    </row>
    <row r="283" spans="1:9" x14ac:dyDescent="0.15">
      <c r="A283" s="10">
        <v>42095</v>
      </c>
      <c r="B283" s="3">
        <v>3761</v>
      </c>
      <c r="C283" s="4">
        <f t="shared" si="31"/>
        <v>8.2324401584703359</v>
      </c>
      <c r="D283" s="5">
        <f t="shared" si="35"/>
        <v>8.2839256637698035</v>
      </c>
      <c r="E283" s="5">
        <f t="shared" si="36"/>
        <v>2.8524668491478403E-3</v>
      </c>
      <c r="F283" s="6">
        <f t="shared" si="34"/>
        <v>-4.8687673613679386E-2</v>
      </c>
      <c r="G283" s="6">
        <f t="shared" si="37"/>
        <v>8.2379234590787007</v>
      </c>
      <c r="H283" s="27">
        <f t="shared" si="32"/>
        <v>3781.6793372863572</v>
      </c>
      <c r="I283" s="7">
        <f t="shared" si="33"/>
        <v>6.6606018419982293E-4</v>
      </c>
    </row>
    <row r="284" spans="1:9" x14ac:dyDescent="0.15">
      <c r="A284" s="10">
        <v>42125</v>
      </c>
      <c r="B284" s="3">
        <v>4214</v>
      </c>
      <c r="C284" s="4">
        <f t="shared" si="31"/>
        <v>8.3461675943641342</v>
      </c>
      <c r="D284" s="5">
        <f t="shared" si="35"/>
        <v>8.2905369219185552</v>
      </c>
      <c r="E284" s="5">
        <f t="shared" si="36"/>
        <v>2.9138394172237769E-3</v>
      </c>
      <c r="F284" s="6">
        <f t="shared" si="34"/>
        <v>4.8704329182124001E-2</v>
      </c>
      <c r="G284" s="6">
        <f t="shared" si="37"/>
        <v>8.332593074344512</v>
      </c>
      <c r="H284" s="27">
        <f t="shared" si="32"/>
        <v>4157.1834736257051</v>
      </c>
      <c r="I284" s="7">
        <f t="shared" si="33"/>
        <v>1.626437507532033E-3</v>
      </c>
    </row>
    <row r="285" spans="1:9" x14ac:dyDescent="0.15">
      <c r="A285" s="10">
        <v>42156</v>
      </c>
      <c r="B285" s="3">
        <v>4097</v>
      </c>
      <c r="C285" s="4">
        <f t="shared" si="31"/>
        <v>8.3180102775468718</v>
      </c>
      <c r="D285" s="5">
        <f t="shared" si="35"/>
        <v>8.2932842009060632</v>
      </c>
      <c r="E285" s="5">
        <f t="shared" si="36"/>
        <v>2.9111198617878145E-3</v>
      </c>
      <c r="F285" s="6">
        <f t="shared" si="34"/>
        <v>2.5032998366004658E-2</v>
      </c>
      <c r="G285" s="6">
        <f t="shared" si="37"/>
        <v>8.3186117948186329</v>
      </c>
      <c r="H285" s="27">
        <f t="shared" si="32"/>
        <v>4099.4651576055176</v>
      </c>
      <c r="I285" s="7">
        <f t="shared" si="33"/>
        <v>7.2315043104088591E-5</v>
      </c>
    </row>
    <row r="286" spans="1:9" x14ac:dyDescent="0.15">
      <c r="A286" s="10">
        <v>42186</v>
      </c>
      <c r="B286" s="3">
        <v>4401</v>
      </c>
      <c r="C286" s="4">
        <f t="shared" si="31"/>
        <v>8.3895870668110906</v>
      </c>
      <c r="D286" s="5">
        <f t="shared" si="35"/>
        <v>8.3044529497055493</v>
      </c>
      <c r="E286" s="5">
        <f t="shared" si="36"/>
        <v>3.0459482823436798E-3</v>
      </c>
      <c r="F286" s="6">
        <f t="shared" si="34"/>
        <v>6.9917743541314373E-2</v>
      </c>
      <c r="G286" s="6">
        <f t="shared" si="37"/>
        <v>8.3597654192667807</v>
      </c>
      <c r="H286" s="27">
        <f t="shared" si="32"/>
        <v>4271.692592074357</v>
      </c>
      <c r="I286" s="7">
        <f t="shared" si="33"/>
        <v>3.5546025456107619E-3</v>
      </c>
    </row>
    <row r="287" spans="1:9" x14ac:dyDescent="0.15">
      <c r="A287" s="10">
        <v>42217</v>
      </c>
      <c r="B287" s="3">
        <v>4133</v>
      </c>
      <c r="C287" s="4">
        <f t="shared" si="31"/>
        <v>8.3267588145117326</v>
      </c>
      <c r="D287" s="5">
        <f t="shared" si="35"/>
        <v>8.300493059925218</v>
      </c>
      <c r="E287" s="5">
        <f t="shared" si="36"/>
        <v>2.9315587780698394E-3</v>
      </c>
      <c r="F287" s="6">
        <f t="shared" si="34"/>
        <v>3.9175446932397627E-2</v>
      </c>
      <c r="G287" s="6">
        <f t="shared" si="37"/>
        <v>8.3520597374563081</v>
      </c>
      <c r="H287" s="27">
        <f t="shared" si="32"/>
        <v>4238.9027843282329</v>
      </c>
      <c r="I287" s="7">
        <f t="shared" si="33"/>
        <v>3.0385079606823147E-3</v>
      </c>
    </row>
    <row r="288" spans="1:9" x14ac:dyDescent="0.15">
      <c r="A288" s="10">
        <v>42248</v>
      </c>
      <c r="B288" s="3">
        <v>3950</v>
      </c>
      <c r="C288" s="4">
        <f t="shared" si="31"/>
        <v>8.281470857895167</v>
      </c>
      <c r="D288" s="5">
        <f t="shared" si="35"/>
        <v>8.3063952418941884</v>
      </c>
      <c r="E288" s="5">
        <f t="shared" si="36"/>
        <v>2.9800623419763317E-3</v>
      </c>
      <c r="F288" s="6">
        <f t="shared" si="34"/>
        <v>-3.0398366001886733E-2</v>
      </c>
      <c r="G288" s="6">
        <f t="shared" si="37"/>
        <v>8.2707427326119447</v>
      </c>
      <c r="H288" s="27">
        <f t="shared" si="32"/>
        <v>3907.8504024711087</v>
      </c>
      <c r="I288" s="7">
        <f t="shared" si="33"/>
        <v>1.2954371834798669E-3</v>
      </c>
    </row>
    <row r="289" spans="1:9" x14ac:dyDescent="0.15">
      <c r="A289" s="10">
        <v>42278</v>
      </c>
      <c r="B289" s="3">
        <v>4140</v>
      </c>
      <c r="C289" s="4">
        <f t="shared" si="31"/>
        <v>8.3284510668193601</v>
      </c>
      <c r="D289" s="5">
        <f t="shared" si="35"/>
        <v>8.3128356152961089</v>
      </c>
      <c r="E289" s="5">
        <f t="shared" si="36"/>
        <v>3.0365614022228329E-3</v>
      </c>
      <c r="F289" s="6">
        <f t="shared" si="34"/>
        <v>9.239119269310269E-3</v>
      </c>
      <c r="G289" s="6">
        <f t="shared" si="37"/>
        <v>8.3159544800143745</v>
      </c>
      <c r="H289" s="27">
        <f t="shared" si="32"/>
        <v>4088.5860491623725</v>
      </c>
      <c r="I289" s="7">
        <f t="shared" si="33"/>
        <v>1.5004694996374648E-3</v>
      </c>
    </row>
    <row r="290" spans="1:9" x14ac:dyDescent="0.15">
      <c r="A290" s="10">
        <v>42309</v>
      </c>
      <c r="B290" s="3">
        <v>4131</v>
      </c>
      <c r="C290" s="4">
        <f t="shared" si="31"/>
        <v>8.3262747873967644</v>
      </c>
      <c r="D290" s="5">
        <f t="shared" si="35"/>
        <v>8.3085102660229087</v>
      </c>
      <c r="E290" s="5">
        <f t="shared" si="36"/>
        <v>2.9163580368101287E-3</v>
      </c>
      <c r="F290" s="6">
        <f t="shared" si="34"/>
        <v>3.1330350479144349E-2</v>
      </c>
      <c r="G290" s="6">
        <f t="shared" si="37"/>
        <v>8.352861632975749</v>
      </c>
      <c r="H290" s="27">
        <f t="shared" si="32"/>
        <v>4242.3033047271456</v>
      </c>
      <c r="I290" s="7">
        <f t="shared" si="33"/>
        <v>3.1931261287734976E-3</v>
      </c>
    </row>
    <row r="291" spans="1:9" x14ac:dyDescent="0.15">
      <c r="A291" s="10">
        <v>42339</v>
      </c>
      <c r="B291" s="3">
        <v>5628</v>
      </c>
      <c r="C291" s="4">
        <f t="shared" si="31"/>
        <v>8.63550941823428</v>
      </c>
      <c r="D291" s="5">
        <f t="shared" si="35"/>
        <v>8.3111532971838944</v>
      </c>
      <c r="E291" s="5">
        <f t="shared" si="36"/>
        <v>2.9118952265723579E-3</v>
      </c>
      <c r="F291" s="6">
        <f t="shared" si="34"/>
        <v>0.32485978183232112</v>
      </c>
      <c r="G291" s="6">
        <f t="shared" si="37"/>
        <v>8.6364965124494262</v>
      </c>
      <c r="H291" s="27">
        <f t="shared" si="32"/>
        <v>5633.5581089801581</v>
      </c>
      <c r="I291" s="7">
        <f t="shared" si="33"/>
        <v>1.1430642563621146E-4</v>
      </c>
    </row>
    <row r="292" spans="1:9" x14ac:dyDescent="0.15">
      <c r="A292" s="10">
        <v>42370</v>
      </c>
      <c r="B292" s="3">
        <v>3487</v>
      </c>
      <c r="C292" s="4">
        <f t="shared" si="31"/>
        <v>8.156797046675651</v>
      </c>
      <c r="D292" s="5">
        <f t="shared" si="35"/>
        <v>8.3101763291064117</v>
      </c>
      <c r="E292" s="5">
        <f t="shared" si="36"/>
        <v>2.8483988765911051E-3</v>
      </c>
      <c r="F292" s="6">
        <f t="shared" si="34"/>
        <v>-0.14621325484328079</v>
      </c>
      <c r="G292" s="6">
        <f t="shared" si="37"/>
        <v>8.170841309463011</v>
      </c>
      <c r="H292" s="27">
        <f t="shared" si="32"/>
        <v>3536.3178501394445</v>
      </c>
      <c r="I292" s="7">
        <f t="shared" si="33"/>
        <v>1.7217864692470016E-3</v>
      </c>
    </row>
    <row r="293" spans="1:9" x14ac:dyDescent="0.15">
      <c r="A293" s="10">
        <v>42401</v>
      </c>
      <c r="B293" s="3">
        <v>3642</v>
      </c>
      <c r="C293" s="4">
        <f t="shared" si="31"/>
        <v>8.2002882602875538</v>
      </c>
      <c r="D293" s="5">
        <f t="shared" si="35"/>
        <v>8.3214510314281558</v>
      </c>
      <c r="E293" s="5">
        <f t="shared" si="36"/>
        <v>2.9859813706951703E-3</v>
      </c>
      <c r="F293" s="6">
        <f t="shared" si="34"/>
        <v>-0.1366899620514955</v>
      </c>
      <c r="G293" s="6">
        <f t="shared" si="37"/>
        <v>8.1698574606792622</v>
      </c>
      <c r="H293" s="27">
        <f t="shared" si="32"/>
        <v>3532.8403590668222</v>
      </c>
      <c r="I293" s="7">
        <f t="shared" si="33"/>
        <v>3.710942669620792E-3</v>
      </c>
    </row>
    <row r="294" spans="1:9" x14ac:dyDescent="0.15">
      <c r="A294" s="10">
        <v>42430</v>
      </c>
      <c r="B294" s="3">
        <v>3909</v>
      </c>
      <c r="C294" s="4">
        <f t="shared" si="31"/>
        <v>8.2710368657929543</v>
      </c>
      <c r="D294" s="5">
        <f t="shared" si="35"/>
        <v>8.3223026827250486</v>
      </c>
      <c r="E294" s="5">
        <f t="shared" si="36"/>
        <v>2.9511325835957741E-3</v>
      </c>
      <c r="F294" s="6">
        <f t="shared" si="34"/>
        <v>-4.7332876380105283E-2</v>
      </c>
      <c r="G294" s="6">
        <f t="shared" si="37"/>
        <v>8.2787447974140509</v>
      </c>
      <c r="H294" s="27">
        <f t="shared" si="32"/>
        <v>3939.2467247982026</v>
      </c>
      <c r="I294" s="7">
        <f t="shared" si="33"/>
        <v>9.319184216158914E-4</v>
      </c>
    </row>
    <row r="295" spans="1:9" x14ac:dyDescent="0.15">
      <c r="A295" s="10">
        <v>42461</v>
      </c>
      <c r="B295" s="3">
        <v>3967</v>
      </c>
      <c r="C295" s="4">
        <f t="shared" si="31"/>
        <v>8.2857654205143305</v>
      </c>
      <c r="D295" s="5">
        <f t="shared" si="35"/>
        <v>8.3278011001584122</v>
      </c>
      <c r="E295" s="5">
        <f t="shared" si="36"/>
        <v>2.9927239890211459E-3</v>
      </c>
      <c r="F295" s="6">
        <f t="shared" si="34"/>
        <v>-4.6729573998140317E-2</v>
      </c>
      <c r="G295" s="6">
        <f t="shared" si="37"/>
        <v>8.2765661416949641</v>
      </c>
      <c r="H295" s="27">
        <f t="shared" si="32"/>
        <v>3930.6738045042171</v>
      </c>
      <c r="I295" s="7">
        <f t="shared" si="33"/>
        <v>1.1102509366956474E-3</v>
      </c>
    </row>
    <row r="296" spans="1:9" x14ac:dyDescent="0.15">
      <c r="A296" s="10">
        <v>42491</v>
      </c>
      <c r="B296" s="3">
        <v>4243</v>
      </c>
      <c r="C296" s="4">
        <f t="shared" si="31"/>
        <v>8.3530258452023247</v>
      </c>
      <c r="D296" s="5">
        <f t="shared" si="35"/>
        <v>8.3234636289489856</v>
      </c>
      <c r="E296" s="5">
        <f t="shared" si="36"/>
        <v>2.8730384656790917E-3</v>
      </c>
      <c r="F296" s="6">
        <f t="shared" si="34"/>
        <v>4.3069603092808557E-2</v>
      </c>
      <c r="G296" s="6">
        <f t="shared" si="37"/>
        <v>8.3794981533295569</v>
      </c>
      <c r="H296" s="27">
        <f t="shared" si="32"/>
        <v>4356.8219209025037</v>
      </c>
      <c r="I296" s="7">
        <f t="shared" si="33"/>
        <v>3.1691878629152045E-3</v>
      </c>
    </row>
    <row r="297" spans="1:9" x14ac:dyDescent="0.15">
      <c r="A297" s="10">
        <v>42522</v>
      </c>
      <c r="B297" s="3">
        <v>4310</v>
      </c>
      <c r="C297" s="4">
        <f t="shared" si="31"/>
        <v>8.3686931830977933</v>
      </c>
      <c r="D297" s="5">
        <f t="shared" si="35"/>
        <v>8.3311335579180508</v>
      </c>
      <c r="E297" s="5">
        <f t="shared" si="36"/>
        <v>2.9513608479307765E-3</v>
      </c>
      <c r="F297" s="6">
        <f t="shared" si="34"/>
        <v>2.8720371394316054E-2</v>
      </c>
      <c r="G297" s="6">
        <f t="shared" si="37"/>
        <v>8.3513696657806697</v>
      </c>
      <c r="H297" s="27">
        <f t="shared" si="32"/>
        <v>4235.9786466293235</v>
      </c>
      <c r="I297" s="7">
        <f t="shared" si="33"/>
        <v>2.0700385278924764E-3</v>
      </c>
    </row>
    <row r="298" spans="1:9" x14ac:dyDescent="0.15">
      <c r="A298" s="10">
        <v>42552</v>
      </c>
      <c r="B298" s="3">
        <v>4576</v>
      </c>
      <c r="C298" s="4">
        <f t="shared" si="31"/>
        <v>8.428580533059634</v>
      </c>
      <c r="D298" s="5">
        <f t="shared" si="35"/>
        <v>8.3408905433194196</v>
      </c>
      <c r="E298" s="5">
        <f t="shared" si="36"/>
        <v>3.0624813180268862E-3</v>
      </c>
      <c r="F298" s="6">
        <f t="shared" si="34"/>
        <v>7.5149231815113779E-2</v>
      </c>
      <c r="G298" s="6">
        <f t="shared" si="37"/>
        <v>8.4040026623072954</v>
      </c>
      <c r="H298" s="27">
        <f t="shared" si="32"/>
        <v>4464.9025256342329</v>
      </c>
      <c r="I298" s="7">
        <f t="shared" si="33"/>
        <v>2.916015413975832E-3</v>
      </c>
    </row>
    <row r="299" spans="1:9" x14ac:dyDescent="0.15">
      <c r="A299" s="10">
        <v>42583</v>
      </c>
      <c r="B299" s="3">
        <v>4311</v>
      </c>
      <c r="C299" s="4">
        <f t="shared" si="31"/>
        <v>8.3689251747471349</v>
      </c>
      <c r="D299" s="5">
        <f t="shared" si="35"/>
        <v>8.3400201247304366</v>
      </c>
      <c r="E299" s="5">
        <f t="shared" si="36"/>
        <v>2.9982659498301342E-3</v>
      </c>
      <c r="F299" s="6">
        <f t="shared" si="34"/>
        <v>3.6152224069602369E-2</v>
      </c>
      <c r="G299" s="6">
        <f t="shared" si="37"/>
        <v>8.3831284715698438</v>
      </c>
      <c r="H299" s="27">
        <f t="shared" si="32"/>
        <v>4372.6673155016779</v>
      </c>
      <c r="I299" s="7">
        <f t="shared" si="33"/>
        <v>1.6971470680090016E-3</v>
      </c>
    </row>
    <row r="300" spans="1:9" x14ac:dyDescent="0.15">
      <c r="A300" s="10">
        <v>42614</v>
      </c>
      <c r="B300" s="3">
        <v>4264</v>
      </c>
      <c r="C300" s="4">
        <f t="shared" si="31"/>
        <v>8.3579629658456813</v>
      </c>
      <c r="D300" s="5">
        <f t="shared" si="35"/>
        <v>8.3555738734901013</v>
      </c>
      <c r="E300" s="5">
        <f t="shared" si="36"/>
        <v>3.2032686121365099E-3</v>
      </c>
      <c r="F300" s="6">
        <f t="shared" si="34"/>
        <v>-2.0746957732773453E-2</v>
      </c>
      <c r="G300" s="6">
        <f t="shared" si="37"/>
        <v>8.312620024678381</v>
      </c>
      <c r="H300" s="27">
        <f t="shared" si="32"/>
        <v>4074.9755460123024</v>
      </c>
      <c r="I300" s="7">
        <f t="shared" si="33"/>
        <v>5.4251186984904743E-3</v>
      </c>
    </row>
    <row r="301" spans="1:9" x14ac:dyDescent="0.15">
      <c r="A301" s="10">
        <v>42644</v>
      </c>
      <c r="B301" s="3">
        <v>4266</v>
      </c>
      <c r="C301" s="4">
        <f t="shared" si="31"/>
        <v>8.3584318990312951</v>
      </c>
      <c r="D301" s="5">
        <f t="shared" si="35"/>
        <v>8.3561232274352939</v>
      </c>
      <c r="E301" s="5">
        <f t="shared" si="36"/>
        <v>3.1599361827510559E-3</v>
      </c>
      <c r="F301" s="6">
        <f t="shared" si="34"/>
        <v>7.1990532399896449E-3</v>
      </c>
      <c r="G301" s="6">
        <f t="shared" si="37"/>
        <v>8.3680162613715474</v>
      </c>
      <c r="H301" s="27">
        <f t="shared" si="32"/>
        <v>4307.0834546077194</v>
      </c>
      <c r="I301" s="7">
        <f t="shared" si="33"/>
        <v>1.1466699084266116E-3</v>
      </c>
    </row>
    <row r="302" spans="1:9" x14ac:dyDescent="0.15">
      <c r="A302" s="10">
        <v>42675</v>
      </c>
      <c r="B302" s="3">
        <v>4492</v>
      </c>
      <c r="C302" s="4">
        <f t="shared" si="31"/>
        <v>8.4100533158583346</v>
      </c>
      <c r="D302" s="5">
        <f t="shared" si="35"/>
        <v>8.3646660543294811</v>
      </c>
      <c r="E302" s="5">
        <f t="shared" si="36"/>
        <v>3.247826624199019E-3</v>
      </c>
      <c r="F302" s="6">
        <f t="shared" si="34"/>
        <v>3.5468182270319434E-2</v>
      </c>
      <c r="G302" s="6">
        <f t="shared" si="37"/>
        <v>8.3906135140971898</v>
      </c>
      <c r="H302" s="27">
        <f t="shared" si="32"/>
        <v>4405.5197137332379</v>
      </c>
      <c r="I302" s="7">
        <f t="shared" si="33"/>
        <v>2.3114956625171828E-3</v>
      </c>
    </row>
    <row r="303" spans="1:9" x14ac:dyDescent="0.15">
      <c r="A303" s="10">
        <v>42705</v>
      </c>
      <c r="B303" s="3">
        <v>5818</v>
      </c>
      <c r="C303" s="4">
        <f t="shared" si="31"/>
        <v>8.6687118390551472</v>
      </c>
      <c r="D303" s="5">
        <f t="shared" si="35"/>
        <v>8.3612511500754323</v>
      </c>
      <c r="E303" s="5">
        <f t="shared" si="36"/>
        <v>3.1390392849179024E-3</v>
      </c>
      <c r="F303" s="6">
        <f t="shared" si="34"/>
        <v>0.31973813602489431</v>
      </c>
      <c r="G303" s="6">
        <f t="shared" si="37"/>
        <v>8.6927736627860011</v>
      </c>
      <c r="H303" s="27">
        <f t="shared" si="32"/>
        <v>5959.6895083385243</v>
      </c>
      <c r="I303" s="7">
        <f t="shared" si="33"/>
        <v>2.7757092607979105E-3</v>
      </c>
    </row>
    <row r="304" spans="1:9" x14ac:dyDescent="0.15">
      <c r="A304" s="10">
        <v>42736</v>
      </c>
      <c r="B304" s="3">
        <v>3580</v>
      </c>
      <c r="C304" s="4">
        <f t="shared" si="31"/>
        <v>8.1831180793947453</v>
      </c>
      <c r="D304" s="5">
        <f t="shared" si="35"/>
        <v>8.3546823750569814</v>
      </c>
      <c r="E304" s="5">
        <f t="shared" si="36"/>
        <v>2.9805326143653625E-3</v>
      </c>
      <c r="F304" s="6">
        <f t="shared" si="34"/>
        <v>-0.15367565837340852</v>
      </c>
      <c r="G304" s="6">
        <f t="shared" si="37"/>
        <v>8.2181769345170697</v>
      </c>
      <c r="H304" s="27">
        <f t="shared" si="32"/>
        <v>3707.7367703822802</v>
      </c>
      <c r="I304" s="7">
        <f t="shared" si="33"/>
        <v>4.2842905090912983E-3</v>
      </c>
    </row>
    <row r="305" spans="1:9" x14ac:dyDescent="0.15">
      <c r="A305" s="10">
        <v>42767</v>
      </c>
      <c r="B305" s="3">
        <v>3609</v>
      </c>
      <c r="C305" s="4">
        <f t="shared" si="31"/>
        <v>8.1911860046427893</v>
      </c>
      <c r="D305" s="5">
        <f t="shared" si="35"/>
        <v>8.3494148889992665</v>
      </c>
      <c r="E305" s="5">
        <f t="shared" si="36"/>
        <v>2.8458611077304512E-3</v>
      </c>
      <c r="F305" s="6">
        <f t="shared" si="34"/>
        <v>-0.14303021967609186</v>
      </c>
      <c r="G305" s="6">
        <f t="shared" si="37"/>
        <v>8.2209729456198524</v>
      </c>
      <c r="H305" s="27">
        <f t="shared" si="32"/>
        <v>3718.1181500216421</v>
      </c>
      <c r="I305" s="7">
        <f t="shared" si="33"/>
        <v>3.6364625293797133E-3</v>
      </c>
    </row>
    <row r="306" spans="1:9" x14ac:dyDescent="0.15">
      <c r="A306" s="10">
        <v>42795</v>
      </c>
      <c r="B306" s="3">
        <v>4077</v>
      </c>
      <c r="C306" s="4">
        <f t="shared" si="31"/>
        <v>8.3131167028192525</v>
      </c>
      <c r="D306" s="5">
        <f t="shared" si="35"/>
        <v>8.3545282409281683</v>
      </c>
      <c r="E306" s="5">
        <f t="shared" si="36"/>
        <v>2.8828841089272891E-3</v>
      </c>
      <c r="F306" s="6">
        <f t="shared" si="34"/>
        <v>-4.5589854626735635E-2</v>
      </c>
      <c r="G306" s="6">
        <f t="shared" si="37"/>
        <v>8.304927873726891</v>
      </c>
      <c r="H306" s="27">
        <f t="shared" si="32"/>
        <v>4043.7504669628966</v>
      </c>
      <c r="I306" s="7">
        <f t="shared" si="33"/>
        <v>9.8504921620845456E-4</v>
      </c>
    </row>
    <row r="307" spans="1:9" x14ac:dyDescent="0.15">
      <c r="A307" s="10">
        <v>42826</v>
      </c>
      <c r="B307" s="3">
        <v>4079</v>
      </c>
      <c r="C307" s="4">
        <f t="shared" si="31"/>
        <v>8.3136071393175577</v>
      </c>
      <c r="D307" s="5">
        <f t="shared" si="35"/>
        <v>8.3582212218767591</v>
      </c>
      <c r="E307" s="5">
        <f t="shared" si="36"/>
        <v>2.896111159720344E-3</v>
      </c>
      <c r="F307" s="6">
        <f t="shared" si="34"/>
        <v>-4.6106852000466145E-2</v>
      </c>
      <c r="G307" s="6">
        <f t="shared" si="37"/>
        <v>8.3106815510389556</v>
      </c>
      <c r="H307" s="27">
        <f t="shared" si="32"/>
        <v>4067.0839646174772</v>
      </c>
      <c r="I307" s="7">
        <f t="shared" si="33"/>
        <v>3.5190359967409698E-4</v>
      </c>
    </row>
    <row r="308" spans="1:9" x14ac:dyDescent="0.15">
      <c r="A308" s="10">
        <v>42856</v>
      </c>
      <c r="B308" s="3">
        <v>4457</v>
      </c>
      <c r="C308" s="4">
        <f t="shared" si="31"/>
        <v>8.4022311729465553</v>
      </c>
      <c r="D308" s="5">
        <f t="shared" si="35"/>
        <v>8.3605757812449824</v>
      </c>
      <c r="E308" s="5">
        <f t="shared" si="36"/>
        <v>2.8872688427250366E-3</v>
      </c>
      <c r="F308" s="6">
        <f t="shared" si="34"/>
        <v>4.2653311858311713E-2</v>
      </c>
      <c r="G308" s="6">
        <f t="shared" si="37"/>
        <v>8.4041869361292889</v>
      </c>
      <c r="H308" s="27">
        <f t="shared" si="32"/>
        <v>4465.72536609911</v>
      </c>
      <c r="I308" s="7">
        <f t="shared" si="33"/>
        <v>2.3276712369337774E-4</v>
      </c>
    </row>
    <row r="309" spans="1:9" x14ac:dyDescent="0.15">
      <c r="A309" s="10">
        <v>42887</v>
      </c>
      <c r="B309" s="3">
        <v>4482</v>
      </c>
      <c r="C309" s="4">
        <f t="shared" si="31"/>
        <v>8.4078246543608728</v>
      </c>
      <c r="D309" s="5">
        <f t="shared" si="35"/>
        <v>8.3677941151990431</v>
      </c>
      <c r="E309" s="5">
        <f t="shared" si="36"/>
        <v>2.9579853489633016E-3</v>
      </c>
      <c r="F309" s="6">
        <f t="shared" si="34"/>
        <v>3.2049664123454606E-2</v>
      </c>
      <c r="G309" s="6">
        <f t="shared" si="37"/>
        <v>8.3921834214820237</v>
      </c>
      <c r="H309" s="27">
        <f t="shared" si="32"/>
        <v>4412.4414034501551</v>
      </c>
      <c r="I309" s="7">
        <f t="shared" si="33"/>
        <v>1.8603186343493137E-3</v>
      </c>
    </row>
    <row r="310" spans="1:9" x14ac:dyDescent="0.15">
      <c r="A310" s="10">
        <v>42917</v>
      </c>
      <c r="B310" s="3">
        <v>4598</v>
      </c>
      <c r="C310" s="4">
        <f t="shared" si="31"/>
        <v>8.433376705323127</v>
      </c>
      <c r="D310" s="5">
        <f t="shared" si="35"/>
        <v>8.367284025133138</v>
      </c>
      <c r="E310" s="5">
        <f t="shared" si="36"/>
        <v>2.9013595143462176E-3</v>
      </c>
      <c r="F310" s="6">
        <f t="shared" si="34"/>
        <v>7.2483319859042383E-2</v>
      </c>
      <c r="G310" s="6">
        <f t="shared" si="37"/>
        <v>8.4459013323631211</v>
      </c>
      <c r="H310" s="27">
        <f t="shared" si="32"/>
        <v>4655.9503810481974</v>
      </c>
      <c r="I310" s="7">
        <f t="shared" si="33"/>
        <v>1.4851260032163172E-3</v>
      </c>
    </row>
    <row r="311" spans="1:9" x14ac:dyDescent="0.15">
      <c r="A311" s="10">
        <v>42948</v>
      </c>
      <c r="B311" s="3">
        <v>4451</v>
      </c>
      <c r="C311" s="4">
        <f t="shared" si="31"/>
        <v>8.4008840690158539</v>
      </c>
      <c r="D311" s="5">
        <f t="shared" si="35"/>
        <v>8.3686752968100215</v>
      </c>
      <c r="E311" s="5">
        <f t="shared" si="36"/>
        <v>2.8767031923484813E-3</v>
      </c>
      <c r="F311" s="6">
        <f t="shared" si="34"/>
        <v>3.4991418510602355E-2</v>
      </c>
      <c r="G311" s="6">
        <f t="shared" si="37"/>
        <v>8.4063376087170862</v>
      </c>
      <c r="H311" s="27">
        <f t="shared" si="32"/>
        <v>4475.3400145030328</v>
      </c>
      <c r="I311" s="7">
        <f t="shared" si="33"/>
        <v>6.491625948447557E-4</v>
      </c>
    </row>
    <row r="312" spans="1:9" x14ac:dyDescent="0.15">
      <c r="A312" s="10">
        <v>42979</v>
      </c>
      <c r="B312" s="3">
        <v>4344</v>
      </c>
      <c r="C312" s="4">
        <f t="shared" si="31"/>
        <v>8.3765508616137705</v>
      </c>
      <c r="D312" s="5">
        <f t="shared" si="35"/>
        <v>8.3786810300978853</v>
      </c>
      <c r="E312" s="5">
        <f t="shared" si="36"/>
        <v>2.9931041441380989E-3</v>
      </c>
      <c r="F312" s="6">
        <f t="shared" si="34"/>
        <v>-1.5266867396404869E-2</v>
      </c>
      <c r="G312" s="6">
        <f t="shared" si="37"/>
        <v>8.350805042269597</v>
      </c>
      <c r="H312" s="27">
        <f t="shared" si="32"/>
        <v>4233.5875885803516</v>
      </c>
      <c r="I312" s="7">
        <f t="shared" si="33"/>
        <v>3.0735585289830745E-3</v>
      </c>
    </row>
    <row r="313" spans="1:9" x14ac:dyDescent="0.15">
      <c r="A313" s="10">
        <v>43009</v>
      </c>
      <c r="B313" s="3">
        <v>4341</v>
      </c>
      <c r="C313" s="4">
        <f t="shared" si="31"/>
        <v>8.3758600152995939</v>
      </c>
      <c r="D313" s="5">
        <f t="shared" si="35"/>
        <v>8.3780707804358627</v>
      </c>
      <c r="E313" s="5">
        <f t="shared" si="36"/>
        <v>2.9342695190836053E-3</v>
      </c>
      <c r="F313" s="6">
        <f t="shared" si="34"/>
        <v>4.4291526915142482E-3</v>
      </c>
      <c r="G313" s="6">
        <f t="shared" si="37"/>
        <v>8.3888731874820142</v>
      </c>
      <c r="H313" s="27">
        <f t="shared" si="32"/>
        <v>4397.8593382328681</v>
      </c>
      <c r="I313" s="7">
        <f t="shared" si="33"/>
        <v>1.5536520618360404E-3</v>
      </c>
    </row>
    <row r="314" spans="1:9" x14ac:dyDescent="0.15">
      <c r="A314" s="10">
        <v>43040</v>
      </c>
      <c r="B314" s="3">
        <v>4635</v>
      </c>
      <c r="C314" s="4">
        <f t="shared" si="31"/>
        <v>8.4413914779999555</v>
      </c>
      <c r="D314" s="5">
        <f t="shared" si="35"/>
        <v>8.3879049245202282</v>
      </c>
      <c r="E314" s="5">
        <f t="shared" si="36"/>
        <v>3.0469288788937173E-3</v>
      </c>
      <c r="F314" s="6">
        <f t="shared" si="34"/>
        <v>4.0772120593029509E-2</v>
      </c>
      <c r="G314" s="6">
        <f t="shared" si="37"/>
        <v>8.4164732322252664</v>
      </c>
      <c r="H314" s="27">
        <f t="shared" si="32"/>
        <v>4520.9310323575737</v>
      </c>
      <c r="I314" s="7">
        <f t="shared" si="33"/>
        <v>2.9519121153936813E-3</v>
      </c>
    </row>
    <row r="315" spans="1:9" x14ac:dyDescent="0.15">
      <c r="A315" s="10">
        <v>43070</v>
      </c>
      <c r="B315" s="3">
        <v>5969</v>
      </c>
      <c r="C315" s="4">
        <f t="shared" si="31"/>
        <v>8.6943346881686505</v>
      </c>
      <c r="D315" s="5">
        <f t="shared" si="35"/>
        <v>8.3864230624015619</v>
      </c>
      <c r="E315" s="5">
        <f t="shared" si="36"/>
        <v>2.9729839557401661E-3</v>
      </c>
      <c r="F315" s="6">
        <f t="shared" si="34"/>
        <v>0.31625685127105685</v>
      </c>
      <c r="G315" s="6">
        <f t="shared" si="37"/>
        <v>8.7106899894240151</v>
      </c>
      <c r="H315" s="27">
        <f t="shared" si="32"/>
        <v>6067.427504870715</v>
      </c>
      <c r="I315" s="7">
        <f t="shared" si="33"/>
        <v>1.881144658213012E-3</v>
      </c>
    </row>
    <row r="316" spans="1:9" x14ac:dyDescent="0.15">
      <c r="A316" s="10">
        <v>43101</v>
      </c>
      <c r="B316" s="3">
        <v>3786</v>
      </c>
      <c r="C316" s="4">
        <f t="shared" si="31"/>
        <v>8.2390653317692681</v>
      </c>
      <c r="D316" s="5">
        <f t="shared" si="35"/>
        <v>8.3903222629439629</v>
      </c>
      <c r="E316" s="5">
        <f t="shared" si="36"/>
        <v>2.9881069796026233E-3</v>
      </c>
      <c r="F316" s="6">
        <f t="shared" si="34"/>
        <v>-0.15296367504637273</v>
      </c>
      <c r="G316" s="6">
        <f t="shared" si="37"/>
        <v>8.2357203879838927</v>
      </c>
      <c r="H316" s="27">
        <f t="shared" si="32"/>
        <v>3773.3571993452942</v>
      </c>
      <c r="I316" s="7">
        <f t="shared" si="33"/>
        <v>4.0598583099924547E-4</v>
      </c>
    </row>
    <row r="317" spans="1:9" x14ac:dyDescent="0.15">
      <c r="A317" s="10">
        <v>43132</v>
      </c>
      <c r="B317" s="3">
        <v>3787</v>
      </c>
      <c r="C317" s="4">
        <f t="shared" si="31"/>
        <v>8.2393294279017955</v>
      </c>
      <c r="D317" s="5">
        <f t="shared" si="35"/>
        <v>8.3902781094961014</v>
      </c>
      <c r="E317" s="5">
        <f t="shared" si="36"/>
        <v>2.9385970189064487E-3</v>
      </c>
      <c r="F317" s="6">
        <f t="shared" si="34"/>
        <v>-0.14536112035167617</v>
      </c>
      <c r="G317" s="6">
        <f t="shared" si="37"/>
        <v>8.2502801502474732</v>
      </c>
      <c r="H317" s="27">
        <f t="shared" si="32"/>
        <v>3828.698281979046</v>
      </c>
      <c r="I317" s="7">
        <f t="shared" si="33"/>
        <v>1.3290793190758987E-3</v>
      </c>
    </row>
    <row r="318" spans="1:9" x14ac:dyDescent="0.15">
      <c r="A318" s="10">
        <v>43160</v>
      </c>
      <c r="B318" s="3">
        <v>4432</v>
      </c>
      <c r="C318" s="4">
        <f t="shared" si="31"/>
        <v>8.3966062284271192</v>
      </c>
      <c r="D318" s="5">
        <f t="shared" si="35"/>
        <v>8.4067791200757167</v>
      </c>
      <c r="E318" s="5">
        <f t="shared" si="36"/>
        <v>3.1600405849848169E-3</v>
      </c>
      <c r="F318" s="6">
        <f t="shared" si="34"/>
        <v>-3.5164417997054907E-2</v>
      </c>
      <c r="G318" s="6">
        <f t="shared" si="37"/>
        <v>8.3476268518882719</v>
      </c>
      <c r="H318" s="27">
        <f t="shared" si="32"/>
        <v>4220.1538001042591</v>
      </c>
      <c r="I318" s="7">
        <f t="shared" si="33"/>
        <v>5.8332349054342047E-3</v>
      </c>
    </row>
    <row r="319" spans="1:9" x14ac:dyDescent="0.15">
      <c r="A319" s="10">
        <v>43191</v>
      </c>
      <c r="B319" s="3">
        <v>4138</v>
      </c>
      <c r="C319" s="4">
        <f t="shared" si="31"/>
        <v>8.3279678583054881</v>
      </c>
      <c r="D319" s="5">
        <f t="shared" si="35"/>
        <v>8.4000082766394897</v>
      </c>
      <c r="E319" s="5">
        <f t="shared" si="36"/>
        <v>2.9978916900168257E-3</v>
      </c>
      <c r="F319" s="6">
        <f t="shared" si="34"/>
        <v>-5.3740729376083506E-2</v>
      </c>
      <c r="G319" s="6">
        <f t="shared" si="37"/>
        <v>8.3638323086602355</v>
      </c>
      <c r="H319" s="27">
        <f t="shared" si="32"/>
        <v>4289.1004673275256</v>
      </c>
      <c r="I319" s="7">
        <f t="shared" si="33"/>
        <v>4.3065068171438421E-3</v>
      </c>
    </row>
    <row r="320" spans="1:9" x14ac:dyDescent="0.15">
      <c r="A320" s="10">
        <v>43221</v>
      </c>
      <c r="B320" s="3">
        <v>4698</v>
      </c>
      <c r="C320" s="4">
        <f t="shared" si="31"/>
        <v>8.4548921652188582</v>
      </c>
      <c r="D320" s="5">
        <f t="shared" si="35"/>
        <v>8.4055627033757911</v>
      </c>
      <c r="E320" s="5">
        <f t="shared" si="36"/>
        <v>3.0396341302483861E-3</v>
      </c>
      <c r="F320" s="6">
        <f t="shared" si="34"/>
        <v>4.4618522106273262E-2</v>
      </c>
      <c r="G320" s="6">
        <f t="shared" si="37"/>
        <v>8.4456594801878175</v>
      </c>
      <c r="H320" s="27">
        <f t="shared" si="32"/>
        <v>4654.8244654784885</v>
      </c>
      <c r="I320" s="7">
        <f t="shared" si="33"/>
        <v>1.0919932331037241E-3</v>
      </c>
    </row>
    <row r="321" spans="1:9" x14ac:dyDescent="0.15">
      <c r="A321" s="10">
        <v>43252</v>
      </c>
      <c r="B321" s="3">
        <v>4736</v>
      </c>
      <c r="C321" s="4">
        <f t="shared" si="31"/>
        <v>8.4629481765638417</v>
      </c>
      <c r="D321" s="5">
        <f t="shared" si="35"/>
        <v>8.4147761593602581</v>
      </c>
      <c r="E321" s="5">
        <f t="shared" si="36"/>
        <v>3.1404386899686011E-3</v>
      </c>
      <c r="F321" s="6">
        <f t="shared" si="34"/>
        <v>3.6795485227934271E-2</v>
      </c>
      <c r="G321" s="6">
        <f t="shared" si="37"/>
        <v>8.440652001629493</v>
      </c>
      <c r="H321" s="27">
        <f t="shared" si="32"/>
        <v>4631.5737939782312</v>
      </c>
      <c r="I321" s="7">
        <f t="shared" si="33"/>
        <v>2.6345635668776402E-3</v>
      </c>
    </row>
    <row r="322" spans="1:9" x14ac:dyDescent="0.15">
      <c r="A322" s="10">
        <v>43282</v>
      </c>
      <c r="B322" s="3">
        <v>4757</v>
      </c>
      <c r="C322" s="4">
        <f t="shared" si="31"/>
        <v>8.4673724964322812</v>
      </c>
      <c r="D322" s="5">
        <f t="shared" si="35"/>
        <v>8.4115402936670964</v>
      </c>
      <c r="E322" s="5">
        <f t="shared" si="36"/>
        <v>3.036328048106733E-3</v>
      </c>
      <c r="F322" s="6">
        <f t="shared" si="34"/>
        <v>6.7581850295360221E-2</v>
      </c>
      <c r="G322" s="6">
        <f t="shared" si="37"/>
        <v>8.4903999179092686</v>
      </c>
      <c r="H322" s="27">
        <f t="shared" si="32"/>
        <v>4867.8124094019477</v>
      </c>
      <c r="I322" s="7">
        <f t="shared" si="33"/>
        <v>2.719547473161246E-3</v>
      </c>
    </row>
    <row r="323" spans="1:9" x14ac:dyDescent="0.15">
      <c r="A323" s="10">
        <v>43313</v>
      </c>
      <c r="B323" s="3">
        <v>4693</v>
      </c>
      <c r="C323" s="4">
        <f t="shared" si="31"/>
        <v>8.4538273157944168</v>
      </c>
      <c r="D323" s="5">
        <f t="shared" si="35"/>
        <v>8.4157560172243464</v>
      </c>
      <c r="E323" s="5">
        <f t="shared" si="36"/>
        <v>3.0555849116577836E-3</v>
      </c>
      <c r="F323" s="6">
        <f t="shared" si="34"/>
        <v>3.5898020649436965E-2</v>
      </c>
      <c r="G323" s="6">
        <f t="shared" si="37"/>
        <v>8.449568040225806</v>
      </c>
      <c r="H323" s="27">
        <f t="shared" si="32"/>
        <v>4673.0537282449704</v>
      </c>
      <c r="I323" s="7">
        <f t="shared" si="33"/>
        <v>5.0382807804142879E-4</v>
      </c>
    </row>
    <row r="324" spans="1:9" x14ac:dyDescent="0.15">
      <c r="A324" s="10">
        <v>43344</v>
      </c>
      <c r="B324" s="3">
        <v>4413</v>
      </c>
      <c r="C324" s="4">
        <f t="shared" si="31"/>
        <v>8.3923100092695471</v>
      </c>
      <c r="D324" s="5">
        <f t="shared" si="35"/>
        <v>8.4157007011030984</v>
      </c>
      <c r="E324" s="5">
        <f t="shared" si="36"/>
        <v>3.0047909275811376E-3</v>
      </c>
      <c r="F324" s="6">
        <f t="shared" si="34"/>
        <v>-1.7658219159467695E-2</v>
      </c>
      <c r="G324" s="6">
        <f t="shared" si="37"/>
        <v>8.4035447347396008</v>
      </c>
      <c r="H324" s="27">
        <f t="shared" si="32"/>
        <v>4462.8583917490259</v>
      </c>
      <c r="I324" s="7">
        <f t="shared" si="33"/>
        <v>1.3386928578239721E-3</v>
      </c>
    </row>
    <row r="325" spans="1:9" x14ac:dyDescent="0.15">
      <c r="A325" s="10">
        <v>43374</v>
      </c>
      <c r="B325" s="3">
        <v>4553</v>
      </c>
      <c r="C325" s="4">
        <f t="shared" ref="C325:C383" si="38">LN(B325)</f>
        <v>8.4235416353347823</v>
      </c>
      <c r="D325" s="5">
        <f t="shared" si="35"/>
        <v>8.41881818793237</v>
      </c>
      <c r="E325" s="5">
        <f t="shared" si="36"/>
        <v>3.0066309969936388E-3</v>
      </c>
      <c r="F325" s="6">
        <f t="shared" si="34"/>
        <v>4.5157821086333249E-3</v>
      </c>
      <c r="G325" s="6">
        <f t="shared" si="37"/>
        <v>8.4231346447221949</v>
      </c>
      <c r="H325" s="27">
        <f t="shared" si="32"/>
        <v>4551.1473487722924</v>
      </c>
      <c r="I325" s="7">
        <f t="shared" si="33"/>
        <v>4.8315854566467741E-5</v>
      </c>
    </row>
    <row r="326" spans="1:9" x14ac:dyDescent="0.15">
      <c r="A326" s="10">
        <v>43405</v>
      </c>
      <c r="B326" s="3">
        <v>4924</v>
      </c>
      <c r="C326" s="4">
        <f t="shared" si="38"/>
        <v>8.5018764873043438</v>
      </c>
      <c r="D326" s="5">
        <f t="shared" si="35"/>
        <v>8.4327013451153174</v>
      </c>
      <c r="E326" s="5">
        <f t="shared" si="36"/>
        <v>3.1842200916176256E-3</v>
      </c>
      <c r="F326" s="6">
        <f t="shared" si="34"/>
        <v>4.9132913750909959E-2</v>
      </c>
      <c r="G326" s="6">
        <f t="shared" si="37"/>
        <v>8.4625969395223937</v>
      </c>
      <c r="H326" s="27">
        <f t="shared" ref="H326:H371" si="39">EXP(G326)</f>
        <v>4734.3368334716461</v>
      </c>
      <c r="I326" s="7">
        <f t="shared" ref="I326:I371" si="40">ABS(C326-G326)/C326</f>
        <v>4.6201033196148324E-3</v>
      </c>
    </row>
    <row r="327" spans="1:9" x14ac:dyDescent="0.15">
      <c r="A327" s="10">
        <v>43435</v>
      </c>
      <c r="B327" s="3">
        <v>6126</v>
      </c>
      <c r="C327" s="4">
        <f t="shared" si="38"/>
        <v>8.7202972873927198</v>
      </c>
      <c r="D327" s="5">
        <f t="shared" si="35"/>
        <v>8.4270676332308909</v>
      </c>
      <c r="E327" s="5">
        <f t="shared" si="36"/>
        <v>3.0402431885781325E-3</v>
      </c>
      <c r="F327" s="6">
        <f t="shared" si="34"/>
        <v>0.30947850089783013</v>
      </c>
      <c r="G327" s="6">
        <f t="shared" si="37"/>
        <v>8.7521424164779908</v>
      </c>
      <c r="H327" s="27">
        <f t="shared" si="39"/>
        <v>6324.2227234938564</v>
      </c>
      <c r="I327" s="7">
        <f t="shared" si="40"/>
        <v>3.6518398439593118E-3</v>
      </c>
    </row>
    <row r="328" spans="1:9" x14ac:dyDescent="0.15">
      <c r="A328" s="10">
        <v>43466</v>
      </c>
      <c r="B328" s="3">
        <v>3932</v>
      </c>
      <c r="C328" s="4">
        <f t="shared" si="38"/>
        <v>8.2769034812670572</v>
      </c>
      <c r="D328" s="5">
        <f t="shared" si="35"/>
        <v>8.4300412209031865</v>
      </c>
      <c r="E328" s="5">
        <f t="shared" si="36"/>
        <v>3.0391548546205866E-3</v>
      </c>
      <c r="F328" s="6">
        <f t="shared" si="34"/>
        <v>-0.15301491318757304</v>
      </c>
      <c r="G328" s="6">
        <f t="shared" si="37"/>
        <v>8.2771442013730976</v>
      </c>
      <c r="H328" s="27">
        <f t="shared" si="39"/>
        <v>3932.9466253882615</v>
      </c>
      <c r="I328" s="7">
        <f t="shared" si="40"/>
        <v>2.908335304201475E-5</v>
      </c>
    </row>
    <row r="329" spans="1:9" x14ac:dyDescent="0.15">
      <c r="A329" s="10">
        <v>43497</v>
      </c>
      <c r="B329" s="3">
        <v>3915</v>
      </c>
      <c r="C329" s="4">
        <f t="shared" si="38"/>
        <v>8.2725706084249033</v>
      </c>
      <c r="D329" s="5">
        <f t="shared" si="35"/>
        <v>8.4288857079248753</v>
      </c>
      <c r="E329" s="5">
        <f t="shared" si="36"/>
        <v>2.9706654077178863E-3</v>
      </c>
      <c r="F329" s="6">
        <f t="shared" si="34"/>
        <v>-0.14858556439911996</v>
      </c>
      <c r="G329" s="6">
        <f t="shared" si="37"/>
        <v>8.287719255406131</v>
      </c>
      <c r="H329" s="27">
        <f t="shared" si="39"/>
        <v>3974.7584399029333</v>
      </c>
      <c r="I329" s="7">
        <f t="shared" si="40"/>
        <v>1.8311898076518133E-3</v>
      </c>
    </row>
    <row r="330" spans="1:9" x14ac:dyDescent="0.15">
      <c r="A330" s="10">
        <v>43525</v>
      </c>
      <c r="B330" s="3">
        <v>4445</v>
      </c>
      <c r="C330" s="4">
        <f t="shared" si="38"/>
        <v>8.3995351479480043</v>
      </c>
      <c r="D330" s="5">
        <f t="shared" si="35"/>
        <v>8.4326436547715975</v>
      </c>
      <c r="E330" s="5">
        <f t="shared" si="36"/>
        <v>2.9835199345747787E-3</v>
      </c>
      <c r="F330" s="6">
        <f t="shared" si="34"/>
        <v>-3.4559234213555126E-2</v>
      </c>
      <c r="G330" s="6">
        <f t="shared" si="37"/>
        <v>8.3966919553355375</v>
      </c>
      <c r="H330" s="27">
        <f t="shared" si="39"/>
        <v>4432.3799579441848</v>
      </c>
      <c r="I330" s="7">
        <f t="shared" si="40"/>
        <v>3.3849404310920496E-4</v>
      </c>
    </row>
    <row r="331" spans="1:9" x14ac:dyDescent="0.15">
      <c r="A331" s="10">
        <v>43556</v>
      </c>
      <c r="B331" s="3">
        <v>4358</v>
      </c>
      <c r="C331" s="4">
        <f t="shared" si="38"/>
        <v>8.3797685155045656</v>
      </c>
      <c r="D331" s="5">
        <f t="shared" si="35"/>
        <v>8.4350407188911714</v>
      </c>
      <c r="E331" s="5">
        <f t="shared" si="36"/>
        <v>2.9739444363465406E-3</v>
      </c>
      <c r="F331" s="6">
        <f t="shared" si="34"/>
        <v>-5.4191538364323492E-2</v>
      </c>
      <c r="G331" s="6">
        <f t="shared" si="37"/>
        <v>8.3818864453300872</v>
      </c>
      <c r="H331" s="27">
        <f t="shared" si="39"/>
        <v>4367.239719264302</v>
      </c>
      <c r="I331" s="7">
        <f t="shared" si="40"/>
        <v>2.5274323766855133E-4</v>
      </c>
    </row>
    <row r="332" spans="1:9" x14ac:dyDescent="0.15">
      <c r="A332" s="10">
        <v>43586</v>
      </c>
      <c r="B332" s="3">
        <v>4863</v>
      </c>
      <c r="C332" s="4">
        <f t="shared" si="38"/>
        <v>8.4894108104037862</v>
      </c>
      <c r="D332" s="5">
        <f t="shared" si="35"/>
        <v>8.4398913910300362</v>
      </c>
      <c r="E332" s="5">
        <f t="shared" si="36"/>
        <v>3.0045871588342031E-3</v>
      </c>
      <c r="F332" s="6">
        <f t="shared" si="34"/>
        <v>4.6061163981642644E-2</v>
      </c>
      <c r="G332" s="6">
        <f t="shared" si="37"/>
        <v>8.4826331854337909</v>
      </c>
      <c r="H332" s="27">
        <f t="shared" si="39"/>
        <v>4830.1518517290478</v>
      </c>
      <c r="I332" s="7">
        <f t="shared" si="40"/>
        <v>7.9836223282885E-4</v>
      </c>
    </row>
    <row r="333" spans="1:9" x14ac:dyDescent="0.15">
      <c r="A333" s="10">
        <v>43617</v>
      </c>
      <c r="B333" s="3">
        <v>4770</v>
      </c>
      <c r="C333" s="4">
        <f t="shared" si="38"/>
        <v>8.4701015838823874</v>
      </c>
      <c r="D333" s="5">
        <f t="shared" si="35"/>
        <v>8.4402405358081367</v>
      </c>
      <c r="E333" s="5">
        <f t="shared" si="36"/>
        <v>2.96122978533478E-3</v>
      </c>
      <c r="F333" s="6">
        <f t="shared" si="34"/>
        <v>3.475424484397302E-2</v>
      </c>
      <c r="G333" s="6">
        <f t="shared" si="37"/>
        <v>8.4796914634168044</v>
      </c>
      <c r="H333" s="27">
        <f t="shared" si="39"/>
        <v>4815.9637666142598</v>
      </c>
      <c r="I333" s="7">
        <f t="shared" si="40"/>
        <v>1.1322036033977847E-3</v>
      </c>
    </row>
    <row r="334" spans="1:9" x14ac:dyDescent="0.15">
      <c r="A334" s="10">
        <v>43647</v>
      </c>
      <c r="B334" s="3">
        <v>4994</v>
      </c>
      <c r="C334" s="4">
        <f t="shared" si="38"/>
        <v>8.5159924708397181</v>
      </c>
      <c r="D334" s="5">
        <f t="shared" si="35"/>
        <v>8.4446441001026837</v>
      </c>
      <c r="E334" s="5">
        <f t="shared" si="36"/>
        <v>2.9847798485862914E-3</v>
      </c>
      <c r="F334" s="6">
        <f t="shared" si="34"/>
        <v>6.8690573824345819E-2</v>
      </c>
      <c r="G334" s="6">
        <f t="shared" si="37"/>
        <v>8.5107836158888315</v>
      </c>
      <c r="H334" s="27">
        <f t="shared" si="39"/>
        <v>4968.0546099249104</v>
      </c>
      <c r="I334" s="7">
        <f t="shared" si="40"/>
        <v>6.1165565478394723E-4</v>
      </c>
    </row>
    <row r="335" spans="1:9" x14ac:dyDescent="0.15">
      <c r="A335" s="10">
        <v>43678</v>
      </c>
      <c r="B335" s="3">
        <v>5020</v>
      </c>
      <c r="C335" s="4">
        <f t="shared" si="38"/>
        <v>8.5211852126857757</v>
      </c>
      <c r="D335" s="5">
        <f t="shared" si="35"/>
        <v>8.4580564851718236</v>
      </c>
      <c r="E335" s="5">
        <f t="shared" si="36"/>
        <v>3.1550390782846454E-3</v>
      </c>
      <c r="F335" s="6">
        <f t="shared" si="34"/>
        <v>4.3913727952534981E-2</v>
      </c>
      <c r="G335" s="6">
        <f t="shared" si="37"/>
        <v>8.4835269006007081</v>
      </c>
      <c r="H335" s="27">
        <f t="shared" si="39"/>
        <v>4834.4705612580992</v>
      </c>
      <c r="I335" s="7">
        <f t="shared" si="40"/>
        <v>4.4193749044445525E-3</v>
      </c>
    </row>
    <row r="336" spans="1:9" x14ac:dyDescent="0.15">
      <c r="A336" s="10">
        <v>43709</v>
      </c>
      <c r="B336" s="3">
        <v>4457</v>
      </c>
      <c r="C336" s="4">
        <f t="shared" si="38"/>
        <v>8.4022311729465553</v>
      </c>
      <c r="D336" s="5">
        <f t="shared" si="35"/>
        <v>8.4497694054451902</v>
      </c>
      <c r="E336" s="5">
        <f t="shared" si="36"/>
        <v>2.9682151342785468E-3</v>
      </c>
      <c r="F336" s="6">
        <f t="shared" ref="F336:F371" si="41">$N$3*(C336-D335-E335)+(1-$N$3)*F324</f>
        <v>-2.6453783752450475E-2</v>
      </c>
      <c r="G336" s="6">
        <f t="shared" si="37"/>
        <v>8.4435533050906404</v>
      </c>
      <c r="H336" s="27">
        <f t="shared" si="39"/>
        <v>4645.0309072021746</v>
      </c>
      <c r="I336" s="7">
        <f t="shared" si="40"/>
        <v>4.9179951483760403E-3</v>
      </c>
    </row>
    <row r="337" spans="1:9" x14ac:dyDescent="0.15">
      <c r="A337" s="10">
        <v>43739</v>
      </c>
      <c r="B337" s="3">
        <v>4683</v>
      </c>
      <c r="C337" s="4">
        <f t="shared" si="38"/>
        <v>8.4516942091835414</v>
      </c>
      <c r="D337" s="5">
        <f t="shared" ref="D337:D371" si="42">$N$4*(C337-F325)+(1-$N$4)*(D336+E336)</f>
        <v>8.4511982771516685</v>
      </c>
      <c r="E337" s="5">
        <f t="shared" ref="E337:E371" si="43">$N$2*(D337-D336)+(1-$N$2)*E336</f>
        <v>2.9430811346002799E-3</v>
      </c>
      <c r="F337" s="6">
        <f t="shared" si="41"/>
        <v>3.3324877572247866E-3</v>
      </c>
      <c r="G337" s="6">
        <f t="shared" ref="G337:G371" si="44">D336+1*E336+F325</f>
        <v>8.457253402688103</v>
      </c>
      <c r="H337" s="27">
        <f t="shared" si="39"/>
        <v>4709.1062006589164</v>
      </c>
      <c r="I337" s="7">
        <f t="shared" si="40"/>
        <v>6.5776084261555553E-4</v>
      </c>
    </row>
    <row r="338" spans="1:9" x14ac:dyDescent="0.15">
      <c r="A338" s="10">
        <v>43770</v>
      </c>
      <c r="B338" s="3">
        <v>5060</v>
      </c>
      <c r="C338" s="4">
        <f t="shared" si="38"/>
        <v>8.5291217622815108</v>
      </c>
      <c r="D338" s="5">
        <f t="shared" si="42"/>
        <v>8.4612985411042665</v>
      </c>
      <c r="E338" s="5">
        <f t="shared" si="43"/>
        <v>3.0599417567305346E-3</v>
      </c>
      <c r="F338" s="6">
        <f t="shared" si="41"/>
        <v>5.4634645104408283E-2</v>
      </c>
      <c r="G338" s="6">
        <f t="shared" si="44"/>
        <v>8.5032742720371779</v>
      </c>
      <c r="H338" s="27">
        <f t="shared" si="39"/>
        <v>4930.8875045274099</v>
      </c>
      <c r="I338" s="7">
        <f t="shared" si="40"/>
        <v>3.0304984457648013E-3</v>
      </c>
    </row>
    <row r="339" spans="1:9" x14ac:dyDescent="0.15">
      <c r="A339" s="10">
        <v>43800</v>
      </c>
      <c r="B339" s="3">
        <v>6325</v>
      </c>
      <c r="C339" s="4">
        <f t="shared" si="38"/>
        <v>8.7522653135957214</v>
      </c>
      <c r="D339" s="5">
        <f t="shared" si="42"/>
        <v>8.4583852767358607</v>
      </c>
      <c r="E339" s="5">
        <f t="shared" si="43"/>
        <v>2.9624127985292186E-3</v>
      </c>
      <c r="F339" s="6">
        <f t="shared" si="41"/>
        <v>0.30488689324223933</v>
      </c>
      <c r="G339" s="6">
        <f t="shared" si="44"/>
        <v>8.7738369837588266</v>
      </c>
      <c r="H339" s="27">
        <f t="shared" si="39"/>
        <v>6462.9230810369299</v>
      </c>
      <c r="I339" s="7">
        <f t="shared" si="40"/>
        <v>2.4646956405213086E-3</v>
      </c>
    </row>
    <row r="340" spans="1:9" x14ac:dyDescent="0.15">
      <c r="A340" s="10">
        <v>43831</v>
      </c>
      <c r="B340" s="3">
        <v>4178</v>
      </c>
      <c r="C340" s="4">
        <f t="shared" si="38"/>
        <v>8.3375879421165102</v>
      </c>
      <c r="D340" s="5">
        <f t="shared" si="42"/>
        <v>8.4694484593888415</v>
      </c>
      <c r="E340" s="5">
        <f t="shared" si="43"/>
        <v>3.0946800647145556E-3</v>
      </c>
      <c r="F340" s="6">
        <f t="shared" si="41"/>
        <v>-0.14678784583033871</v>
      </c>
      <c r="G340" s="6">
        <f t="shared" si="44"/>
        <v>8.308332776346818</v>
      </c>
      <c r="H340" s="27">
        <f t="shared" si="39"/>
        <v>4057.5425104800656</v>
      </c>
      <c r="I340" s="7">
        <f t="shared" si="40"/>
        <v>3.5088284492823898E-3</v>
      </c>
    </row>
    <row r="341" spans="1:9" x14ac:dyDescent="0.15">
      <c r="A341" s="10">
        <v>43862</v>
      </c>
      <c r="B341" s="3">
        <v>4301</v>
      </c>
      <c r="C341" s="4">
        <f t="shared" si="38"/>
        <v>8.3666028327837356</v>
      </c>
      <c r="D341" s="5">
        <f t="shared" si="42"/>
        <v>8.4843516323866801</v>
      </c>
      <c r="E341" s="5">
        <f t="shared" si="43"/>
        <v>3.2874860703283183E-3</v>
      </c>
      <c r="F341" s="6">
        <f t="shared" si="41"/>
        <v>-0.13950836776186606</v>
      </c>
      <c r="G341" s="6">
        <f t="shared" si="44"/>
        <v>8.3239575750544361</v>
      </c>
      <c r="H341" s="27">
        <f t="shared" si="39"/>
        <v>4121.4386778989037</v>
      </c>
      <c r="I341" s="7">
        <f t="shared" si="40"/>
        <v>5.0970816449178299E-3</v>
      </c>
    </row>
    <row r="342" spans="1:9" x14ac:dyDescent="0.15">
      <c r="A342" s="10">
        <v>43891</v>
      </c>
      <c r="B342" s="3">
        <v>5223</v>
      </c>
      <c r="C342" s="4">
        <f t="shared" si="38"/>
        <v>8.560827228436299</v>
      </c>
      <c r="D342" s="5">
        <f t="shared" si="42"/>
        <v>8.5174744112940353</v>
      </c>
      <c r="E342" s="5">
        <f t="shared" si="43"/>
        <v>3.7746289827052144E-3</v>
      </c>
      <c r="F342" s="6">
        <f t="shared" si="41"/>
        <v>-1.1624824094880441E-2</v>
      </c>
      <c r="G342" s="6">
        <f t="shared" si="44"/>
        <v>8.4530798842434542</v>
      </c>
      <c r="H342" s="27">
        <f t="shared" si="39"/>
        <v>4689.4936142862225</v>
      </c>
      <c r="I342" s="7">
        <f t="shared" si="40"/>
        <v>1.2586090259471992E-2</v>
      </c>
    </row>
    <row r="343" spans="1:9" x14ac:dyDescent="0.15">
      <c r="A343" s="10">
        <v>43922</v>
      </c>
      <c r="B343" s="3">
        <v>4888</v>
      </c>
      <c r="C343" s="4">
        <f t="shared" si="38"/>
        <v>8.4945385008514318</v>
      </c>
      <c r="D343" s="5">
        <f t="shared" si="42"/>
        <v>8.5288585424592931</v>
      </c>
      <c r="E343" s="5">
        <f t="shared" si="43"/>
        <v>3.89887495793984E-3</v>
      </c>
      <c r="F343" s="6">
        <f t="shared" si="41"/>
        <v>-4.834210880427612E-2</v>
      </c>
      <c r="G343" s="6">
        <f t="shared" si="44"/>
        <v>8.4670575019124179</v>
      </c>
      <c r="H343" s="27">
        <f t="shared" si="39"/>
        <v>4755.5018070426822</v>
      </c>
      <c r="I343" s="7">
        <f t="shared" si="40"/>
        <v>3.2351373692943298E-3</v>
      </c>
    </row>
    <row r="344" spans="1:9" x14ac:dyDescent="0.15">
      <c r="A344" s="10">
        <v>43952</v>
      </c>
      <c r="B344" s="3">
        <v>5893</v>
      </c>
      <c r="C344" s="4">
        <f t="shared" si="38"/>
        <v>8.6815204848379128</v>
      </c>
      <c r="D344" s="5">
        <f t="shared" si="42"/>
        <v>8.5611956252169481</v>
      </c>
      <c r="E344" s="5">
        <f t="shared" si="43"/>
        <v>4.3632066286898551E-3</v>
      </c>
      <c r="F344" s="6">
        <f t="shared" si="41"/>
        <v>6.7921633871496356E-2</v>
      </c>
      <c r="G344" s="6">
        <f t="shared" si="44"/>
        <v>8.5788185813988758</v>
      </c>
      <c r="H344" s="27">
        <f t="shared" si="39"/>
        <v>5317.8192421030872</v>
      </c>
      <c r="I344" s="7">
        <f t="shared" si="40"/>
        <v>1.1829944261308111E-2</v>
      </c>
    </row>
    <row r="345" spans="1:9" x14ac:dyDescent="0.15">
      <c r="A345" s="10">
        <v>43983</v>
      </c>
      <c r="B345" s="3">
        <v>5719</v>
      </c>
      <c r="C345" s="4">
        <f t="shared" si="38"/>
        <v>8.6515492439153157</v>
      </c>
      <c r="D345" s="5">
        <f t="shared" si="42"/>
        <v>8.5797461518624516</v>
      </c>
      <c r="E345" s="5">
        <f t="shared" si="43"/>
        <v>4.5948535050776909E-3</v>
      </c>
      <c r="F345" s="6">
        <f t="shared" si="41"/>
        <v>4.566004749614952E-2</v>
      </c>
      <c r="G345" s="6">
        <f t="shared" si="44"/>
        <v>8.600313076689611</v>
      </c>
      <c r="H345" s="27">
        <f t="shared" si="39"/>
        <v>5433.3603835922459</v>
      </c>
      <c r="I345" s="7">
        <f t="shared" si="40"/>
        <v>5.9221956416348632E-3</v>
      </c>
    </row>
    <row r="346" spans="1:9" x14ac:dyDescent="0.15">
      <c r="A346" s="10">
        <v>44013</v>
      </c>
      <c r="B346" s="3">
        <v>6056</v>
      </c>
      <c r="C346" s="4">
        <f t="shared" si="38"/>
        <v>8.7088047951172847</v>
      </c>
      <c r="D346" s="5">
        <f t="shared" si="42"/>
        <v>8.5997846364107122</v>
      </c>
      <c r="E346" s="5">
        <f t="shared" si="43"/>
        <v>4.8470131016047184E-3</v>
      </c>
      <c r="F346" s="6">
        <f t="shared" si="41"/>
        <v>8.0562103626336756E-2</v>
      </c>
      <c r="G346" s="6">
        <f t="shared" si="44"/>
        <v>8.6530315791918753</v>
      </c>
      <c r="H346" s="27">
        <f t="shared" si="39"/>
        <v>5727.4837617828653</v>
      </c>
      <c r="I346" s="7">
        <f t="shared" si="40"/>
        <v>6.4042330994351204E-3</v>
      </c>
    </row>
    <row r="347" spans="1:9" x14ac:dyDescent="0.15">
      <c r="A347" s="10">
        <v>44044</v>
      </c>
      <c r="B347" s="3">
        <v>5773</v>
      </c>
      <c r="C347" s="4">
        <f t="shared" si="38"/>
        <v>8.6609471550609332</v>
      </c>
      <c r="D347" s="5">
        <f t="shared" si="42"/>
        <v>8.6080657078554772</v>
      </c>
      <c r="E347" s="5">
        <f t="shared" si="43"/>
        <v>4.9030835143101421E-3</v>
      </c>
      <c r="F347" s="6">
        <f t="shared" si="41"/>
        <v>4.6553490962192572E-2</v>
      </c>
      <c r="G347" s="6">
        <f t="shared" si="44"/>
        <v>8.6485453774648526</v>
      </c>
      <c r="H347" s="27">
        <f t="shared" si="39"/>
        <v>5701.8466638334939</v>
      </c>
      <c r="I347" s="7">
        <f t="shared" si="40"/>
        <v>1.4319193240699632E-3</v>
      </c>
    </row>
    <row r="348" spans="1:9" x14ac:dyDescent="0.15">
      <c r="A348" s="10">
        <v>44075</v>
      </c>
      <c r="B348" s="3">
        <v>5539</v>
      </c>
      <c r="C348" s="4">
        <f t="shared" si="38"/>
        <v>8.6195692580331045</v>
      </c>
      <c r="D348" s="5">
        <f t="shared" si="42"/>
        <v>8.6221215296395854</v>
      </c>
      <c r="E348" s="5">
        <f t="shared" si="43"/>
        <v>5.0525270475554234E-3</v>
      </c>
      <c r="F348" s="6">
        <f t="shared" si="41"/>
        <v>-1.9418067551002578E-2</v>
      </c>
      <c r="G348" s="6">
        <f t="shared" si="44"/>
        <v>8.5865150076173382</v>
      </c>
      <c r="H348" s="27">
        <f t="shared" si="39"/>
        <v>5358.9053508342568</v>
      </c>
      <c r="I348" s="7">
        <f t="shared" si="40"/>
        <v>3.8347914409946858E-3</v>
      </c>
    </row>
    <row r="349" spans="1:9" x14ac:dyDescent="0.15">
      <c r="A349" s="10">
        <v>44105</v>
      </c>
      <c r="B349" s="3">
        <v>5719</v>
      </c>
      <c r="C349" s="4">
        <f t="shared" si="38"/>
        <v>8.6515492439153157</v>
      </c>
      <c r="D349" s="5">
        <f t="shared" si="42"/>
        <v>8.633000790566296</v>
      </c>
      <c r="E349" s="5">
        <f t="shared" si="43"/>
        <v>5.1476644449673275E-3</v>
      </c>
      <c r="F349" s="6">
        <f t="shared" si="41"/>
        <v>7.8115020966133073E-3</v>
      </c>
      <c r="G349" s="6">
        <f t="shared" si="44"/>
        <v>8.6305065444443656</v>
      </c>
      <c r="H349" s="27">
        <f t="shared" si="39"/>
        <v>5599.9141398965176</v>
      </c>
      <c r="I349" s="7">
        <f t="shared" si="40"/>
        <v>2.432246396302894E-3</v>
      </c>
    </row>
    <row r="350" spans="1:9" x14ac:dyDescent="0.15">
      <c r="A350" s="10">
        <v>44136</v>
      </c>
      <c r="B350" s="3">
        <v>5759</v>
      </c>
      <c r="C350" s="4">
        <f t="shared" si="38"/>
        <v>8.658519127506672</v>
      </c>
      <c r="D350" s="5">
        <f t="shared" si="42"/>
        <v>8.6286607440685259</v>
      </c>
      <c r="E350" s="5">
        <f t="shared" si="43"/>
        <v>4.9927515649201334E-3</v>
      </c>
      <c r="F350" s="6">
        <f t="shared" si="41"/>
        <v>4.7341435178942563E-2</v>
      </c>
      <c r="G350" s="6">
        <f t="shared" si="44"/>
        <v>8.6927831001156726</v>
      </c>
      <c r="H350" s="27">
        <f t="shared" si="39"/>
        <v>5959.7457521585493</v>
      </c>
      <c r="I350" s="7">
        <f t="shared" si="40"/>
        <v>3.9572555196130104E-3</v>
      </c>
    </row>
    <row r="351" spans="1:9" x14ac:dyDescent="0.15">
      <c r="A351" s="10">
        <v>44166</v>
      </c>
      <c r="B351" s="3">
        <v>7297</v>
      </c>
      <c r="C351" s="4">
        <f t="shared" si="38"/>
        <v>8.8952185837656206</v>
      </c>
      <c r="D351" s="5">
        <f t="shared" si="42"/>
        <v>8.6216576663963576</v>
      </c>
      <c r="E351" s="5">
        <f t="shared" si="43"/>
        <v>4.7968867807917552E-3</v>
      </c>
      <c r="F351" s="6">
        <f t="shared" si="41"/>
        <v>0.29566569105931356</v>
      </c>
      <c r="G351" s="6">
        <f t="shared" si="44"/>
        <v>8.9385403888756851</v>
      </c>
      <c r="H351" s="27">
        <f t="shared" si="39"/>
        <v>7620.066600576899</v>
      </c>
      <c r="I351" s="7">
        <f t="shared" si="40"/>
        <v>4.8702350259418924E-3</v>
      </c>
    </row>
    <row r="352" spans="1:9" x14ac:dyDescent="0.15">
      <c r="A352" s="10">
        <v>44197</v>
      </c>
      <c r="B352" s="3">
        <v>5052</v>
      </c>
      <c r="C352" s="4">
        <f t="shared" si="38"/>
        <v>8.527539483470381</v>
      </c>
      <c r="D352" s="5">
        <f t="shared" si="42"/>
        <v>8.6397105485361791</v>
      </c>
      <c r="E352" s="5">
        <f t="shared" si="43"/>
        <v>5.0133272300585483E-3</v>
      </c>
      <c r="F352" s="6">
        <f t="shared" si="41"/>
        <v>-0.1365979530829835</v>
      </c>
      <c r="G352" s="6">
        <f t="shared" si="44"/>
        <v>8.4796667073468104</v>
      </c>
      <c r="H352" s="27">
        <f t="shared" si="39"/>
        <v>4815.8445437539167</v>
      </c>
      <c r="I352" s="7">
        <f t="shared" si="40"/>
        <v>5.6139026053607056E-3</v>
      </c>
    </row>
    <row r="353" spans="1:10" x14ac:dyDescent="0.15">
      <c r="A353" s="10">
        <v>44228</v>
      </c>
      <c r="B353" s="3">
        <v>4916</v>
      </c>
      <c r="C353" s="4">
        <f t="shared" si="38"/>
        <v>8.5002504706859252</v>
      </c>
      <c r="D353" s="5">
        <f t="shared" si="42"/>
        <v>8.6433490544799021</v>
      </c>
      <c r="E353" s="5">
        <f t="shared" si="43"/>
        <v>4.9908795051750807E-3</v>
      </c>
      <c r="F353" s="6">
        <f t="shared" si="41"/>
        <v>-0.14056519383000535</v>
      </c>
      <c r="G353" s="6">
        <f t="shared" si="44"/>
        <v>8.5052155080043708</v>
      </c>
      <c r="H353" s="27">
        <f t="shared" si="39"/>
        <v>4940.4688174871962</v>
      </c>
      <c r="I353" s="7">
        <f t="shared" si="40"/>
        <v>5.8410482556579314E-4</v>
      </c>
    </row>
    <row r="354" spans="1:10" x14ac:dyDescent="0.15">
      <c r="A354" s="10">
        <v>44256</v>
      </c>
      <c r="B354" s="3">
        <v>5659</v>
      </c>
      <c r="C354" s="4">
        <f t="shared" si="38"/>
        <v>8.6410024771425231</v>
      </c>
      <c r="D354" s="5">
        <f t="shared" si="42"/>
        <v>8.6495271080953202</v>
      </c>
      <c r="E354" s="5">
        <f t="shared" si="43"/>
        <v>5.0102633757045682E-3</v>
      </c>
      <c r="F354" s="6">
        <f t="shared" si="41"/>
        <v>-1.0712242540032635E-2</v>
      </c>
      <c r="G354" s="6">
        <f t="shared" si="44"/>
        <v>8.6367151098901971</v>
      </c>
      <c r="H354" s="27">
        <f t="shared" si="39"/>
        <v>5634.7897249743628</v>
      </c>
      <c r="I354" s="7">
        <f t="shared" si="40"/>
        <v>4.9616549279636558E-4</v>
      </c>
    </row>
    <row r="355" spans="1:10" x14ac:dyDescent="0.15">
      <c r="A355" s="10">
        <v>44287</v>
      </c>
      <c r="B355" s="3">
        <v>5647</v>
      </c>
      <c r="C355" s="4">
        <f t="shared" si="38"/>
        <v>8.6388797096728371</v>
      </c>
      <c r="D355" s="5">
        <f t="shared" si="42"/>
        <v>8.6635877109939887</v>
      </c>
      <c r="E355" s="5">
        <f t="shared" si="43"/>
        <v>5.1580349688073813E-3</v>
      </c>
      <c r="F355" s="6">
        <f t="shared" si="41"/>
        <v>-4.1385106589928319E-2</v>
      </c>
      <c r="G355" s="6">
        <f t="shared" si="44"/>
        <v>8.6061952626667484</v>
      </c>
      <c r="H355" s="27">
        <f t="shared" si="39"/>
        <v>5465.4146018627143</v>
      </c>
      <c r="I355" s="7">
        <f t="shared" si="40"/>
        <v>3.7834126767030234E-3</v>
      </c>
    </row>
    <row r="356" spans="1:10" x14ac:dyDescent="0.15">
      <c r="A356" s="10">
        <v>44317</v>
      </c>
      <c r="B356" s="3">
        <v>6030</v>
      </c>
      <c r="C356" s="4">
        <f t="shared" si="38"/>
        <v>8.7045022897212316</v>
      </c>
      <c r="D356" s="5">
        <f t="shared" si="42"/>
        <v>8.6598392166200888</v>
      </c>
      <c r="E356" s="5">
        <f t="shared" si="43"/>
        <v>5.0126114709762443E-3</v>
      </c>
      <c r="F356" s="6">
        <f t="shared" si="41"/>
        <v>6.1075178641595229E-2</v>
      </c>
      <c r="G356" s="6">
        <f t="shared" si="44"/>
        <v>8.7366673798342926</v>
      </c>
      <c r="H356" s="27">
        <f t="shared" si="39"/>
        <v>6227.1085061827371</v>
      </c>
      <c r="I356" s="7">
        <f t="shared" si="40"/>
        <v>3.6952244990553188E-3</v>
      </c>
    </row>
    <row r="357" spans="1:10" x14ac:dyDescent="0.15">
      <c r="A357" s="10">
        <v>44348</v>
      </c>
      <c r="B357" s="3">
        <v>5962</v>
      </c>
      <c r="C357" s="4">
        <f t="shared" si="38"/>
        <v>8.6931612742380171</v>
      </c>
      <c r="D357" s="5">
        <f t="shared" si="42"/>
        <v>8.6600474380058188</v>
      </c>
      <c r="E357" s="5">
        <f t="shared" si="43"/>
        <v>4.9341666374997989E-3</v>
      </c>
      <c r="F357" s="6">
        <f t="shared" si="41"/>
        <v>4.1966909534104535E-2</v>
      </c>
      <c r="G357" s="6">
        <f t="shared" si="44"/>
        <v>8.7105118755872137</v>
      </c>
      <c r="H357" s="27">
        <f t="shared" si="39"/>
        <v>6066.3469083157643</v>
      </c>
      <c r="I357" s="7">
        <f t="shared" si="40"/>
        <v>1.9958908850126527E-3</v>
      </c>
    </row>
    <row r="358" spans="1:10" x14ac:dyDescent="0.15">
      <c r="A358" s="10">
        <v>44378</v>
      </c>
      <c r="B358" s="3">
        <v>6129</v>
      </c>
      <c r="C358" s="4">
        <f t="shared" si="38"/>
        <v>8.7207868834857312</v>
      </c>
      <c r="D358" s="5">
        <f t="shared" si="42"/>
        <v>8.658126427630128</v>
      </c>
      <c r="E358" s="5">
        <f t="shared" si="43"/>
        <v>4.8222370877110191E-3</v>
      </c>
      <c r="F358" s="6">
        <f t="shared" si="41"/>
        <v>7.5292524342651851E-2</v>
      </c>
      <c r="G358" s="6">
        <f t="shared" si="44"/>
        <v>8.7455437082696559</v>
      </c>
      <c r="H358" s="27">
        <f t="shared" si="39"/>
        <v>6282.6284083993714</v>
      </c>
      <c r="I358" s="7">
        <f>ABS(C358-G358)/C358</f>
        <v>2.8388292380823917E-3</v>
      </c>
    </row>
    <row r="359" spans="1:10" ht="14" thickBot="1" x14ac:dyDescent="0.2">
      <c r="A359" s="10">
        <v>44409</v>
      </c>
      <c r="B359" s="3">
        <v>5677</v>
      </c>
      <c r="C359" s="4">
        <f t="shared" si="38"/>
        <v>8.6441782031707266</v>
      </c>
      <c r="D359" s="5">
        <f t="shared" si="42"/>
        <v>8.6448604299962586</v>
      </c>
      <c r="E359" s="5">
        <f t="shared" si="43"/>
        <v>4.5268970892011987E-3</v>
      </c>
      <c r="F359" s="6">
        <f t="shared" si="41"/>
        <v>3.2649052494179688E-2</v>
      </c>
      <c r="G359" s="6">
        <f t="shared" si="44"/>
        <v>8.7095021556800312</v>
      </c>
      <c r="H359" s="27">
        <f t="shared" si="39"/>
        <v>6060.2246884623446</v>
      </c>
      <c r="I359" s="7">
        <f t="shared" si="40"/>
        <v>7.5569881802463792E-3</v>
      </c>
    </row>
    <row r="360" spans="1:10" x14ac:dyDescent="0.15">
      <c r="A360" s="37">
        <v>44440</v>
      </c>
      <c r="B360" s="38">
        <v>5543</v>
      </c>
      <c r="C360" s="39">
        <f t="shared" si="38"/>
        <v>8.6202911494198045</v>
      </c>
      <c r="D360" s="40">
        <f>$N$4*(C360-F348)+(1-$N$4)*(D359+E359)</f>
        <v>8.6467074536134731</v>
      </c>
      <c r="E360" s="40">
        <f t="shared" si="43"/>
        <v>4.48314081118924E-3</v>
      </c>
      <c r="F360" s="41">
        <f t="shared" si="41"/>
        <v>-2.1478088131610801E-2</v>
      </c>
      <c r="G360" s="41">
        <f t="shared" si="44"/>
        <v>8.629969259534457</v>
      </c>
      <c r="H360" s="42">
        <f t="shared" si="39"/>
        <v>5596.9061986654433</v>
      </c>
      <c r="I360" s="43">
        <f t="shared" si="40"/>
        <v>1.1227126725648908E-3</v>
      </c>
      <c r="J360" s="44">
        <v>1</v>
      </c>
    </row>
    <row r="361" spans="1:10" x14ac:dyDescent="0.15">
      <c r="A361" s="45">
        <v>44470</v>
      </c>
      <c r="B361" s="28">
        <v>5724</v>
      </c>
      <c r="C361" s="29">
        <f t="shared" si="38"/>
        <v>8.6524231406763423</v>
      </c>
      <c r="D361" s="30">
        <f t="shared" si="42"/>
        <v>8.6493688783010239</v>
      </c>
      <c r="E361" s="30">
        <f t="shared" si="43"/>
        <v>4.4533963034734687E-3</v>
      </c>
      <c r="F361" s="31">
        <f t="shared" si="41"/>
        <v>6.4111476597531148E-3</v>
      </c>
      <c r="G361" s="31">
        <f t="shared" si="44"/>
        <v>8.6590020965212755</v>
      </c>
      <c r="H361" s="32">
        <f t="shared" si="39"/>
        <v>5761.7820903327338</v>
      </c>
      <c r="I361" s="33">
        <f t="shared" si="40"/>
        <v>7.6035992900121998E-4</v>
      </c>
      <c r="J361" s="46">
        <v>2</v>
      </c>
    </row>
    <row r="362" spans="1:10" x14ac:dyDescent="0.15">
      <c r="A362" s="45">
        <v>44501</v>
      </c>
      <c r="B362" s="28">
        <v>5980</v>
      </c>
      <c r="C362" s="29">
        <f t="shared" si="38"/>
        <v>8.6961758469446782</v>
      </c>
      <c r="D362" s="30">
        <f t="shared" si="42"/>
        <v>8.652441132920309</v>
      </c>
      <c r="E362" s="30">
        <f t="shared" si="43"/>
        <v>4.4308453807754469E-3</v>
      </c>
      <c r="F362" s="31">
        <f t="shared" si="41"/>
        <v>4.6279750616628743E-2</v>
      </c>
      <c r="G362" s="31">
        <f t="shared" si="44"/>
        <v>8.7011637097834402</v>
      </c>
      <c r="H362" s="32">
        <f t="shared" si="39"/>
        <v>6009.9019311477969</v>
      </c>
      <c r="I362" s="33">
        <f t="shared" si="40"/>
        <v>5.7356968471543833E-4</v>
      </c>
      <c r="J362" s="46">
        <v>3</v>
      </c>
    </row>
    <row r="363" spans="1:10" x14ac:dyDescent="0.15">
      <c r="A363" s="45">
        <v>44531</v>
      </c>
      <c r="B363" s="28">
        <v>7582</v>
      </c>
      <c r="C363" s="29">
        <f t="shared" si="38"/>
        <v>8.9335322960762795</v>
      </c>
      <c r="D363" s="30">
        <f t="shared" si="42"/>
        <v>8.6516093810495569</v>
      </c>
      <c r="E363" s="30">
        <f t="shared" si="43"/>
        <v>4.3449190596972697E-3</v>
      </c>
      <c r="F363" s="31">
        <f t="shared" si="41"/>
        <v>0.29162032893348389</v>
      </c>
      <c r="G363" s="31">
        <f t="shared" si="44"/>
        <v>8.9525376693603995</v>
      </c>
      <c r="H363" s="32">
        <f t="shared" si="39"/>
        <v>7727.4767816339072</v>
      </c>
      <c r="I363" s="33">
        <f>ABS(C363-G363)/C363</f>
        <v>2.1274197768857226E-3</v>
      </c>
      <c r="J363" s="46">
        <v>4</v>
      </c>
    </row>
    <row r="364" spans="1:10" x14ac:dyDescent="0.15">
      <c r="A364" s="45">
        <v>44562</v>
      </c>
      <c r="B364" s="28">
        <v>4889</v>
      </c>
      <c r="C364" s="29">
        <f t="shared" si="38"/>
        <v>8.494743062578646</v>
      </c>
      <c r="D364" s="30">
        <f t="shared" si="42"/>
        <v>8.6491388694860962</v>
      </c>
      <c r="E364" s="30">
        <f t="shared" si="43"/>
        <v>4.2336384786416867E-3</v>
      </c>
      <c r="F364" s="31">
        <f t="shared" si="41"/>
        <v>-0.14183697928931949</v>
      </c>
      <c r="G364" s="31">
        <f t="shared" si="44"/>
        <v>8.519356347026271</v>
      </c>
      <c r="H364" s="32">
        <f t="shared" si="39"/>
        <v>5010.8274845951555</v>
      </c>
      <c r="I364" s="33">
        <f t="shared" si="40"/>
        <v>2.8974725034418463E-3</v>
      </c>
      <c r="J364" s="46">
        <v>5</v>
      </c>
    </row>
    <row r="365" spans="1:10" x14ac:dyDescent="0.15">
      <c r="A365" s="45">
        <v>44593</v>
      </c>
      <c r="B365" s="28">
        <v>5000</v>
      </c>
      <c r="C365" s="29">
        <f t="shared" si="38"/>
        <v>8.5171931914162382</v>
      </c>
      <c r="D365" s="30">
        <f t="shared" si="42"/>
        <v>8.654586959550727</v>
      </c>
      <c r="E365" s="30">
        <f t="shared" si="43"/>
        <v>4.2534677287104257E-3</v>
      </c>
      <c r="F365" s="31">
        <f t="shared" si="41"/>
        <v>-0.13963164406079528</v>
      </c>
      <c r="G365" s="31">
        <f t="shared" si="44"/>
        <v>8.5128073141347329</v>
      </c>
      <c r="H365" s="32">
        <f t="shared" si="39"/>
        <v>4978.1186331629997</v>
      </c>
      <c r="I365" s="33">
        <f t="shared" si="40"/>
        <v>5.1494397073503719E-4</v>
      </c>
      <c r="J365" s="46">
        <v>6</v>
      </c>
    </row>
    <row r="366" spans="1:10" x14ac:dyDescent="0.15">
      <c r="A366" s="45">
        <v>44621</v>
      </c>
      <c r="B366" s="28">
        <v>5531</v>
      </c>
      <c r="C366" s="29">
        <f t="shared" si="38"/>
        <v>8.6181239099946776</v>
      </c>
      <c r="D366" s="30">
        <f t="shared" si="42"/>
        <v>8.6505322287797206</v>
      </c>
      <c r="E366" s="30">
        <f t="shared" si="43"/>
        <v>4.117813621480261E-3</v>
      </c>
      <c r="F366" s="31">
        <f t="shared" si="41"/>
        <v>-1.7098760439511942E-2</v>
      </c>
      <c r="G366" s="31">
        <f t="shared" si="44"/>
        <v>8.6481281847394058</v>
      </c>
      <c r="H366" s="32">
        <f t="shared" si="39"/>
        <v>5699.4683910172835</v>
      </c>
      <c r="I366" s="33">
        <f>ABS(C366-G366)/C366</f>
        <v>3.4815320663852873E-3</v>
      </c>
      <c r="J366" s="46">
        <v>7</v>
      </c>
    </row>
    <row r="367" spans="1:10" x14ac:dyDescent="0.15">
      <c r="A367" s="45">
        <v>44652</v>
      </c>
      <c r="B367" s="28">
        <v>5639</v>
      </c>
      <c r="C367" s="29">
        <f t="shared" si="38"/>
        <v>8.6374620238071813</v>
      </c>
      <c r="D367" s="30">
        <f t="shared" si="42"/>
        <v>8.6613502280212664</v>
      </c>
      <c r="E367" s="30">
        <f t="shared" si="43"/>
        <v>4.2272125120577262E-3</v>
      </c>
      <c r="F367" s="31">
        <f t="shared" si="41"/>
        <v>-3.6234669296712152E-2</v>
      </c>
      <c r="G367" s="31">
        <f t="shared" si="44"/>
        <v>8.6132649358112729</v>
      </c>
      <c r="H367" s="32">
        <f t="shared" si="39"/>
        <v>5504.1902006005921</v>
      </c>
      <c r="I367" s="33">
        <f t="shared" si="40"/>
        <v>2.8014117954110415E-3</v>
      </c>
      <c r="J367" s="46">
        <v>8</v>
      </c>
    </row>
    <row r="368" spans="1:10" x14ac:dyDescent="0.15">
      <c r="A368" s="45">
        <v>44682</v>
      </c>
      <c r="B368" s="28">
        <v>5830</v>
      </c>
      <c r="C368" s="29">
        <f t="shared" si="38"/>
        <v>8.6707722793445381</v>
      </c>
      <c r="D368" s="30">
        <f t="shared" si="42"/>
        <v>8.6501041468279318</v>
      </c>
      <c r="E368" s="30">
        <f t="shared" si="43"/>
        <v>3.9745685912863735E-3</v>
      </c>
      <c r="F368" s="31">
        <f t="shared" si="41"/>
        <v>4.9180847130768326E-2</v>
      </c>
      <c r="G368" s="31">
        <f t="shared" si="44"/>
        <v>8.726652619174919</v>
      </c>
      <c r="H368" s="32">
        <f t="shared" si="39"/>
        <v>6165.0567403100704</v>
      </c>
      <c r="I368" s="33">
        <f t="shared" si="40"/>
        <v>6.4446785165259944E-3</v>
      </c>
      <c r="J368" s="46">
        <v>9</v>
      </c>
    </row>
    <row r="369" spans="1:10" x14ac:dyDescent="0.15">
      <c r="A369" s="45">
        <v>44713</v>
      </c>
      <c r="B369" s="28">
        <v>5940</v>
      </c>
      <c r="C369" s="29">
        <f t="shared" si="38"/>
        <v>8.6894644123566902</v>
      </c>
      <c r="D369" s="30">
        <f t="shared" si="42"/>
        <v>8.6522563743999186</v>
      </c>
      <c r="E369" s="30">
        <f t="shared" si="43"/>
        <v>3.9448138804365511E-3</v>
      </c>
      <c r="F369" s="31">
        <f t="shared" si="41"/>
        <v>4.0566074739520522E-2</v>
      </c>
      <c r="G369" s="31">
        <f t="shared" si="44"/>
        <v>8.6960456249533227</v>
      </c>
      <c r="H369" s="32">
        <f t="shared" si="39"/>
        <v>5979.221323193221</v>
      </c>
      <c r="I369" s="33">
        <f t="shared" si="40"/>
        <v>7.5737839345699817E-4</v>
      </c>
      <c r="J369" s="46">
        <v>10</v>
      </c>
    </row>
    <row r="370" spans="1:10" x14ac:dyDescent="0.15">
      <c r="A370" s="45">
        <v>44743</v>
      </c>
      <c r="B370" s="28">
        <v>6118</v>
      </c>
      <c r="C370" s="29">
        <f t="shared" si="38"/>
        <v>8.7189905247108488</v>
      </c>
      <c r="D370" s="30">
        <f t="shared" si="42"/>
        <v>8.6527390493705756</v>
      </c>
      <c r="E370" s="30">
        <f t="shared" si="43"/>
        <v>3.8882849755326821E-3</v>
      </c>
      <c r="F370" s="31">
        <f t="shared" si="41"/>
        <v>7.2631175782124344E-2</v>
      </c>
      <c r="G370" s="31">
        <f t="shared" si="44"/>
        <v>8.7314937126230081</v>
      </c>
      <c r="H370" s="32">
        <f t="shared" si="39"/>
        <v>6194.9747155293444</v>
      </c>
      <c r="I370" s="33">
        <f t="shared" si="40"/>
        <v>1.4340178346017834E-3</v>
      </c>
      <c r="J370" s="46">
        <v>11</v>
      </c>
    </row>
    <row r="371" spans="1:10" ht="14" thickBot="1" x14ac:dyDescent="0.2">
      <c r="A371" s="47">
        <v>44774</v>
      </c>
      <c r="B371" s="48">
        <v>5864</v>
      </c>
      <c r="C371" s="49">
        <f t="shared" si="38"/>
        <v>8.6765872435664875</v>
      </c>
      <c r="D371" s="50">
        <f t="shared" si="42"/>
        <v>8.6531137043048219</v>
      </c>
      <c r="E371" s="50">
        <f t="shared" si="43"/>
        <v>3.8309153368072659E-3</v>
      </c>
      <c r="F371" s="51">
        <f t="shared" si="41"/>
        <v>2.9948122665458342E-2</v>
      </c>
      <c r="G371" s="51">
        <f t="shared" si="44"/>
        <v>8.6892763868402874</v>
      </c>
      <c r="H371" s="52">
        <f t="shared" si="39"/>
        <v>5938.8832334261606</v>
      </c>
      <c r="I371" s="53">
        <f t="shared" si="40"/>
        <v>1.4624578670846221E-3</v>
      </c>
      <c r="J371" s="54">
        <v>12</v>
      </c>
    </row>
    <row r="372" spans="1:10" x14ac:dyDescent="0.15">
      <c r="A372" s="37">
        <v>44805</v>
      </c>
      <c r="B372" s="38">
        <v>5728</v>
      </c>
      <c r="C372" s="38">
        <f t="shared" si="38"/>
        <v>8.6531217086404819</v>
      </c>
      <c r="D372" s="38">
        <f>$N$4*(C372-F371)+(1-$N$4)*E371</f>
        <v>2.3905311590188192</v>
      </c>
      <c r="E372" s="55"/>
      <c r="F372" s="41"/>
      <c r="G372" s="39">
        <f>($D$371+J372*$E$371)+_xlfn.XLOOKUP(J372,$J$360:$J$371,$F$360:$F$371)</f>
        <v>8.6354665315100192</v>
      </c>
      <c r="H372" s="56">
        <f>EXP(G372)</f>
        <v>5627.7586386914973</v>
      </c>
      <c r="I372" s="57">
        <f>ABS(B372-H372)/B372</f>
        <v>1.7500237658607323E-2</v>
      </c>
      <c r="J372" s="44">
        <v>1</v>
      </c>
    </row>
    <row r="373" spans="1:10" x14ac:dyDescent="0.15">
      <c r="A373" s="45">
        <v>44835</v>
      </c>
      <c r="B373" s="28">
        <v>5854</v>
      </c>
      <c r="C373" s="28">
        <f t="shared" si="38"/>
        <v>8.6748804672518318</v>
      </c>
      <c r="D373" s="28">
        <f t="shared" ref="D373:D383" si="45">$N$4*B373+(1-$N$4)*D372</f>
        <v>1622.7040839302801</v>
      </c>
      <c r="E373" s="34"/>
      <c r="F373" s="31"/>
      <c r="G373" s="29">
        <f t="shared" ref="G373:G383" si="46">($D$371+J373*$E$371)+_xlfn.XLOOKUP(J373,$J$360:$J$371,$F$360:$F$371)</f>
        <v>8.6671866826381887</v>
      </c>
      <c r="H373" s="35">
        <f>EXP(G373)</f>
        <v>5809.1334031583892</v>
      </c>
      <c r="I373" s="36">
        <f>ABS(B373-H373)/B373</f>
        <v>7.6642632117544882E-3</v>
      </c>
      <c r="J373" s="46">
        <v>2</v>
      </c>
    </row>
    <row r="374" spans="1:10" x14ac:dyDescent="0.15">
      <c r="A374" s="45">
        <v>44866</v>
      </c>
      <c r="B374" s="28">
        <v>6138</v>
      </c>
      <c r="C374" s="28">
        <f t="shared" si="38"/>
        <v>8.7222542351796815</v>
      </c>
      <c r="D374" s="28">
        <f t="shared" si="45"/>
        <v>2872.991753765089</v>
      </c>
      <c r="E374" s="34"/>
      <c r="F374" s="31"/>
      <c r="G374" s="29">
        <f t="shared" si="46"/>
        <v>8.7108862009318724</v>
      </c>
      <c r="H374" s="35">
        <f t="shared" ref="H374:H383" si="47">EXP(G374)</f>
        <v>6068.6181207727113</v>
      </c>
      <c r="I374" s="36">
        <f t="shared" ref="I374:I383" si="48">ABS(B374-H374)/B374</f>
        <v>1.1303662304869446E-2</v>
      </c>
      <c r="J374" s="46">
        <v>3</v>
      </c>
    </row>
    <row r="375" spans="1:10" x14ac:dyDescent="0.15">
      <c r="A375" s="45">
        <v>44896</v>
      </c>
      <c r="B375" s="28">
        <v>7801</v>
      </c>
      <c r="C375" s="28">
        <f t="shared" si="38"/>
        <v>8.9620072095883128</v>
      </c>
      <c r="D375" s="28">
        <f t="shared" si="45"/>
        <v>4237.5596717134003</v>
      </c>
      <c r="E375" s="34"/>
      <c r="F375" s="31"/>
      <c r="G375" s="29">
        <f t="shared" si="46"/>
        <v>8.9600576945855348</v>
      </c>
      <c r="H375" s="35">
        <f t="shared" si="47"/>
        <v>7785.8066481090518</v>
      </c>
      <c r="I375" s="36">
        <f t="shared" si="48"/>
        <v>1.9476159326942929E-3</v>
      </c>
      <c r="J375" s="46">
        <v>4</v>
      </c>
    </row>
    <row r="376" spans="1:10" x14ac:dyDescent="0.15">
      <c r="A376" s="45">
        <v>44927</v>
      </c>
      <c r="B376" s="28">
        <v>5093</v>
      </c>
      <c r="C376" s="28">
        <f t="shared" si="38"/>
        <v>8.5356223268846048</v>
      </c>
      <c r="D376" s="28">
        <f t="shared" si="45"/>
        <v>4474.4315212260117</v>
      </c>
      <c r="E376" s="34"/>
      <c r="F376" s="31"/>
      <c r="G376" s="29">
        <f t="shared" si="46"/>
        <v>8.5304313016995383</v>
      </c>
      <c r="H376" s="35">
        <f t="shared" si="47"/>
        <v>5066.6306100302518</v>
      </c>
      <c r="I376" s="36">
        <f t="shared" si="48"/>
        <v>5.1775750971427897E-3</v>
      </c>
      <c r="J376" s="46">
        <v>5</v>
      </c>
    </row>
    <row r="377" spans="1:10" x14ac:dyDescent="0.15">
      <c r="A377" s="45">
        <v>44958</v>
      </c>
      <c r="B377" s="28">
        <v>5071</v>
      </c>
      <c r="C377" s="28">
        <f t="shared" si="38"/>
        <v>8.5312933157950184</v>
      </c>
      <c r="D377" s="28">
        <f t="shared" si="45"/>
        <v>4639.6216277190697</v>
      </c>
      <c r="E377" s="34"/>
      <c r="F377" s="31"/>
      <c r="G377" s="29">
        <f t="shared" si="46"/>
        <v>8.5364675522648703</v>
      </c>
      <c r="H377" s="35">
        <f t="shared" si="47"/>
        <v>5097.3065526090913</v>
      </c>
      <c r="I377" s="36">
        <f t="shared" si="48"/>
        <v>5.187645949337673E-3</v>
      </c>
      <c r="J377" s="46">
        <v>6</v>
      </c>
    </row>
    <row r="378" spans="1:10" x14ac:dyDescent="0.15">
      <c r="A378" s="45">
        <v>44986</v>
      </c>
      <c r="B378" s="28">
        <v>5645</v>
      </c>
      <c r="C378" s="28">
        <f t="shared" si="38"/>
        <v>8.6385254765837622</v>
      </c>
      <c r="D378" s="28">
        <f t="shared" si="45"/>
        <v>4918.0113956870546</v>
      </c>
      <c r="E378" s="34"/>
      <c r="F378" s="31"/>
      <c r="G378" s="29">
        <f t="shared" si="46"/>
        <v>8.6628313512229607</v>
      </c>
      <c r="H378" s="35">
        <f t="shared" si="47"/>
        <v>5783.8877185209803</v>
      </c>
      <c r="I378" s="36">
        <f t="shared" si="48"/>
        <v>2.4603670242866315E-2</v>
      </c>
      <c r="J378" s="46">
        <v>7</v>
      </c>
    </row>
    <row r="379" spans="1:10" x14ac:dyDescent="0.15">
      <c r="A379" s="45">
        <v>45017</v>
      </c>
      <c r="B379" s="28">
        <v>5641</v>
      </c>
      <c r="C379" s="28">
        <f t="shared" si="38"/>
        <v>8.6378166337399769</v>
      </c>
      <c r="D379" s="28">
        <f t="shared" si="45"/>
        <v>5118.2072973967215</v>
      </c>
      <c r="E379" s="34"/>
      <c r="F379" s="31"/>
      <c r="G379" s="29">
        <f t="shared" si="46"/>
        <v>8.6475263577025672</v>
      </c>
      <c r="H379" s="35">
        <f t="shared" si="47"/>
        <v>5696.0393287986381</v>
      </c>
      <c r="I379" s="36">
        <f t="shared" si="48"/>
        <v>9.7570162734688971E-3</v>
      </c>
      <c r="J379" s="46">
        <v>8</v>
      </c>
    </row>
    <row r="380" spans="1:10" x14ac:dyDescent="0.15">
      <c r="A380" s="45">
        <v>45047</v>
      </c>
      <c r="B380" s="28">
        <v>6185</v>
      </c>
      <c r="C380" s="28">
        <f t="shared" si="38"/>
        <v>8.7298822848265889</v>
      </c>
      <c r="D380" s="28">
        <f t="shared" si="45"/>
        <v>5413.6027237712615</v>
      </c>
      <c r="E380" s="34"/>
      <c r="F380" s="31"/>
      <c r="G380" s="29">
        <f t="shared" si="46"/>
        <v>8.7367727894668565</v>
      </c>
      <c r="H380" s="35">
        <f t="shared" si="47"/>
        <v>6227.7649379988197</v>
      </c>
      <c r="I380" s="36">
        <f t="shared" si="48"/>
        <v>6.914298787198017E-3</v>
      </c>
      <c r="J380" s="46">
        <v>9</v>
      </c>
    </row>
    <row r="381" spans="1:10" x14ac:dyDescent="0.15">
      <c r="A381" s="45">
        <v>45078</v>
      </c>
      <c r="B381" s="28">
        <v>6157</v>
      </c>
      <c r="C381" s="28">
        <f t="shared" si="38"/>
        <v>8.7253449249112105</v>
      </c>
      <c r="D381" s="28">
        <f t="shared" si="45"/>
        <v>5619.4497968168334</v>
      </c>
      <c r="E381" s="34"/>
      <c r="F381" s="31"/>
      <c r="G381" s="29">
        <f t="shared" si="46"/>
        <v>8.7319889324124151</v>
      </c>
      <c r="H381" s="35">
        <f t="shared" si="47"/>
        <v>6198.0433493647388</v>
      </c>
      <c r="I381" s="36">
        <f t="shared" si="48"/>
        <v>6.6661278812309224E-3</v>
      </c>
      <c r="J381" s="46">
        <v>10</v>
      </c>
    </row>
    <row r="382" spans="1:10" x14ac:dyDescent="0.15">
      <c r="A382" s="45">
        <v>45108</v>
      </c>
      <c r="B382" s="28">
        <v>6209</v>
      </c>
      <c r="C382" s="28">
        <f t="shared" si="38"/>
        <v>8.7337551313648927</v>
      </c>
      <c r="D382" s="28">
        <f t="shared" si="45"/>
        <v>5782.6965393315804</v>
      </c>
      <c r="E382" s="34"/>
      <c r="F382" s="31"/>
      <c r="G382" s="29">
        <f t="shared" si="46"/>
        <v>8.767884948791826</v>
      </c>
      <c r="H382" s="35">
        <f t="shared" si="47"/>
        <v>6424.5697901613003</v>
      </c>
      <c r="I382" s="36">
        <f t="shared" si="48"/>
        <v>3.4718922557787128E-2</v>
      </c>
      <c r="J382" s="46">
        <v>11</v>
      </c>
    </row>
    <row r="383" spans="1:10" ht="14" thickBot="1" x14ac:dyDescent="0.2">
      <c r="A383" s="47">
        <v>45139</v>
      </c>
      <c r="B383" s="48">
        <v>5957</v>
      </c>
      <c r="C383" s="48">
        <f t="shared" si="38"/>
        <v>8.692322277628687</v>
      </c>
      <c r="D383" s="48">
        <f t="shared" si="45"/>
        <v>5830.9612537011662</v>
      </c>
      <c r="E383" s="58"/>
      <c r="F383" s="51"/>
      <c r="G383" s="49">
        <f t="shared" si="46"/>
        <v>8.7290328110119688</v>
      </c>
      <c r="H383" s="59">
        <f t="shared" si="47"/>
        <v>6179.7482353906453</v>
      </c>
      <c r="I383" s="60">
        <f t="shared" si="48"/>
        <v>3.739268682065558E-2</v>
      </c>
      <c r="J383" s="54">
        <v>12</v>
      </c>
    </row>
    <row r="384" spans="1:10" x14ac:dyDescent="0.15">
      <c r="F38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84"/>
  <sheetViews>
    <sheetView zoomScale="113" workbookViewId="0">
      <selection activeCell="J26" sqref="J26"/>
    </sheetView>
  </sheetViews>
  <sheetFormatPr baseColWidth="10" defaultRowHeight="13" x14ac:dyDescent="0.15"/>
  <cols>
    <col min="1" max="1" width="16.6640625" style="8" customWidth="1"/>
    <col min="2" max="2" width="13.33203125" style="8" customWidth="1"/>
    <col min="3" max="3" width="13" style="8" bestFit="1" customWidth="1"/>
    <col min="4" max="5" width="12.6640625" style="8" customWidth="1"/>
    <col min="6" max="6" width="14.33203125" style="8" customWidth="1"/>
    <col min="7" max="7" width="12.33203125" style="8" customWidth="1"/>
    <col min="8" max="16384" width="10.83203125" style="8"/>
  </cols>
  <sheetData>
    <row r="2" spans="1:12" x14ac:dyDescent="0.15">
      <c r="K2" s="22" t="s">
        <v>15</v>
      </c>
      <c r="L2" s="23">
        <v>1.2677793410115811E-2</v>
      </c>
    </row>
    <row r="3" spans="1:12" x14ac:dyDescent="0.15">
      <c r="A3" s="12" t="s">
        <v>22</v>
      </c>
      <c r="B3" s="11" t="s">
        <v>9</v>
      </c>
      <c r="C3" s="12" t="s">
        <v>19</v>
      </c>
      <c r="D3" s="12" t="s">
        <v>20</v>
      </c>
      <c r="E3" s="12" t="s">
        <v>21</v>
      </c>
      <c r="F3" s="25" t="s">
        <v>27</v>
      </c>
      <c r="G3" s="12" t="s">
        <v>12</v>
      </c>
      <c r="K3" s="22" t="s">
        <v>16</v>
      </c>
      <c r="L3" s="23">
        <v>0.19511881519255211</v>
      </c>
    </row>
    <row r="4" spans="1:12" s="18" customFormat="1" x14ac:dyDescent="0.15">
      <c r="A4" s="13">
        <v>33604</v>
      </c>
      <c r="B4" s="15">
        <v>1509</v>
      </c>
      <c r="C4" s="15">
        <f>AVERAGE($B$4:$B$15)</f>
        <v>1807.25</v>
      </c>
      <c r="D4" s="15">
        <v>0</v>
      </c>
      <c r="E4" s="15">
        <f>B4/(C4+D4)</f>
        <v>0.83497025868031538</v>
      </c>
      <c r="F4" s="26"/>
      <c r="K4" s="22" t="s">
        <v>10</v>
      </c>
      <c r="L4" s="61">
        <v>0.27350758342461279</v>
      </c>
    </row>
    <row r="5" spans="1:12" s="18" customFormat="1" x14ac:dyDescent="0.15">
      <c r="A5" s="13">
        <v>33635</v>
      </c>
      <c r="B5" s="15">
        <v>1541</v>
      </c>
      <c r="C5" s="15">
        <f t="shared" ref="C5:C15" si="0">AVERAGE($B$4:$B$15)</f>
        <v>1807.25</v>
      </c>
      <c r="D5" s="15">
        <v>0</v>
      </c>
      <c r="E5" s="15">
        <f t="shared" ref="E5:E15" si="1">B5/(C5+D5)</f>
        <v>0.85267671877161433</v>
      </c>
      <c r="F5" s="63">
        <f>C4</f>
        <v>1807.25</v>
      </c>
      <c r="G5" s="62">
        <f>ABS(B5-F5)/B5</f>
        <v>0.17277741726151849</v>
      </c>
      <c r="I5" s="19"/>
      <c r="J5" s="21"/>
      <c r="K5" s="23"/>
      <c r="L5" s="23"/>
    </row>
    <row r="6" spans="1:12" s="18" customFormat="1" x14ac:dyDescent="0.15">
      <c r="A6" s="13">
        <v>33664</v>
      </c>
      <c r="B6" s="15">
        <v>1597</v>
      </c>
      <c r="C6" s="15">
        <f t="shared" si="0"/>
        <v>1807.25</v>
      </c>
      <c r="D6" s="15">
        <v>0</v>
      </c>
      <c r="E6" s="15">
        <f t="shared" si="1"/>
        <v>0.88366302393138751</v>
      </c>
      <c r="F6" s="63">
        <f t="shared" ref="F6:F15" si="2">C5</f>
        <v>1807.25</v>
      </c>
      <c r="G6" s="62">
        <f t="shared" ref="G6:G69" si="3">ABS(B6-F6)/B6</f>
        <v>0.13165309956167814</v>
      </c>
      <c r="K6" s="22" t="s">
        <v>11</v>
      </c>
      <c r="L6" s="24">
        <f>AVERAGE(G16:G371)</f>
        <v>2.2713107859098483E-2</v>
      </c>
    </row>
    <row r="7" spans="1:12" s="18" customFormat="1" x14ac:dyDescent="0.15">
      <c r="A7" s="13">
        <v>33695</v>
      </c>
      <c r="B7" s="15">
        <v>1675</v>
      </c>
      <c r="C7" s="15">
        <f t="shared" si="0"/>
        <v>1807.25</v>
      </c>
      <c r="D7" s="15">
        <v>0</v>
      </c>
      <c r="E7" s="15">
        <f t="shared" si="1"/>
        <v>0.92682252040392865</v>
      </c>
      <c r="F7" s="63">
        <f t="shared" si="2"/>
        <v>1807.25</v>
      </c>
      <c r="G7" s="62">
        <f t="shared" si="3"/>
        <v>7.8955223880597017E-2</v>
      </c>
      <c r="K7" s="23"/>
      <c r="L7" s="23"/>
    </row>
    <row r="8" spans="1:12" s="18" customFormat="1" x14ac:dyDescent="0.15">
      <c r="A8" s="13">
        <v>33725</v>
      </c>
      <c r="B8" s="15">
        <v>1822</v>
      </c>
      <c r="C8" s="15">
        <f t="shared" si="0"/>
        <v>1807.25</v>
      </c>
      <c r="D8" s="15">
        <v>0</v>
      </c>
      <c r="E8" s="15">
        <f t="shared" si="1"/>
        <v>1.0081615714483332</v>
      </c>
      <c r="F8" s="63">
        <f t="shared" si="2"/>
        <v>1807.25</v>
      </c>
      <c r="G8" s="62">
        <f t="shared" si="3"/>
        <v>8.0954994511525796E-3</v>
      </c>
      <c r="K8" s="22" t="s">
        <v>13</v>
      </c>
      <c r="L8" s="23">
        <f>SUMXMY2(B5:B371,F5:F371)/COUNT(F5:F371)</f>
        <v>11736.340701434423</v>
      </c>
    </row>
    <row r="9" spans="1:12" s="18" customFormat="1" x14ac:dyDescent="0.15">
      <c r="A9" s="13">
        <v>33756</v>
      </c>
      <c r="B9" s="15">
        <v>1775</v>
      </c>
      <c r="C9" s="15">
        <f t="shared" si="0"/>
        <v>1807.25</v>
      </c>
      <c r="D9" s="15">
        <v>0</v>
      </c>
      <c r="E9" s="15">
        <f t="shared" si="1"/>
        <v>0.98215520818923774</v>
      </c>
      <c r="F9" s="63">
        <f t="shared" si="2"/>
        <v>1807.25</v>
      </c>
      <c r="G9" s="62">
        <f t="shared" si="3"/>
        <v>1.8169014084507041E-2</v>
      </c>
      <c r="K9" s="22" t="s">
        <v>14</v>
      </c>
      <c r="L9" s="23">
        <f>SQRT(L8)</f>
        <v>108.33439297579704</v>
      </c>
    </row>
    <row r="10" spans="1:12" s="18" customFormat="1" x14ac:dyDescent="0.15">
      <c r="A10" s="13">
        <v>33786</v>
      </c>
      <c r="B10" s="15">
        <v>1912</v>
      </c>
      <c r="C10" s="15">
        <f t="shared" si="0"/>
        <v>1807.25</v>
      </c>
      <c r="D10" s="15">
        <v>0</v>
      </c>
      <c r="E10" s="15">
        <f t="shared" si="1"/>
        <v>1.0579609904551113</v>
      </c>
      <c r="F10" s="63">
        <f t="shared" si="2"/>
        <v>1807.25</v>
      </c>
      <c r="G10" s="62">
        <f t="shared" si="3"/>
        <v>5.4785564853556484E-2</v>
      </c>
      <c r="K10" s="23"/>
      <c r="L10" s="23"/>
    </row>
    <row r="11" spans="1:12" s="18" customFormat="1" x14ac:dyDescent="0.15">
      <c r="A11" s="13">
        <v>33817</v>
      </c>
      <c r="B11" s="15">
        <v>1862</v>
      </c>
      <c r="C11" s="15">
        <f t="shared" si="0"/>
        <v>1807.25</v>
      </c>
      <c r="D11" s="15">
        <v>0</v>
      </c>
      <c r="E11" s="15">
        <f t="shared" si="1"/>
        <v>1.0302946465624567</v>
      </c>
      <c r="F11" s="63">
        <f t="shared" si="2"/>
        <v>1807.25</v>
      </c>
      <c r="G11" s="62">
        <f t="shared" si="3"/>
        <v>2.9403866809881846E-2</v>
      </c>
      <c r="K11" s="22" t="s">
        <v>17</v>
      </c>
      <c r="L11" s="24">
        <f>AVERAGE(G372:G383)</f>
        <v>1.1403914903764675E-2</v>
      </c>
    </row>
    <row r="12" spans="1:12" s="18" customFormat="1" x14ac:dyDescent="0.15">
      <c r="A12" s="13">
        <v>33848</v>
      </c>
      <c r="B12" s="15">
        <v>1770</v>
      </c>
      <c r="C12" s="15">
        <f t="shared" si="0"/>
        <v>1807.25</v>
      </c>
      <c r="D12" s="15">
        <v>0</v>
      </c>
      <c r="E12" s="15">
        <f t="shared" si="1"/>
        <v>0.97938857379997235</v>
      </c>
      <c r="F12" s="63">
        <f t="shared" si="2"/>
        <v>1807.25</v>
      </c>
      <c r="G12" s="62">
        <f t="shared" si="3"/>
        <v>2.1045197740112993E-2</v>
      </c>
    </row>
    <row r="13" spans="1:12" s="18" customFormat="1" x14ac:dyDescent="0.15">
      <c r="A13" s="13">
        <v>33878</v>
      </c>
      <c r="B13" s="15">
        <v>1882</v>
      </c>
      <c r="C13" s="15">
        <f t="shared" si="0"/>
        <v>1807.25</v>
      </c>
      <c r="D13" s="15">
        <v>0</v>
      </c>
      <c r="E13" s="15">
        <f t="shared" si="1"/>
        <v>1.0413611841195185</v>
      </c>
      <c r="F13" s="63">
        <f t="shared" si="2"/>
        <v>1807.25</v>
      </c>
      <c r="G13" s="62">
        <f t="shared" si="3"/>
        <v>3.971838469713071E-2</v>
      </c>
    </row>
    <row r="14" spans="1:12" s="18" customFormat="1" x14ac:dyDescent="0.15">
      <c r="A14" s="13">
        <v>33909</v>
      </c>
      <c r="B14" s="15">
        <v>1831</v>
      </c>
      <c r="C14" s="15">
        <f t="shared" si="0"/>
        <v>1807.25</v>
      </c>
      <c r="D14" s="15">
        <v>0</v>
      </c>
      <c r="E14" s="15">
        <f t="shared" si="1"/>
        <v>1.0131415133490109</v>
      </c>
      <c r="F14" s="63">
        <f t="shared" si="2"/>
        <v>1807.25</v>
      </c>
      <c r="G14" s="62">
        <f t="shared" si="3"/>
        <v>1.2971054068814856E-2</v>
      </c>
    </row>
    <row r="15" spans="1:12" s="18" customFormat="1" x14ac:dyDescent="0.15">
      <c r="A15" s="13">
        <v>33939</v>
      </c>
      <c r="B15" s="15">
        <v>2511</v>
      </c>
      <c r="C15" s="15">
        <f t="shared" si="0"/>
        <v>1807.25</v>
      </c>
      <c r="D15" s="15">
        <v>0</v>
      </c>
      <c r="E15" s="15">
        <f t="shared" si="1"/>
        <v>1.3894037902891132</v>
      </c>
      <c r="F15" s="63">
        <f t="shared" si="2"/>
        <v>1807.25</v>
      </c>
      <c r="G15" s="62">
        <f t="shared" si="3"/>
        <v>0.2802668259657507</v>
      </c>
    </row>
    <row r="16" spans="1:12" x14ac:dyDescent="0.15">
      <c r="A16" s="10">
        <v>33970</v>
      </c>
      <c r="B16" s="4">
        <v>1614</v>
      </c>
      <c r="C16" s="4">
        <f>$L$4*B16/E4+(1-$L$4)*(C15+D15)</f>
        <v>1841.6443942446215</v>
      </c>
      <c r="D16" s="4">
        <f>$L$2*(C16-C15)+(1-$L$2)*D15</f>
        <v>0.43604502469938738</v>
      </c>
      <c r="E16" s="4">
        <f>$L$3*B16/(C15-D15)+(1-$L$3)*E4</f>
        <v>0.84630652958650876</v>
      </c>
      <c r="F16" s="63">
        <f>(C15+1*D15)*E4</f>
        <v>1509</v>
      </c>
      <c r="G16" s="9">
        <f t="shared" si="3"/>
        <v>6.5055762081784388E-2</v>
      </c>
    </row>
    <row r="17" spans="1:7" x14ac:dyDescent="0.15">
      <c r="A17" s="10">
        <v>34001</v>
      </c>
      <c r="B17" s="4">
        <v>1529</v>
      </c>
      <c r="C17" s="4">
        <f>$L$4*B17/E5+(1-$L$4)*(C16+D16)</f>
        <v>1828.7048877876691</v>
      </c>
      <c r="D17" s="4">
        <f>$L$2*(C17-C16)+(1-$L$2)*D16</f>
        <v>0.26647254626863814</v>
      </c>
      <c r="E17" s="4">
        <f>$L$3*B17/(C16-D16)+(1-$L$3)*E5</f>
        <v>0.84833653237887052</v>
      </c>
      <c r="F17" s="63">
        <f>(C16+1*D16)*E5</f>
        <v>1570.6991046695384</v>
      </c>
      <c r="G17" s="9">
        <f t="shared" si="3"/>
        <v>2.727214170669616E-2</v>
      </c>
    </row>
    <row r="18" spans="1:7" x14ac:dyDescent="0.15">
      <c r="A18" s="10">
        <v>34029</v>
      </c>
      <c r="B18" s="4">
        <v>1678</v>
      </c>
      <c r="C18" s="4">
        <f t="shared" ref="C18:C81" si="4">$L$4*B18/E6+(1-$L$4)*(C17+D17)</f>
        <v>1848.1011756277303</v>
      </c>
      <c r="D18" s="4">
        <f t="shared" ref="D18:D81" si="5">$L$2*(C18-C17)+(1-$L$2)*D17</f>
        <v>0.50899639253701379</v>
      </c>
      <c r="E18" s="4">
        <f t="shared" ref="E18:E81" si="6">$L$3*B18/(C17-D17)+(1-$L$3)*E6</f>
        <v>0.89030876741455822</v>
      </c>
      <c r="F18" s="63">
        <f t="shared" ref="F18:F81" si="7">(C17+1*D17)*E6</f>
        <v>1616.1943629565908</v>
      </c>
      <c r="G18" s="9">
        <f t="shared" si="3"/>
        <v>3.6832918381054354E-2</v>
      </c>
    </row>
    <row r="19" spans="1:7" x14ac:dyDescent="0.15">
      <c r="A19" s="10">
        <v>34060</v>
      </c>
      <c r="B19" s="4">
        <v>1713</v>
      </c>
      <c r="C19" s="4">
        <f t="shared" si="4"/>
        <v>1848.5117438854418</v>
      </c>
      <c r="D19" s="4">
        <f t="shared" si="5"/>
        <v>0.50774854097795263</v>
      </c>
      <c r="E19" s="4">
        <f t="shared" si="6"/>
        <v>0.92688693647341691</v>
      </c>
      <c r="F19" s="63">
        <f t="shared" si="7"/>
        <v>1713.3335388761643</v>
      </c>
      <c r="G19" s="9">
        <f t="shared" si="3"/>
        <v>1.9471037721209087E-4</v>
      </c>
    </row>
    <row r="20" spans="1:7" x14ac:dyDescent="0.15">
      <c r="A20" s="10">
        <v>34090</v>
      </c>
      <c r="B20" s="4">
        <v>1796</v>
      </c>
      <c r="C20" s="4">
        <f t="shared" si="4"/>
        <v>1830.541591015736</v>
      </c>
      <c r="D20" s="4">
        <f t="shared" si="5"/>
        <v>0.27348952424081685</v>
      </c>
      <c r="E20" s="4">
        <f t="shared" si="6"/>
        <v>1.0010783290529672</v>
      </c>
      <c r="F20" s="63">
        <f t="shared" si="7"/>
        <v>1864.1103971232187</v>
      </c>
      <c r="G20" s="9">
        <f t="shared" si="3"/>
        <v>3.7923383698896834E-2</v>
      </c>
    </row>
    <row r="21" spans="1:7" x14ac:dyDescent="0.15">
      <c r="A21" s="10">
        <v>34121</v>
      </c>
      <c r="B21" s="4">
        <v>1792</v>
      </c>
      <c r="C21" s="4">
        <f t="shared" si="4"/>
        <v>1829.1039603998029</v>
      </c>
      <c r="D21" s="4">
        <f t="shared" si="5"/>
        <v>0.25179629660380315</v>
      </c>
      <c r="E21" s="4">
        <f t="shared" si="6"/>
        <v>0.98155742737862339</v>
      </c>
      <c r="F21" s="63">
        <f t="shared" si="7"/>
        <v>1798.1445665837371</v>
      </c>
      <c r="G21" s="9">
        <f t="shared" si="3"/>
        <v>3.4288876025318415E-3</v>
      </c>
    </row>
    <row r="22" spans="1:7" x14ac:dyDescent="0.15">
      <c r="A22" s="10">
        <v>34151</v>
      </c>
      <c r="B22" s="4">
        <v>1950</v>
      </c>
      <c r="C22" s="4">
        <f t="shared" si="4"/>
        <v>1833.1335506096486</v>
      </c>
      <c r="D22" s="4">
        <f t="shared" si="5"/>
        <v>0.29969038738187775</v>
      </c>
      <c r="E22" s="4">
        <f t="shared" si="6"/>
        <v>1.0595768790720848</v>
      </c>
      <c r="F22" s="63">
        <f t="shared" si="7"/>
        <v>1935.3870282492899</v>
      </c>
      <c r="G22" s="9">
        <f t="shared" si="3"/>
        <v>7.4938316670308362E-3</v>
      </c>
    </row>
    <row r="23" spans="1:7" x14ac:dyDescent="0.15">
      <c r="A23" s="10">
        <v>34182</v>
      </c>
      <c r="B23" s="4">
        <v>1777</v>
      </c>
      <c r="C23" s="4">
        <f t="shared" si="4"/>
        <v>1803.7073667817497</v>
      </c>
      <c r="D23" s="4">
        <f t="shared" si="5"/>
        <v>-7.7168104854541231E-2</v>
      </c>
      <c r="E23" s="4">
        <f t="shared" si="6"/>
        <v>1.0184396607525836</v>
      </c>
      <c r="F23" s="63">
        <f t="shared" si="7"/>
        <v>1888.9764530288951</v>
      </c>
      <c r="G23" s="9">
        <f t="shared" si="3"/>
        <v>6.3014323595326452E-2</v>
      </c>
    </row>
    <row r="24" spans="1:7" x14ac:dyDescent="0.15">
      <c r="A24" s="10">
        <v>34213</v>
      </c>
      <c r="B24" s="4">
        <v>1707</v>
      </c>
      <c r="C24" s="4">
        <f t="shared" si="4"/>
        <v>1787.026634699379</v>
      </c>
      <c r="D24" s="4">
        <f t="shared" si="5"/>
        <v>-0.2876646588331318</v>
      </c>
      <c r="E24" s="4">
        <f t="shared" si="6"/>
        <v>0.97294088303274195</v>
      </c>
      <c r="F24" s="63">
        <f t="shared" si="7"/>
        <v>1766.4548079447252</v>
      </c>
      <c r="G24" s="9">
        <f t="shared" si="3"/>
        <v>3.482999879597258E-2</v>
      </c>
    </row>
    <row r="25" spans="1:7" x14ac:dyDescent="0.15">
      <c r="A25" s="10">
        <v>34243</v>
      </c>
      <c r="B25" s="4">
        <v>1757</v>
      </c>
      <c r="C25" s="4">
        <f t="shared" si="4"/>
        <v>1759.5183542772347</v>
      </c>
      <c r="D25" s="4">
        <f t="shared" si="5"/>
        <v>-0.6327620019765321</v>
      </c>
      <c r="E25" s="4">
        <f t="shared" si="6"/>
        <v>1.0299814656053625</v>
      </c>
      <c r="F25" s="63">
        <f t="shared" si="7"/>
        <v>1860.6406095539116</v>
      </c>
      <c r="G25" s="9">
        <f t="shared" si="3"/>
        <v>5.8987256433643512E-2</v>
      </c>
    </row>
    <row r="26" spans="1:7" x14ac:dyDescent="0.15">
      <c r="A26" s="10">
        <v>34274</v>
      </c>
      <c r="B26" s="4">
        <v>1782</v>
      </c>
      <c r="C26" s="4">
        <f t="shared" si="4"/>
        <v>1758.8855893689979</v>
      </c>
      <c r="D26" s="4">
        <f t="shared" si="5"/>
        <v>-0.63276203882149973</v>
      </c>
      <c r="E26" s="4">
        <f t="shared" si="6"/>
        <v>1.0129993808672535</v>
      </c>
      <c r="F26" s="63">
        <f t="shared" si="7"/>
        <v>1782.0000107655264</v>
      </c>
      <c r="G26" s="9">
        <f t="shared" si="3"/>
        <v>6.0412606285532462E-9</v>
      </c>
    </row>
    <row r="27" spans="1:7" x14ac:dyDescent="0.15">
      <c r="A27" s="10">
        <v>34304</v>
      </c>
      <c r="B27" s="4">
        <v>2443</v>
      </c>
      <c r="C27" s="4">
        <f t="shared" si="4"/>
        <v>1758.2679569041754</v>
      </c>
      <c r="D27" s="4">
        <f t="shared" si="5"/>
        <v>-0.63257022920795691</v>
      </c>
      <c r="E27" s="4">
        <f t="shared" si="6"/>
        <v>1.3892173268988814</v>
      </c>
      <c r="F27" s="63">
        <f t="shared" si="7"/>
        <v>2442.9231425790967</v>
      </c>
      <c r="G27" s="9">
        <f t="shared" si="3"/>
        <v>3.1460262342714779E-5</v>
      </c>
    </row>
    <row r="28" spans="1:7" x14ac:dyDescent="0.15">
      <c r="A28" s="10">
        <v>34335</v>
      </c>
      <c r="B28" s="4">
        <v>1548</v>
      </c>
      <c r="C28" s="4">
        <f t="shared" si="4"/>
        <v>1777.1881987884212</v>
      </c>
      <c r="D28" s="4">
        <f t="shared" si="5"/>
        <v>-0.38468371664678036</v>
      </c>
      <c r="E28" s="4">
        <f t="shared" si="6"/>
        <v>0.85289934477446694</v>
      </c>
      <c r="F28" s="63">
        <f t="shared" si="7"/>
        <v>1487.4983043753332</v>
      </c>
      <c r="G28" s="9">
        <f t="shared" si="3"/>
        <v>3.9083782703273132E-2</v>
      </c>
    </row>
    <row r="29" spans="1:7" x14ac:dyDescent="0.15">
      <c r="A29" s="10">
        <v>34366</v>
      </c>
      <c r="B29" s="4">
        <v>1505</v>
      </c>
      <c r="C29" s="4">
        <f t="shared" si="4"/>
        <v>1776.053172351847</v>
      </c>
      <c r="D29" s="4">
        <f t="shared" si="5"/>
        <v>-0.39419640663680466</v>
      </c>
      <c r="E29" s="4">
        <f t="shared" si="6"/>
        <v>0.84800942509689115</v>
      </c>
      <c r="F29" s="63">
        <f t="shared" si="7"/>
        <v>1507.3273326945773</v>
      </c>
      <c r="G29" s="9">
        <f t="shared" si="3"/>
        <v>1.5464004615131613E-3</v>
      </c>
    </row>
    <row r="30" spans="1:7" x14ac:dyDescent="0.15">
      <c r="A30" s="10">
        <v>34394</v>
      </c>
      <c r="B30" s="4">
        <v>1714</v>
      </c>
      <c r="C30" s="4">
        <f t="shared" si="4"/>
        <v>1816.5526866691193</v>
      </c>
      <c r="D30" s="4">
        <f t="shared" si="5"/>
        <v>0.1242456096939526</v>
      </c>
      <c r="E30" s="4">
        <f t="shared" si="6"/>
        <v>0.9048525884446873</v>
      </c>
      <c r="F30" s="63">
        <f t="shared" si="7"/>
        <v>1580.8847542223768</v>
      </c>
      <c r="G30" s="9">
        <f t="shared" si="3"/>
        <v>7.7663503954272559E-2</v>
      </c>
    </row>
    <row r="31" spans="1:7" x14ac:dyDescent="0.15">
      <c r="A31" s="10">
        <v>34425</v>
      </c>
      <c r="B31" s="4">
        <v>1757</v>
      </c>
      <c r="C31" s="4">
        <f t="shared" si="4"/>
        <v>1838.2609605944897</v>
      </c>
      <c r="D31" s="4">
        <f t="shared" si="5"/>
        <v>0.39788346163818789</v>
      </c>
      <c r="E31" s="4">
        <f t="shared" si="6"/>
        <v>0.93476893074220246</v>
      </c>
      <c r="F31" s="63">
        <f t="shared" si="7"/>
        <v>1683.8541163218342</v>
      </c>
      <c r="G31" s="9">
        <f t="shared" si="3"/>
        <v>4.1631123322803512E-2</v>
      </c>
    </row>
    <row r="32" spans="1:7" x14ac:dyDescent="0.15">
      <c r="A32" s="10">
        <v>34455</v>
      </c>
      <c r="B32" s="4">
        <v>1830</v>
      </c>
      <c r="C32" s="4">
        <f t="shared" si="4"/>
        <v>1835.7514418689482</v>
      </c>
      <c r="D32" s="4">
        <f t="shared" si="5"/>
        <v>0.3610240173490048</v>
      </c>
      <c r="E32" s="4">
        <f t="shared" si="6"/>
        <v>1.0000331342760416</v>
      </c>
      <c r="F32" s="63">
        <f t="shared" si="7"/>
        <v>1840.6415233061689</v>
      </c>
      <c r="G32" s="9">
        <f t="shared" si="3"/>
        <v>5.815040058015788E-3</v>
      </c>
    </row>
    <row r="33" spans="1:7" x14ac:dyDescent="0.15">
      <c r="A33" s="10">
        <v>34486</v>
      </c>
      <c r="B33" s="4">
        <v>1857</v>
      </c>
      <c r="C33" s="4">
        <f t="shared" si="4"/>
        <v>1851.3684119069567</v>
      </c>
      <c r="D33" s="4">
        <f t="shared" si="5"/>
        <v>0.55443574927480432</v>
      </c>
      <c r="E33" s="4">
        <f t="shared" si="6"/>
        <v>0.98745321684257936</v>
      </c>
      <c r="F33" s="63">
        <f t="shared" si="7"/>
        <v>1802.2498283931743</v>
      </c>
      <c r="G33" s="9">
        <f t="shared" si="3"/>
        <v>2.9483129567488255E-2</v>
      </c>
    </row>
    <row r="34" spans="1:7" x14ac:dyDescent="0.15">
      <c r="A34" s="10">
        <v>34516</v>
      </c>
      <c r="B34" s="4">
        <v>1981</v>
      </c>
      <c r="C34" s="4">
        <f t="shared" si="4"/>
        <v>1856.7615720769338</v>
      </c>
      <c r="D34" s="4">
        <f t="shared" si="5"/>
        <v>0.61578009784895082</v>
      </c>
      <c r="E34" s="4">
        <f t="shared" si="6"/>
        <v>1.0616769420971779</v>
      </c>
      <c r="F34" s="63">
        <f t="shared" si="7"/>
        <v>1962.2546312018776</v>
      </c>
      <c r="G34" s="9">
        <f t="shared" si="3"/>
        <v>9.4625788985978794E-3</v>
      </c>
    </row>
    <row r="35" spans="1:7" x14ac:dyDescent="0.15">
      <c r="A35" s="10">
        <v>34547</v>
      </c>
      <c r="B35" s="4">
        <v>1858</v>
      </c>
      <c r="C35" s="4">
        <f t="shared" si="4"/>
        <v>1848.3467003449889</v>
      </c>
      <c r="D35" s="4">
        <f t="shared" si="5"/>
        <v>0.50129135959214</v>
      </c>
      <c r="E35" s="4">
        <f t="shared" si="6"/>
        <v>1.0150366511098818</v>
      </c>
      <c r="F35" s="63">
        <f t="shared" si="7"/>
        <v>1891.6267604384179</v>
      </c>
      <c r="G35" s="9">
        <f t="shared" si="3"/>
        <v>1.8098364068039791E-2</v>
      </c>
    </row>
    <row r="36" spans="1:7" x14ac:dyDescent="0.15">
      <c r="A36" s="10">
        <v>34578</v>
      </c>
      <c r="B36" s="4">
        <v>1823</v>
      </c>
      <c r="C36" s="4">
        <f t="shared" si="4"/>
        <v>1855.6453920696881</v>
      </c>
      <c r="D36" s="4">
        <f t="shared" si="5"/>
        <v>0.58746739714681329</v>
      </c>
      <c r="E36" s="4">
        <f t="shared" si="6"/>
        <v>0.97559713435367712</v>
      </c>
      <c r="F36" s="63">
        <f t="shared" si="7"/>
        <v>1798.8197976423667</v>
      </c>
      <c r="G36" s="9">
        <f t="shared" si="3"/>
        <v>1.3263961797933809E-2</v>
      </c>
    </row>
    <row r="37" spans="1:7" x14ac:dyDescent="0.15">
      <c r="A37" s="10">
        <v>34608</v>
      </c>
      <c r="B37" s="4">
        <v>1806</v>
      </c>
      <c r="C37" s="4">
        <f t="shared" si="4"/>
        <v>1828.1153912581481</v>
      </c>
      <c r="D37" s="4">
        <f t="shared" si="5"/>
        <v>0.23099994398158225</v>
      </c>
      <c r="E37" s="4">
        <f t="shared" si="6"/>
        <v>1.0189715039491052</v>
      </c>
      <c r="F37" s="63">
        <f t="shared" si="7"/>
        <v>1911.8854410984836</v>
      </c>
      <c r="G37" s="9">
        <f t="shared" si="3"/>
        <v>5.8629812346890159E-2</v>
      </c>
    </row>
    <row r="38" spans="1:7" x14ac:dyDescent="0.15">
      <c r="A38" s="10">
        <v>34639</v>
      </c>
      <c r="B38" s="4">
        <v>1845</v>
      </c>
      <c r="C38" s="4">
        <f t="shared" si="4"/>
        <v>1826.4256911779194</v>
      </c>
      <c r="D38" s="4">
        <f t="shared" si="5"/>
        <v>0.20664970587183981</v>
      </c>
      <c r="E38" s="4">
        <f t="shared" si="6"/>
        <v>1.0122899748571328</v>
      </c>
      <c r="F38" s="63">
        <f t="shared" si="7"/>
        <v>1852.1137622986346</v>
      </c>
      <c r="G38" s="9">
        <f t="shared" si="3"/>
        <v>3.8556977228371724E-3</v>
      </c>
    </row>
    <row r="39" spans="1:7" x14ac:dyDescent="0.15">
      <c r="A39" s="10">
        <v>34669</v>
      </c>
      <c r="B39" s="4">
        <v>2577</v>
      </c>
      <c r="C39" s="4">
        <f t="shared" si="4"/>
        <v>1834.3914766957148</v>
      </c>
      <c r="D39" s="4">
        <f t="shared" si="5"/>
        <v>0.30501842673643842</v>
      </c>
      <c r="E39" s="4">
        <f t="shared" si="6"/>
        <v>1.3934894318779376</v>
      </c>
      <c r="F39" s="63">
        <f t="shared" si="7"/>
        <v>2537.5892978296265</v>
      </c>
      <c r="G39" s="9">
        <f t="shared" si="3"/>
        <v>1.5293248804956732E-2</v>
      </c>
    </row>
    <row r="40" spans="1:7" x14ac:dyDescent="0.15">
      <c r="A40" s="10">
        <v>34700</v>
      </c>
      <c r="B40" s="4">
        <v>1555</v>
      </c>
      <c r="C40" s="4">
        <f t="shared" si="4"/>
        <v>1831.5501650611645</v>
      </c>
      <c r="D40" s="4">
        <f t="shared" si="5"/>
        <v>0.26512990421940857</v>
      </c>
      <c r="E40" s="4">
        <f t="shared" si="6"/>
        <v>0.85191090939775993</v>
      </c>
      <c r="F40" s="63">
        <f t="shared" si="7"/>
        <v>1564.8114385499498</v>
      </c>
      <c r="G40" s="9">
        <f t="shared" si="3"/>
        <v>6.3096067845336322E-3</v>
      </c>
    </row>
    <row r="41" spans="1:7" x14ac:dyDescent="0.15">
      <c r="A41" s="10">
        <v>34731</v>
      </c>
      <c r="B41" s="4">
        <v>1501</v>
      </c>
      <c r="C41" s="4">
        <f t="shared" si="4"/>
        <v>1814.9158636146672</v>
      </c>
      <c r="D41" s="4">
        <f t="shared" si="5"/>
        <v>5.088240480658679E-2</v>
      </c>
      <c r="E41" s="4">
        <f t="shared" si="6"/>
        <v>0.84247460609505664</v>
      </c>
      <c r="F41" s="63">
        <f t="shared" si="7"/>
        <v>1553.3966351672875</v>
      </c>
      <c r="G41" s="9">
        <f t="shared" si="3"/>
        <v>3.4907818232703204E-2</v>
      </c>
    </row>
    <row r="42" spans="1:7" x14ac:dyDescent="0.15">
      <c r="A42" s="10">
        <v>34759</v>
      </c>
      <c r="B42" s="4">
        <v>1725</v>
      </c>
      <c r="C42" s="4">
        <f t="shared" si="4"/>
        <v>1839.9711170914698</v>
      </c>
      <c r="D42" s="4">
        <f t="shared" si="5"/>
        <v>0.36788265560722816</v>
      </c>
      <c r="E42" s="4">
        <f t="shared" si="6"/>
        <v>0.91375612177043886</v>
      </c>
      <c r="F42" s="63">
        <f t="shared" si="7"/>
        <v>1642.2773580767521</v>
      </c>
      <c r="G42" s="9">
        <f t="shared" si="3"/>
        <v>4.7955154738114736E-2</v>
      </c>
    </row>
    <row r="43" spans="1:7" x14ac:dyDescent="0.15">
      <c r="A43" s="10">
        <v>34790</v>
      </c>
      <c r="B43" s="4">
        <v>1699</v>
      </c>
      <c r="C43" s="4">
        <f t="shared" si="4"/>
        <v>1834.1091750083224</v>
      </c>
      <c r="D43" s="4">
        <f t="shared" si="5"/>
        <v>0.28890222458806869</v>
      </c>
      <c r="E43" s="4">
        <f t="shared" si="6"/>
        <v>0.93258355841118523</v>
      </c>
      <c r="F43" s="63">
        <f t="shared" si="7"/>
        <v>1720.2917189967495</v>
      </c>
      <c r="G43" s="9">
        <f t="shared" si="3"/>
        <v>1.2531912299440567E-2</v>
      </c>
    </row>
    <row r="44" spans="1:7" x14ac:dyDescent="0.15">
      <c r="A44" s="10">
        <v>34820</v>
      </c>
      <c r="B44" s="4">
        <v>1807</v>
      </c>
      <c r="C44" s="4">
        <f t="shared" si="4"/>
        <v>1826.8881199873279</v>
      </c>
      <c r="D44" s="4">
        <f t="shared" si="5"/>
        <v>0.19369253810977016</v>
      </c>
      <c r="E44" s="4">
        <f t="shared" si="6"/>
        <v>0.99717298718533631</v>
      </c>
      <c r="F44" s="63">
        <f t="shared" si="7"/>
        <v>1834.4588586851717</v>
      </c>
      <c r="G44" s="9">
        <f t="shared" si="3"/>
        <v>1.5195826610498984E-2</v>
      </c>
    </row>
    <row r="45" spans="1:7" x14ac:dyDescent="0.15">
      <c r="A45" s="10">
        <v>34851</v>
      </c>
      <c r="B45" s="4">
        <v>1863</v>
      </c>
      <c r="C45" s="4">
        <f t="shared" si="4"/>
        <v>1843.3800877622571</v>
      </c>
      <c r="D45" s="4">
        <f t="shared" si="5"/>
        <v>0.40031870450337337</v>
      </c>
      <c r="E45" s="4">
        <f t="shared" si="6"/>
        <v>0.99377931898100069</v>
      </c>
      <c r="F45" s="63">
        <f t="shared" si="7"/>
        <v>1804.1578132128141</v>
      </c>
      <c r="G45" s="9">
        <f t="shared" si="3"/>
        <v>3.158464132430807E-2</v>
      </c>
    </row>
    <row r="46" spans="1:7" x14ac:dyDescent="0.15">
      <c r="A46" s="10">
        <v>34881</v>
      </c>
      <c r="B46" s="4">
        <v>1886</v>
      </c>
      <c r="C46" s="4">
        <f t="shared" si="4"/>
        <v>1825.360906831615</v>
      </c>
      <c r="D46" s="4">
        <f t="shared" si="5"/>
        <v>0.16680009341129615</v>
      </c>
      <c r="E46" s="4">
        <f t="shared" si="6"/>
        <v>1.0541972215353272</v>
      </c>
      <c r="F46" s="63">
        <f t="shared" si="7"/>
        <v>1957.499143836322</v>
      </c>
      <c r="G46" s="9">
        <f t="shared" si="3"/>
        <v>3.7910468630075286E-2</v>
      </c>
    </row>
    <row r="47" spans="1:7" x14ac:dyDescent="0.15">
      <c r="A47" s="10">
        <v>34912</v>
      </c>
      <c r="B47" s="4">
        <v>1861</v>
      </c>
      <c r="C47" s="4">
        <f t="shared" si="4"/>
        <v>1827.6894085154145</v>
      </c>
      <c r="D47" s="4">
        <f t="shared" si="5"/>
        <v>0.19420569958855607</v>
      </c>
      <c r="E47" s="4">
        <f t="shared" si="6"/>
        <v>1.0159304767259574</v>
      </c>
      <c r="F47" s="63">
        <f t="shared" si="7"/>
        <v>1852.9775301454804</v>
      </c>
      <c r="G47" s="9">
        <f t="shared" si="3"/>
        <v>4.3108381808273045E-3</v>
      </c>
    </row>
    <row r="48" spans="1:7" x14ac:dyDescent="0.15">
      <c r="A48" s="10">
        <v>34943</v>
      </c>
      <c r="B48" s="4">
        <v>1845</v>
      </c>
      <c r="C48" s="4">
        <f t="shared" si="4"/>
        <v>1845.1873045441903</v>
      </c>
      <c r="D48" s="4">
        <f t="shared" si="5"/>
        <v>0.41357831081461094</v>
      </c>
      <c r="E48" s="4">
        <f t="shared" si="6"/>
        <v>0.98222755250518301</v>
      </c>
      <c r="F48" s="63">
        <f t="shared" si="7"/>
        <v>1783.2780159601991</v>
      </c>
      <c r="G48" s="9">
        <f t="shared" si="3"/>
        <v>3.3453649886070934E-2</v>
      </c>
    </row>
    <row r="49" spans="1:7" x14ac:dyDescent="0.15">
      <c r="A49" s="10">
        <v>34973</v>
      </c>
      <c r="B49" s="4">
        <v>1788</v>
      </c>
      <c r="C49" s="4">
        <f t="shared" si="4"/>
        <v>1820.7416746406491</v>
      </c>
      <c r="D49" s="4">
        <f t="shared" si="5"/>
        <v>9.8418404733954024E-2</v>
      </c>
      <c r="E49" s="4">
        <f t="shared" si="6"/>
        <v>1.0092649388575663</v>
      </c>
      <c r="F49" s="63">
        <f t="shared" si="7"/>
        <v>1880.6147072925605</v>
      </c>
      <c r="G49" s="9">
        <f t="shared" si="3"/>
        <v>5.1797934727382845E-2</v>
      </c>
    </row>
    <row r="50" spans="1:7" x14ac:dyDescent="0.15">
      <c r="A50" s="10">
        <v>35004</v>
      </c>
      <c r="B50" s="4">
        <v>1879</v>
      </c>
      <c r="C50" s="4">
        <f t="shared" si="4"/>
        <v>1830.5078775219124</v>
      </c>
      <c r="D50" s="4">
        <f t="shared" si="5"/>
        <v>0.22098457906091801</v>
      </c>
      <c r="E50" s="4">
        <f t="shared" si="6"/>
        <v>1.0161460770561712</v>
      </c>
      <c r="F50" s="63">
        <f t="shared" si="7"/>
        <v>1843.2181720077701</v>
      </c>
      <c r="G50" s="9">
        <f t="shared" si="3"/>
        <v>1.9043016494002057E-2</v>
      </c>
    </row>
    <row r="51" spans="1:7" x14ac:dyDescent="0.15">
      <c r="A51" s="10">
        <v>35034</v>
      </c>
      <c r="B51" s="4">
        <v>2598</v>
      </c>
      <c r="C51" s="4">
        <f t="shared" si="4"/>
        <v>1839.9339151138709</v>
      </c>
      <c r="D51" s="4">
        <f t="shared" si="5"/>
        <v>0.33768433948759702</v>
      </c>
      <c r="E51" s="4">
        <f t="shared" si="6"/>
        <v>1.3985547493295456</v>
      </c>
      <c r="F51" s="63">
        <f t="shared" si="7"/>
        <v>2551.1013219716287</v>
      </c>
      <c r="G51" s="9">
        <f t="shared" si="3"/>
        <v>1.8051839117925808E-2</v>
      </c>
    </row>
    <row r="52" spans="1:7" x14ac:dyDescent="0.15">
      <c r="A52" s="10">
        <v>35065</v>
      </c>
      <c r="B52" s="4">
        <v>1679</v>
      </c>
      <c r="C52" s="4">
        <f t="shared" si="4"/>
        <v>1875.989437157235</v>
      </c>
      <c r="D52" s="4">
        <f t="shared" si="5"/>
        <v>0.79050770695338901</v>
      </c>
      <c r="E52" s="4">
        <f t="shared" si="6"/>
        <v>0.86377205990534534</v>
      </c>
      <c r="F52" s="63">
        <f t="shared" si="7"/>
        <v>1567.7474518291808</v>
      </c>
      <c r="G52" s="9">
        <f t="shared" si="3"/>
        <v>6.6261196051708868E-2</v>
      </c>
    </row>
    <row r="53" spans="1:7" x14ac:dyDescent="0.15">
      <c r="A53" s="10">
        <v>35096</v>
      </c>
      <c r="B53" s="4">
        <v>1652</v>
      </c>
      <c r="C53" s="4">
        <f t="shared" si="4"/>
        <v>1899.7846729344169</v>
      </c>
      <c r="D53" s="4">
        <f t="shared" si="5"/>
        <v>1.0821568968836384</v>
      </c>
      <c r="E53" s="4">
        <f t="shared" si="6"/>
        <v>0.84998640596679276</v>
      </c>
      <c r="F53" s="63">
        <f t="shared" si="7"/>
        <v>1581.1394447765592</v>
      </c>
      <c r="G53" s="9">
        <f t="shared" si="3"/>
        <v>4.2893798561404822E-2</v>
      </c>
    </row>
    <row r="54" spans="1:7" x14ac:dyDescent="0.15">
      <c r="A54" s="10">
        <v>35125</v>
      </c>
      <c r="B54" s="4">
        <v>1837</v>
      </c>
      <c r="C54" s="4">
        <f t="shared" si="4"/>
        <v>1930.8204007204954</v>
      </c>
      <c r="D54" s="4">
        <f t="shared" si="5"/>
        <v>1.4619020805121097</v>
      </c>
      <c r="E54" s="4">
        <f t="shared" si="6"/>
        <v>0.9242431098820395</v>
      </c>
      <c r="F54" s="63">
        <f t="shared" si="7"/>
        <v>1736.928702428718</v>
      </c>
      <c r="G54" s="9">
        <f t="shared" si="3"/>
        <v>5.4475393343103973E-2</v>
      </c>
    </row>
    <row r="55" spans="1:7" x14ac:dyDescent="0.15">
      <c r="A55" s="10">
        <v>35156</v>
      </c>
      <c r="B55" s="4">
        <v>1798</v>
      </c>
      <c r="C55" s="4">
        <f t="shared" si="4"/>
        <v>1931.1048721333505</v>
      </c>
      <c r="D55" s="4">
        <f t="shared" si="5"/>
        <v>1.4469748577528188</v>
      </c>
      <c r="E55" s="4">
        <f t="shared" si="6"/>
        <v>0.932453299681267</v>
      </c>
      <c r="F55" s="63">
        <f t="shared" si="7"/>
        <v>1802.014705801123</v>
      </c>
      <c r="G55" s="9">
        <f t="shared" si="3"/>
        <v>2.2328730818259178E-3</v>
      </c>
    </row>
    <row r="56" spans="1:7" x14ac:dyDescent="0.15">
      <c r="A56" s="10">
        <v>35186</v>
      </c>
      <c r="B56" s="4">
        <v>1957</v>
      </c>
      <c r="C56" s="4">
        <f t="shared" si="4"/>
        <v>1940.7560630012185</v>
      </c>
      <c r="D56" s="4">
        <f t="shared" si="5"/>
        <v>1.5509862134210248</v>
      </c>
      <c r="E56" s="4">
        <f t="shared" si="6"/>
        <v>1.0004893079367856</v>
      </c>
      <c r="F56" s="63">
        <f t="shared" si="7"/>
        <v>1927.0884981546574</v>
      </c>
      <c r="G56" s="9">
        <f t="shared" si="3"/>
        <v>1.5284364765121424E-2</v>
      </c>
    </row>
    <row r="57" spans="1:7" x14ac:dyDescent="0.15">
      <c r="A57" s="10">
        <v>35217</v>
      </c>
      <c r="B57" s="4">
        <v>1958</v>
      </c>
      <c r="C57" s="4">
        <f t="shared" si="4"/>
        <v>1949.9513911545646</v>
      </c>
      <c r="D57" s="4">
        <f t="shared" si="5"/>
        <v>1.6478996012916785</v>
      </c>
      <c r="E57" s="4">
        <f t="shared" si="6"/>
        <v>0.99688419729997491</v>
      </c>
      <c r="F57" s="63">
        <f t="shared" si="7"/>
        <v>1930.2245766205215</v>
      </c>
      <c r="G57" s="9">
        <f t="shared" si="3"/>
        <v>1.418560948900844E-2</v>
      </c>
    </row>
    <row r="58" spans="1:7" x14ac:dyDescent="0.15">
      <c r="A58" s="10">
        <v>35247</v>
      </c>
      <c r="B58" s="4">
        <v>2034</v>
      </c>
      <c r="C58" s="4">
        <f t="shared" si="4"/>
        <v>1945.5358877356803</v>
      </c>
      <c r="D58" s="4">
        <f t="shared" si="5"/>
        <v>1.5710290304396148</v>
      </c>
      <c r="E58" s="4">
        <f t="shared" si="6"/>
        <v>1.0522046629621156</v>
      </c>
      <c r="F58" s="63">
        <f t="shared" si="7"/>
        <v>2057.3705498651389</v>
      </c>
      <c r="G58" s="9">
        <f t="shared" si="3"/>
        <v>1.1489945853067283E-2</v>
      </c>
    </row>
    <row r="59" spans="1:7" x14ac:dyDescent="0.15">
      <c r="A59" s="10">
        <v>35278</v>
      </c>
      <c r="B59" s="4">
        <v>2062</v>
      </c>
      <c r="C59" s="4">
        <f t="shared" si="4"/>
        <v>1969.68757407416</v>
      </c>
      <c r="D59" s="4">
        <f t="shared" si="5"/>
        <v>1.8573019388555696</v>
      </c>
      <c r="E59" s="4">
        <f t="shared" si="6"/>
        <v>1.0246695140540345</v>
      </c>
      <c r="F59" s="63">
        <f t="shared" si="7"/>
        <v>1978.1252581866131</v>
      </c>
      <c r="G59" s="9">
        <f t="shared" si="3"/>
        <v>4.067640243132245E-2</v>
      </c>
    </row>
    <row r="60" spans="1:7" x14ac:dyDescent="0.15">
      <c r="A60" s="10">
        <v>35309</v>
      </c>
      <c r="B60" s="4">
        <v>1781</v>
      </c>
      <c r="C60" s="4">
        <f t="shared" si="4"/>
        <v>1928.2433135384747</v>
      </c>
      <c r="D60" s="4">
        <f t="shared" si="5"/>
        <v>1.3083336754681172</v>
      </c>
      <c r="E60" s="4">
        <f t="shared" si="6"/>
        <v>0.96717026825620533</v>
      </c>
      <c r="F60" s="63">
        <f t="shared" si="7"/>
        <v>1936.5056982203987</v>
      </c>
      <c r="G60" s="9">
        <f t="shared" si="3"/>
        <v>8.7313699169230041E-2</v>
      </c>
    </row>
    <row r="61" spans="1:7" x14ac:dyDescent="0.15">
      <c r="A61" s="10">
        <v>35339</v>
      </c>
      <c r="B61" s="4">
        <v>1860</v>
      </c>
      <c r="C61" s="4">
        <f t="shared" si="4"/>
        <v>1905.8587140756208</v>
      </c>
      <c r="D61" s="4">
        <f t="shared" si="5"/>
        <v>1.0079595638607839</v>
      </c>
      <c r="E61" s="4">
        <f t="shared" si="6"/>
        <v>1.0006794299437167</v>
      </c>
      <c r="F61" s="63">
        <f t="shared" si="7"/>
        <v>1947.4288252478962</v>
      </c>
      <c r="G61" s="9">
        <f t="shared" si="3"/>
        <v>4.700474475693342E-2</v>
      </c>
    </row>
    <row r="62" spans="1:7" x14ac:dyDescent="0.15">
      <c r="A62" s="10">
        <v>35370</v>
      </c>
      <c r="B62" s="4">
        <v>1992</v>
      </c>
      <c r="C62" s="4">
        <f t="shared" si="4"/>
        <v>1921.4942408483682</v>
      </c>
      <c r="D62" s="4">
        <f t="shared" si="5"/>
        <v>1.1934048390276331</v>
      </c>
      <c r="E62" s="4">
        <f t="shared" si="6"/>
        <v>1.0219225974250266</v>
      </c>
      <c r="F62" s="63">
        <f t="shared" si="7"/>
        <v>1937.6550898879095</v>
      </c>
      <c r="G62" s="9">
        <f t="shared" si="3"/>
        <v>2.7281581381571524E-2</v>
      </c>
    </row>
    <row r="63" spans="1:7" x14ac:dyDescent="0.15">
      <c r="A63" s="10">
        <v>35400</v>
      </c>
      <c r="B63" s="4">
        <v>2547</v>
      </c>
      <c r="C63" s="4">
        <f t="shared" si="4"/>
        <v>1894.9206355773158</v>
      </c>
      <c r="D63" s="4">
        <f t="shared" si="5"/>
        <v>0.84138042123544099</v>
      </c>
      <c r="E63" s="4">
        <f t="shared" si="6"/>
        <v>1.3844671572588889</v>
      </c>
      <c r="F63" s="63">
        <f t="shared" si="7"/>
        <v>2688.9839383533499</v>
      </c>
      <c r="G63" s="9">
        <f t="shared" si="3"/>
        <v>5.5745558835237498E-2</v>
      </c>
    </row>
    <row r="64" spans="1:7" x14ac:dyDescent="0.15">
      <c r="A64" s="10">
        <v>35431</v>
      </c>
      <c r="B64" s="4">
        <v>1706</v>
      </c>
      <c r="C64" s="4">
        <f t="shared" si="4"/>
        <v>1917.4500952101537</v>
      </c>
      <c r="D64" s="4">
        <f t="shared" si="5"/>
        <v>1.1163374089423641</v>
      </c>
      <c r="E64" s="4">
        <f t="shared" si="6"/>
        <v>0.87097768579943147</v>
      </c>
      <c r="F64" s="63">
        <f t="shared" si="7"/>
        <v>1637.506261649379</v>
      </c>
      <c r="G64" s="9">
        <f t="shared" si="3"/>
        <v>4.014873291361138E-2</v>
      </c>
    </row>
    <row r="65" spans="1:7" x14ac:dyDescent="0.15">
      <c r="A65" s="10">
        <v>35462</v>
      </c>
      <c r="B65" s="4">
        <v>1621</v>
      </c>
      <c r="C65" s="4">
        <f t="shared" si="4"/>
        <v>1915.4273562587291</v>
      </c>
      <c r="D65" s="4">
        <f t="shared" si="5"/>
        <v>1.0765408473470539</v>
      </c>
      <c r="E65" s="4">
        <f t="shared" si="6"/>
        <v>0.84918635009484356</v>
      </c>
      <c r="F65" s="63">
        <f t="shared" si="7"/>
        <v>1630.7553866704363</v>
      </c>
      <c r="G65" s="9">
        <f t="shared" si="3"/>
        <v>6.018128729448697E-3</v>
      </c>
    </row>
    <row r="66" spans="1:7" x14ac:dyDescent="0.15">
      <c r="A66" s="10">
        <v>35490</v>
      </c>
      <c r="B66" s="4">
        <v>1853</v>
      </c>
      <c r="C66" s="4">
        <f t="shared" si="4"/>
        <v>1940.6764594465462</v>
      </c>
      <c r="D66" s="4">
        <f t="shared" si="5"/>
        <v>1.382995598892679</v>
      </c>
      <c r="E66" s="4">
        <f t="shared" si="6"/>
        <v>0.93277156726368959</v>
      </c>
      <c r="F66" s="63">
        <f t="shared" si="7"/>
        <v>1771.3155219623682</v>
      </c>
      <c r="G66" s="9">
        <f t="shared" si="3"/>
        <v>4.4082287122305358E-2</v>
      </c>
    </row>
    <row r="67" spans="1:7" x14ac:dyDescent="0.15">
      <c r="A67" s="10">
        <v>35521</v>
      </c>
      <c r="B67" s="4">
        <v>1817</v>
      </c>
      <c r="C67" s="4">
        <f t="shared" si="4"/>
        <v>1943.8546501497533</v>
      </c>
      <c r="D67" s="4">
        <f t="shared" si="5"/>
        <v>1.405754711556028</v>
      </c>
      <c r="E67" s="4">
        <f t="shared" si="6"/>
        <v>0.93332857653742651</v>
      </c>
      <c r="F67" s="63">
        <f t="shared" si="7"/>
        <v>1810.8797470343227</v>
      </c>
      <c r="G67" s="9">
        <f t="shared" si="3"/>
        <v>3.3683285446765598E-3</v>
      </c>
    </row>
    <row r="68" spans="1:7" x14ac:dyDescent="0.15">
      <c r="A68" s="10">
        <v>35551</v>
      </c>
      <c r="B68" s="4">
        <v>2060</v>
      </c>
      <c r="C68" s="4">
        <f t="shared" si="4"/>
        <v>1976.3670004529095</v>
      </c>
      <c r="D68" s="4">
        <f t="shared" si="5"/>
        <v>1.8001177041583538</v>
      </c>
      <c r="E68" s="4">
        <f t="shared" si="6"/>
        <v>1.0122018325327076</v>
      </c>
      <c r="F68" s="63">
        <f t="shared" si="7"/>
        <v>1946.2122362165228</v>
      </c>
      <c r="G68" s="9">
        <f t="shared" si="3"/>
        <v>5.5236778535668545E-2</v>
      </c>
    </row>
    <row r="69" spans="1:7" x14ac:dyDescent="0.15">
      <c r="A69" s="10">
        <v>35582</v>
      </c>
      <c r="B69" s="4">
        <v>2002</v>
      </c>
      <c r="C69" s="4">
        <f t="shared" si="4"/>
        <v>1986.3970202737291</v>
      </c>
      <c r="D69" s="4">
        <f t="shared" si="5"/>
        <v>1.9044547029788612</v>
      </c>
      <c r="E69" s="4">
        <f t="shared" si="6"/>
        <v>1.0002029801414667</v>
      </c>
      <c r="F69" s="63">
        <f t="shared" si="7"/>
        <v>1972.0035397092131</v>
      </c>
      <c r="G69" s="9">
        <f t="shared" si="3"/>
        <v>1.4983246898494954E-2</v>
      </c>
    </row>
    <row r="70" spans="1:7" x14ac:dyDescent="0.15">
      <c r="A70" s="10">
        <v>35612</v>
      </c>
      <c r="B70" s="4">
        <v>2098</v>
      </c>
      <c r="C70" s="4">
        <f t="shared" si="4"/>
        <v>1989.8350853127315</v>
      </c>
      <c r="D70" s="4">
        <f t="shared" si="5"/>
        <v>1.9238974979905856</v>
      </c>
      <c r="E70" s="4">
        <f t="shared" si="6"/>
        <v>1.0531788024722468</v>
      </c>
      <c r="F70" s="63">
        <f t="shared" si="7"/>
        <v>2092.1000833449443</v>
      </c>
      <c r="G70" s="9">
        <f t="shared" ref="G70:G133" si="8">ABS(B70-F70)/B70</f>
        <v>2.8121623713325437E-3</v>
      </c>
    </row>
    <row r="71" spans="1:7" x14ac:dyDescent="0.15">
      <c r="A71" s="10">
        <v>35643</v>
      </c>
      <c r="B71" s="4">
        <v>2079</v>
      </c>
      <c r="C71" s="4">
        <f t="shared" si="4"/>
        <v>2001.9301510811829</v>
      </c>
      <c r="D71" s="4">
        <f t="shared" si="5"/>
        <v>2.0528454680630124</v>
      </c>
      <c r="E71" s="4">
        <f t="shared" si="6"/>
        <v>1.0287966389409315</v>
      </c>
      <c r="F71" s="63">
        <f t="shared" si="7"/>
        <v>2040.8947090294207</v>
      </c>
      <c r="G71" s="9">
        <f t="shared" si="8"/>
        <v>1.8328663285511925E-2</v>
      </c>
    </row>
    <row r="72" spans="1:7" x14ac:dyDescent="0.15">
      <c r="A72" s="10">
        <v>35674</v>
      </c>
      <c r="B72" s="4">
        <v>1892</v>
      </c>
      <c r="C72" s="4">
        <f t="shared" si="4"/>
        <v>1990.9200706583961</v>
      </c>
      <c r="D72" s="4">
        <f t="shared" si="5"/>
        <v>1.8872363922871653</v>
      </c>
      <c r="E72" s="4">
        <f t="shared" si="6"/>
        <v>0.96305087490360808</v>
      </c>
      <c r="F72" s="63">
        <f t="shared" si="7"/>
        <v>1938.1927723534084</v>
      </c>
      <c r="G72" s="9">
        <f t="shared" si="8"/>
        <v>2.4414784541970599E-2</v>
      </c>
    </row>
    <row r="73" spans="1:7" x14ac:dyDescent="0.15">
      <c r="A73" s="10">
        <v>35704</v>
      </c>
      <c r="B73" s="4">
        <v>2050</v>
      </c>
      <c r="C73" s="4">
        <f t="shared" si="4"/>
        <v>2008.0692509957353</v>
      </c>
      <c r="D73" s="4">
        <f t="shared" si="5"/>
        <v>2.0807241646593031</v>
      </c>
      <c r="E73" s="4">
        <f t="shared" si="6"/>
        <v>1.0065275767034887</v>
      </c>
      <c r="F73" s="63">
        <f t="shared" si="7"/>
        <v>1994.1612800071509</v>
      </c>
      <c r="G73" s="9">
        <f t="shared" si="8"/>
        <v>2.7238399996511738E-2</v>
      </c>
    </row>
    <row r="74" spans="1:7" x14ac:dyDescent="0.15">
      <c r="A74" s="10">
        <v>35735</v>
      </c>
      <c r="B74" s="4">
        <v>2082</v>
      </c>
      <c r="C74" s="4">
        <f t="shared" si="4"/>
        <v>2017.5856402262291</v>
      </c>
      <c r="D74" s="4">
        <f t="shared" si="5"/>
        <v>2.1749919902307684</v>
      </c>
      <c r="E74" s="4">
        <f t="shared" si="6"/>
        <v>1.0250385824071551</v>
      </c>
      <c r="F74" s="63">
        <f t="shared" si="7"/>
        <v>2054.2176838297632</v>
      </c>
      <c r="G74" s="9">
        <f t="shared" si="8"/>
        <v>1.334405195496482E-2</v>
      </c>
    </row>
    <row r="75" spans="1:7" x14ac:dyDescent="0.15">
      <c r="A75" s="10">
        <v>35765</v>
      </c>
      <c r="B75" s="4">
        <v>2821</v>
      </c>
      <c r="C75" s="4">
        <f t="shared" si="4"/>
        <v>2024.6417548905154</v>
      </c>
      <c r="D75" s="4">
        <f t="shared" si="5"/>
        <v>2.2368738551018761</v>
      </c>
      <c r="E75" s="4">
        <f t="shared" si="6"/>
        <v>1.3874422483618756</v>
      </c>
      <c r="F75" s="63">
        <f t="shared" si="7"/>
        <v>2796.2922608281388</v>
      </c>
      <c r="G75" s="9">
        <f t="shared" si="8"/>
        <v>8.7585037830064695E-3</v>
      </c>
    </row>
    <row r="76" spans="1:7" x14ac:dyDescent="0.15">
      <c r="A76" s="10">
        <v>35796</v>
      </c>
      <c r="B76" s="4">
        <v>1846</v>
      </c>
      <c r="C76" s="4">
        <f t="shared" si="4"/>
        <v>2052.1995929050477</v>
      </c>
      <c r="D76" s="4">
        <f t="shared" si="5"/>
        <v>2.5578878076600819</v>
      </c>
      <c r="E76" s="4">
        <f t="shared" si="6"/>
        <v>0.87913306886243214</v>
      </c>
      <c r="F76" s="63">
        <f t="shared" si="7"/>
        <v>1765.3660574611829</v>
      </c>
      <c r="G76" s="9">
        <f t="shared" si="8"/>
        <v>4.3680358905101357E-2</v>
      </c>
    </row>
    <row r="77" spans="1:7" x14ac:dyDescent="0.15">
      <c r="A77" s="10">
        <v>35827</v>
      </c>
      <c r="B77" s="4">
        <v>1768</v>
      </c>
      <c r="C77" s="4">
        <f t="shared" si="4"/>
        <v>2062.2065899903409</v>
      </c>
      <c r="D77" s="4">
        <f t="shared" si="5"/>
        <v>2.6523260761712928</v>
      </c>
      <c r="E77" s="4">
        <f t="shared" si="6"/>
        <v>0.85180161264943088</v>
      </c>
      <c r="F77" s="63">
        <f t="shared" si="7"/>
        <v>1744.8720053765001</v>
      </c>
      <c r="G77" s="9">
        <f t="shared" si="8"/>
        <v>1.3081444922794085E-2</v>
      </c>
    </row>
    <row r="78" spans="1:7" x14ac:dyDescent="0.15">
      <c r="A78" s="10">
        <v>35855</v>
      </c>
      <c r="B78" s="4">
        <v>1894</v>
      </c>
      <c r="C78" s="4">
        <f t="shared" si="4"/>
        <v>2055.4636420522784</v>
      </c>
      <c r="D78" s="4">
        <f t="shared" si="5"/>
        <v>2.5332147331874064</v>
      </c>
      <c r="E78" s="4">
        <f t="shared" si="6"/>
        <v>0.93020475819195081</v>
      </c>
      <c r="F78" s="63">
        <f t="shared" si="7"/>
        <v>1926.0416873177639</v>
      </c>
      <c r="G78" s="9">
        <f t="shared" si="8"/>
        <v>1.691746954475393E-2</v>
      </c>
    </row>
    <row r="79" spans="1:7" x14ac:dyDescent="0.15">
      <c r="A79" s="10">
        <v>35886</v>
      </c>
      <c r="B79" s="4">
        <v>1963</v>
      </c>
      <c r="C79" s="4">
        <f t="shared" si="4"/>
        <v>2070.3670982904014</v>
      </c>
      <c r="D79" s="4">
        <f t="shared" si="5"/>
        <v>2.6900420994202201</v>
      </c>
      <c r="E79" s="4">
        <f t="shared" si="6"/>
        <v>0.93779007396612701</v>
      </c>
      <c r="F79" s="63">
        <f t="shared" si="7"/>
        <v>1920.7872768620769</v>
      </c>
      <c r="G79" s="9">
        <f t="shared" si="8"/>
        <v>2.1504189066695441E-2</v>
      </c>
    </row>
    <row r="80" spans="1:7" x14ac:dyDescent="0.15">
      <c r="A80" s="10">
        <v>35916</v>
      </c>
      <c r="B80" s="4">
        <v>2140</v>
      </c>
      <c r="C80" s="4">
        <f t="shared" si="4"/>
        <v>2084.310804232493</v>
      </c>
      <c r="D80" s="4">
        <f t="shared" si="5"/>
        <v>2.8327137247244978</v>
      </c>
      <c r="E80" s="4">
        <f t="shared" si="6"/>
        <v>1.0166458664061129</v>
      </c>
      <c r="F80" s="63">
        <f t="shared" si="7"/>
        <v>2098.3522364475916</v>
      </c>
      <c r="G80" s="9">
        <f t="shared" si="8"/>
        <v>1.9461571753461859E-2</v>
      </c>
    </row>
    <row r="81" spans="1:7" x14ac:dyDescent="0.15">
      <c r="A81" s="10">
        <v>35947</v>
      </c>
      <c r="B81" s="4">
        <v>2059</v>
      </c>
      <c r="C81" s="4">
        <f t="shared" si="4"/>
        <v>2079.3317668735363</v>
      </c>
      <c r="D81" s="4">
        <f t="shared" si="5"/>
        <v>2.7336779583143391</v>
      </c>
      <c r="E81" s="4">
        <f t="shared" si="6"/>
        <v>0.99805626725643648</v>
      </c>
      <c r="F81" s="63">
        <f t="shared" si="7"/>
        <v>2087.5671666437534</v>
      </c>
      <c r="G81" s="9">
        <f t="shared" si="8"/>
        <v>1.387429171624738E-2</v>
      </c>
    </row>
    <row r="82" spans="1:7" x14ac:dyDescent="0.15">
      <c r="A82" s="10">
        <v>35977</v>
      </c>
      <c r="B82" s="4">
        <v>2209</v>
      </c>
      <c r="C82" s="4">
        <f t="shared" ref="C82:C145" si="9">$L$4*B82/E70+(1-$L$4)*(C81+D81)</f>
        <v>2086.275865669556</v>
      </c>
      <c r="D82" s="4">
        <f t="shared" ref="D82:D145" si="10">$L$2*(C82-C81)+(1-$L$2)*D81</f>
        <v>2.7870568038644148</v>
      </c>
      <c r="E82" s="4">
        <f t="shared" ref="E82:E145" si="11">$L$3*B82/(C81-D81)+(1-$L$3)*E70</f>
        <v>1.05524320686686</v>
      </c>
      <c r="F82" s="63">
        <f t="shared" ref="F82:F145" si="12">(C81+1*D81)*E70</f>
        <v>2192.7871918568544</v>
      </c>
      <c r="G82" s="9">
        <f t="shared" si="8"/>
        <v>7.3394332925059277E-3</v>
      </c>
    </row>
    <row r="83" spans="1:7" x14ac:dyDescent="0.15">
      <c r="A83" s="10">
        <v>36008</v>
      </c>
      <c r="B83" s="4">
        <v>2118</v>
      </c>
      <c r="C83" s="4">
        <f t="shared" si="9"/>
        <v>2080.7627821035221</v>
      </c>
      <c r="D83" s="4">
        <f t="shared" si="10"/>
        <v>2.6818293389798824</v>
      </c>
      <c r="E83" s="4">
        <f t="shared" si="11"/>
        <v>1.0264098473806342</v>
      </c>
      <c r="F83" s="63">
        <f t="shared" si="12"/>
        <v>2149.2209131767745</v>
      </c>
      <c r="G83" s="9">
        <f t="shared" si="8"/>
        <v>1.474075220810883E-2</v>
      </c>
    </row>
    <row r="84" spans="1:7" x14ac:dyDescent="0.15">
      <c r="A84" s="10">
        <v>36039</v>
      </c>
      <c r="B84" s="4">
        <v>2031</v>
      </c>
      <c r="C84" s="4">
        <f t="shared" si="9"/>
        <v>2090.4131040940179</v>
      </c>
      <c r="D84" s="4">
        <f t="shared" si="10"/>
        <v>2.7701744491957108</v>
      </c>
      <c r="E84" s="4">
        <f t="shared" si="11"/>
        <v>0.96583973716689808</v>
      </c>
      <c r="F84" s="63">
        <f t="shared" si="12"/>
        <v>2006.4631558629092</v>
      </c>
      <c r="G84" s="9">
        <f t="shared" si="8"/>
        <v>1.2081164026140245E-2</v>
      </c>
    </row>
    <row r="85" spans="1:7" x14ac:dyDescent="0.15">
      <c r="A85" s="10">
        <v>36069</v>
      </c>
      <c r="B85" s="4">
        <v>2163</v>
      </c>
      <c r="C85" s="4">
        <f t="shared" si="9"/>
        <v>2108.4420311779836</v>
      </c>
      <c r="D85" s="4">
        <f t="shared" si="10"/>
        <v>2.9636217627953858</v>
      </c>
      <c r="E85" s="4">
        <f t="shared" si="11"/>
        <v>1.012297073663436</v>
      </c>
      <c r="F85" s="63">
        <f t="shared" si="12"/>
        <v>2106.8466929483643</v>
      </c>
      <c r="G85" s="9">
        <f t="shared" si="8"/>
        <v>2.5960844684066432E-2</v>
      </c>
    </row>
    <row r="86" spans="1:7" x14ac:dyDescent="0.15">
      <c r="A86" s="10">
        <v>36100</v>
      </c>
      <c r="B86" s="4">
        <v>2154</v>
      </c>
      <c r="C86" s="4">
        <f t="shared" si="9"/>
        <v>2108.6647411939593</v>
      </c>
      <c r="D86" s="4">
        <f t="shared" si="10"/>
        <v>2.9288730499138467</v>
      </c>
      <c r="E86" s="4">
        <f t="shared" si="11"/>
        <v>1.0246496748736253</v>
      </c>
      <c r="F86" s="63">
        <f t="shared" si="12"/>
        <v>2164.2722573768697</v>
      </c>
      <c r="G86" s="9">
        <f t="shared" si="8"/>
        <v>4.768921716281186E-3</v>
      </c>
    </row>
    <row r="87" spans="1:7" x14ac:dyDescent="0.15">
      <c r="A87" s="10">
        <v>36130</v>
      </c>
      <c r="B87" s="4">
        <v>3037</v>
      </c>
      <c r="C87" s="4">
        <f t="shared" si="9"/>
        <v>2132.7429501377032</v>
      </c>
      <c r="D87" s="4">
        <f t="shared" si="10"/>
        <v>3.1969999611369713</v>
      </c>
      <c r="E87" s="4">
        <f t="shared" si="11"/>
        <v>1.3981364984031401</v>
      </c>
      <c r="F87" s="63">
        <f t="shared" si="12"/>
        <v>2929.7141917730983</v>
      </c>
      <c r="G87" s="9">
        <f t="shared" si="8"/>
        <v>3.5326245711854373E-2</v>
      </c>
    </row>
    <row r="88" spans="1:7" x14ac:dyDescent="0.15">
      <c r="A88" s="10">
        <v>36161</v>
      </c>
      <c r="B88" s="4">
        <v>1866</v>
      </c>
      <c r="C88" s="4">
        <f t="shared" si="9"/>
        <v>2132.2764853318149</v>
      </c>
      <c r="D88" s="4">
        <f t="shared" si="10"/>
        <v>3.1505553116553866</v>
      </c>
      <c r="E88" s="4">
        <f t="shared" si="11"/>
        <v>0.87856918660368044</v>
      </c>
      <c r="F88" s="63">
        <f t="shared" si="12"/>
        <v>1877.7754432362635</v>
      </c>
      <c r="G88" s="9">
        <f t="shared" si="8"/>
        <v>6.3105269218989967E-3</v>
      </c>
    </row>
    <row r="89" spans="1:7" x14ac:dyDescent="0.15">
      <c r="A89" s="10">
        <v>36192</v>
      </c>
      <c r="B89" s="4">
        <v>1808</v>
      </c>
      <c r="C89" s="4">
        <f t="shared" si="9"/>
        <v>2131.9077975149676</v>
      </c>
      <c r="D89" s="4">
        <f t="shared" si="10"/>
        <v>3.1059390743122592</v>
      </c>
      <c r="E89" s="4">
        <f t="shared" si="11"/>
        <v>0.8512890642146278</v>
      </c>
      <c r="F89" s="63">
        <f t="shared" si="12"/>
        <v>1818.9601969153098</v>
      </c>
      <c r="G89" s="9">
        <f t="shared" si="8"/>
        <v>6.0620558159899226E-3</v>
      </c>
    </row>
    <row r="90" spans="1:7" x14ac:dyDescent="0.15">
      <c r="A90" s="10">
        <v>36220</v>
      </c>
      <c r="B90" s="4">
        <v>1986</v>
      </c>
      <c r="C90" s="4">
        <f t="shared" si="9"/>
        <v>2135.0137552364727</v>
      </c>
      <c r="D90" s="4">
        <f t="shared" si="10"/>
        <v>3.1059393107175182</v>
      </c>
      <c r="E90" s="4">
        <f t="shared" si="11"/>
        <v>0.93073438524534557</v>
      </c>
      <c r="F90" s="63">
        <f t="shared" si="12"/>
        <v>1985.9999365805243</v>
      </c>
      <c r="G90" s="9">
        <f t="shared" si="8"/>
        <v>3.1933270763714391E-8</v>
      </c>
    </row>
    <row r="91" spans="1:7" x14ac:dyDescent="0.15">
      <c r="A91" s="10">
        <v>36251</v>
      </c>
      <c r="B91" s="4">
        <v>2099</v>
      </c>
      <c r="C91" s="4">
        <f t="shared" si="9"/>
        <v>2165.5035745785549</v>
      </c>
      <c r="D91" s="4">
        <f t="shared" si="10"/>
        <v>3.4531064845225559</v>
      </c>
      <c r="E91" s="4">
        <f t="shared" si="11"/>
        <v>0.94691657565355392</v>
      </c>
      <c r="F91" s="63">
        <f t="shared" si="12"/>
        <v>2005.1074264978424</v>
      </c>
      <c r="G91" s="9">
        <f t="shared" si="8"/>
        <v>4.4732050263057446E-2</v>
      </c>
    </row>
    <row r="92" spans="1:7" x14ac:dyDescent="0.15">
      <c r="A92" s="10">
        <v>36281</v>
      </c>
      <c r="B92" s="4">
        <v>2210</v>
      </c>
      <c r="C92" s="4">
        <f t="shared" si="9"/>
        <v>2170.2854589660692</v>
      </c>
      <c r="D92" s="4">
        <f t="shared" si="10"/>
        <v>3.4699524562646125</v>
      </c>
      <c r="E92" s="4">
        <f t="shared" si="11"/>
        <v>1.017725251550029</v>
      </c>
      <c r="F92" s="63">
        <f t="shared" si="12"/>
        <v>2205.0608442166995</v>
      </c>
      <c r="G92" s="9">
        <f t="shared" si="8"/>
        <v>2.2349121191405073E-3</v>
      </c>
    </row>
    <row r="93" spans="1:7" x14ac:dyDescent="0.15">
      <c r="A93" s="10">
        <v>36312</v>
      </c>
      <c r="B93" s="4">
        <v>2145</v>
      </c>
      <c r="C93" s="4">
        <f t="shared" si="9"/>
        <v>2167.03314617054</v>
      </c>
      <c r="D93" s="4">
        <f t="shared" si="10"/>
        <v>3.3847289661543707</v>
      </c>
      <c r="E93" s="4">
        <f t="shared" si="11"/>
        <v>0.99647106913554051</v>
      </c>
      <c r="F93" s="63">
        <f t="shared" si="12"/>
        <v>2169.5302118526538</v>
      </c>
      <c r="G93" s="9">
        <f t="shared" si="8"/>
        <v>1.1435996201703399E-2</v>
      </c>
    </row>
    <row r="94" spans="1:7" x14ac:dyDescent="0.15">
      <c r="A94" s="10">
        <v>36342</v>
      </c>
      <c r="B94" s="4">
        <v>2339</v>
      </c>
      <c r="C94" s="4">
        <f t="shared" si="9"/>
        <v>2183.0355347361806</v>
      </c>
      <c r="D94" s="4">
        <f t="shared" si="10"/>
        <v>3.5446930478758212</v>
      </c>
      <c r="E94" s="4">
        <f t="shared" si="11"/>
        <v>1.0602775046517625</v>
      </c>
      <c r="F94" s="63">
        <f t="shared" si="12"/>
        <v>2290.3187188004017</v>
      </c>
      <c r="G94" s="9">
        <f t="shared" si="8"/>
        <v>2.0812860709533258E-2</v>
      </c>
    </row>
    <row r="95" spans="1:7" x14ac:dyDescent="0.15">
      <c r="A95" s="10">
        <v>36373</v>
      </c>
      <c r="B95" s="4">
        <v>2140</v>
      </c>
      <c r="C95" s="4">
        <f t="shared" si="9"/>
        <v>2158.7800693638846</v>
      </c>
      <c r="D95" s="4">
        <f t="shared" si="10"/>
        <v>3.1922483826563921</v>
      </c>
      <c r="E95" s="4">
        <f t="shared" si="11"/>
        <v>1.0177213735037531</v>
      </c>
      <c r="F95" s="63">
        <f t="shared" si="12"/>
        <v>2244.3274778853456</v>
      </c>
      <c r="G95" s="9">
        <f t="shared" si="8"/>
        <v>4.8751157890348416E-2</v>
      </c>
    </row>
    <row r="96" spans="1:7" x14ac:dyDescent="0.15">
      <c r="A96" s="10">
        <v>36404</v>
      </c>
      <c r="B96" s="4">
        <v>2126</v>
      </c>
      <c r="C96" s="4">
        <f t="shared" si="9"/>
        <v>2172.6995656236454</v>
      </c>
      <c r="D96" s="4">
        <f t="shared" si="10"/>
        <v>3.3282462151014247</v>
      </c>
      <c r="E96" s="4">
        <f t="shared" si="11"/>
        <v>0.969826826175476</v>
      </c>
      <c r="F96" s="63">
        <f t="shared" si="12"/>
        <v>2088.1187751344287</v>
      </c>
      <c r="G96" s="9">
        <f t="shared" si="8"/>
        <v>1.7818073784370326E-2</v>
      </c>
    </row>
    <row r="97" spans="1:7" x14ac:dyDescent="0.15">
      <c r="A97" s="10">
        <v>36434</v>
      </c>
      <c r="B97" s="4">
        <v>2219</v>
      </c>
      <c r="C97" s="4">
        <f t="shared" si="9"/>
        <v>2180.4084346428185</v>
      </c>
      <c r="D97" s="4">
        <f t="shared" si="10"/>
        <v>3.3837828460190877</v>
      </c>
      <c r="E97" s="4">
        <f t="shared" si="11"/>
        <v>1.0143614139191675</v>
      </c>
      <c r="F97" s="63">
        <f t="shared" si="12"/>
        <v>2202.7865861346136</v>
      </c>
      <c r="G97" s="9">
        <f t="shared" si="8"/>
        <v>7.306630854162428E-3</v>
      </c>
    </row>
    <row r="98" spans="1:7" x14ac:dyDescent="0.15">
      <c r="A98" s="10">
        <v>36465</v>
      </c>
      <c r="B98" s="4">
        <v>2273</v>
      </c>
      <c r="C98" s="4">
        <f t="shared" si="9"/>
        <v>2193.2355964805411</v>
      </c>
      <c r="D98" s="4">
        <f t="shared" si="10"/>
        <v>3.5035040539693321</v>
      </c>
      <c r="E98" s="4">
        <f t="shared" si="11"/>
        <v>1.0284419815092569</v>
      </c>
      <c r="F98" s="63">
        <f t="shared" si="12"/>
        <v>2237.6219856414909</v>
      </c>
      <c r="G98" s="9">
        <f t="shared" si="8"/>
        <v>1.5564458582714063E-2</v>
      </c>
    </row>
    <row r="99" spans="1:7" x14ac:dyDescent="0.15">
      <c r="A99" s="10">
        <v>36495</v>
      </c>
      <c r="B99" s="4">
        <v>3265</v>
      </c>
      <c r="C99" s="4">
        <f t="shared" si="9"/>
        <v>2234.6232227208193</v>
      </c>
      <c r="D99" s="4">
        <f t="shared" si="10"/>
        <v>3.9837911285709415</v>
      </c>
      <c r="E99" s="4">
        <f t="shared" si="11"/>
        <v>1.4162656675055167</v>
      </c>
      <c r="F99" s="63">
        <f t="shared" si="12"/>
        <v>3071.3411139265836</v>
      </c>
      <c r="G99" s="9">
        <f t="shared" si="8"/>
        <v>5.9313594509469034E-2</v>
      </c>
    </row>
    <row r="100" spans="1:7" x14ac:dyDescent="0.15">
      <c r="A100" s="10">
        <v>36526</v>
      </c>
      <c r="B100" s="4">
        <v>1920</v>
      </c>
      <c r="C100" s="4">
        <f t="shared" si="9"/>
        <v>2224.0466780575348</v>
      </c>
      <c r="D100" s="4">
        <f t="shared" si="10"/>
        <v>3.7991981994198833</v>
      </c>
      <c r="E100" s="4">
        <f t="shared" si="11"/>
        <v>0.87509032572348833</v>
      </c>
      <c r="F100" s="63">
        <f t="shared" si="12"/>
        <v>1966.7711432829526</v>
      </c>
      <c r="G100" s="9">
        <f t="shared" si="8"/>
        <v>2.435997045987115E-2</v>
      </c>
    </row>
    <row r="101" spans="1:7" x14ac:dyDescent="0.15">
      <c r="A101" s="10">
        <v>36557</v>
      </c>
      <c r="B101" s="4">
        <v>1976</v>
      </c>
      <c r="C101" s="4">
        <f t="shared" si="9"/>
        <v>2253.3750251082392</v>
      </c>
      <c r="D101" s="4">
        <f t="shared" si="10"/>
        <v>4.1228514744925651</v>
      </c>
      <c r="E101" s="4">
        <f t="shared" si="11"/>
        <v>0.85884051591679667</v>
      </c>
      <c r="F101" s="63">
        <f t="shared" si="12"/>
        <v>1896.5408312132006</v>
      </c>
      <c r="G101" s="9">
        <f t="shared" si="8"/>
        <v>4.0212129952833707E-2</v>
      </c>
    </row>
    <row r="102" spans="1:7" x14ac:dyDescent="0.15">
      <c r="A102" s="10">
        <v>36586</v>
      </c>
      <c r="B102" s="4">
        <v>2190</v>
      </c>
      <c r="C102" s="4">
        <f t="shared" si="9"/>
        <v>2283.6131395596481</v>
      </c>
      <c r="D102" s="4">
        <f t="shared" si="10"/>
        <v>4.4539353833647555</v>
      </c>
      <c r="E102" s="4">
        <f t="shared" si="11"/>
        <v>0.93910938425709245</v>
      </c>
      <c r="F102" s="63">
        <f t="shared" si="12"/>
        <v>2101.130898353902</v>
      </c>
      <c r="G102" s="9">
        <f t="shared" si="8"/>
        <v>4.0579498468537895E-2</v>
      </c>
    </row>
    <row r="103" spans="1:7" x14ac:dyDescent="0.15">
      <c r="A103" s="10">
        <v>36617</v>
      </c>
      <c r="B103" s="4">
        <v>2132</v>
      </c>
      <c r="C103" s="4">
        <f t="shared" si="9"/>
        <v>2278.070708219042</v>
      </c>
      <c r="D103" s="4">
        <f t="shared" si="10"/>
        <v>4.3272035111864975</v>
      </c>
      <c r="E103" s="4">
        <f t="shared" si="11"/>
        <v>0.94467585132501741</v>
      </c>
      <c r="F103" s="63">
        <f t="shared" si="12"/>
        <v>2166.6086394706813</v>
      </c>
      <c r="G103" s="9">
        <f t="shared" si="8"/>
        <v>1.6232945342721052E-2</v>
      </c>
    </row>
    <row r="104" spans="1:7" x14ac:dyDescent="0.15">
      <c r="A104" s="10">
        <v>36647</v>
      </c>
      <c r="B104" s="4">
        <v>2357</v>
      </c>
      <c r="C104" s="4">
        <f t="shared" si="9"/>
        <v>2291.5744483035396</v>
      </c>
      <c r="D104" s="4">
        <f t="shared" si="10"/>
        <v>4.4435417460833087</v>
      </c>
      <c r="E104" s="4">
        <f t="shared" si="11"/>
        <v>1.0214112866690486</v>
      </c>
      <c r="F104" s="63">
        <f t="shared" si="12"/>
        <v>2322.8539888529076</v>
      </c>
      <c r="G104" s="9">
        <f t="shared" si="8"/>
        <v>1.4487064551163512E-2</v>
      </c>
    </row>
    <row r="105" spans="1:7" x14ac:dyDescent="0.15">
      <c r="A105" s="10">
        <v>36678</v>
      </c>
      <c r="B105" s="4">
        <v>2413</v>
      </c>
      <c r="C105" s="4">
        <f t="shared" si="9"/>
        <v>2330.3507067969531</v>
      </c>
      <c r="D105" s="4">
        <f t="shared" si="10"/>
        <v>4.878804836213984</v>
      </c>
      <c r="E105" s="4">
        <f t="shared" si="11"/>
        <v>1.0078977246954108</v>
      </c>
      <c r="F105" s="63">
        <f t="shared" si="12"/>
        <v>2287.9155012991823</v>
      </c>
      <c r="G105" s="9">
        <f t="shared" si="8"/>
        <v>5.1837753294992822E-2</v>
      </c>
    </row>
    <row r="106" spans="1:7" x14ac:dyDescent="0.15">
      <c r="A106" s="10">
        <v>36708</v>
      </c>
      <c r="B106" s="4">
        <v>2463</v>
      </c>
      <c r="C106" s="4">
        <f t="shared" si="9"/>
        <v>2331.8782905099156</v>
      </c>
      <c r="D106" s="4">
        <f t="shared" si="10"/>
        <v>4.8363187471417852</v>
      </c>
      <c r="E106" s="4">
        <f t="shared" si="11"/>
        <v>1.0600555300609082</v>
      </c>
      <c r="F106" s="63">
        <f t="shared" si="12"/>
        <v>2475.9913193835682</v>
      </c>
      <c r="G106" s="9">
        <f t="shared" si="8"/>
        <v>5.2745917107463354E-3</v>
      </c>
    </row>
    <row r="107" spans="1:7" x14ac:dyDescent="0.15">
      <c r="A107" s="10">
        <v>36739</v>
      </c>
      <c r="B107" s="4">
        <v>2422</v>
      </c>
      <c r="C107" s="4">
        <f t="shared" si="9"/>
        <v>2348.5059592245625</v>
      </c>
      <c r="D107" s="4">
        <f t="shared" si="10"/>
        <v>4.9858070460561912</v>
      </c>
      <c r="E107" s="4">
        <f t="shared" si="11"/>
        <v>1.0222256816577975</v>
      </c>
      <c r="F107" s="63">
        <f t="shared" si="12"/>
        <v>2378.1244016193782</v>
      </c>
      <c r="G107" s="9">
        <f t="shared" si="8"/>
        <v>1.8115441115037902E-2</v>
      </c>
    </row>
    <row r="108" spans="1:7" x14ac:dyDescent="0.15">
      <c r="A108" s="10">
        <v>36770</v>
      </c>
      <c r="B108" s="4">
        <v>2358</v>
      </c>
      <c r="C108" s="4">
        <f t="shared" si="9"/>
        <v>2374.7898398453872</v>
      </c>
      <c r="D108" s="4">
        <f t="shared" si="10"/>
        <v>5.2558196228705532</v>
      </c>
      <c r="E108" s="4">
        <f t="shared" si="11"/>
        <v>0.97691975571872769</v>
      </c>
      <c r="F108" s="63">
        <f t="shared" si="12"/>
        <v>2282.4794501123497</v>
      </c>
      <c r="G108" s="9">
        <f t="shared" si="8"/>
        <v>3.2027374846331766E-2</v>
      </c>
    </row>
    <row r="109" spans="1:7" x14ac:dyDescent="0.15">
      <c r="A109" s="10">
        <v>36800</v>
      </c>
      <c r="B109" s="4">
        <v>2352</v>
      </c>
      <c r="C109" s="4">
        <f t="shared" si="9"/>
        <v>2363.2672075016858</v>
      </c>
      <c r="D109" s="4">
        <f t="shared" si="10"/>
        <v>5.0431058750968027</v>
      </c>
      <c r="E109" s="4">
        <f t="shared" si="11"/>
        <v>1.0101153963868423</v>
      </c>
      <c r="F109" s="63">
        <f t="shared" si="12"/>
        <v>2414.2264803303992</v>
      </c>
      <c r="G109" s="9">
        <f t="shared" si="8"/>
        <v>2.645683687516974E-2</v>
      </c>
    </row>
    <row r="110" spans="1:7" x14ac:dyDescent="0.15">
      <c r="A110" s="10">
        <v>36831</v>
      </c>
      <c r="B110" s="4">
        <v>2549</v>
      </c>
      <c r="C110" s="4">
        <f t="shared" si="9"/>
        <v>2398.4497699027861</v>
      </c>
      <c r="D110" s="4">
        <f t="shared" si="10"/>
        <v>5.4252076784266423</v>
      </c>
      <c r="E110" s="4">
        <f t="shared" si="11"/>
        <v>1.038677161267713</v>
      </c>
      <c r="F110" s="63">
        <f t="shared" si="12"/>
        <v>2435.6697515180276</v>
      </c>
      <c r="G110" s="9">
        <f t="shared" si="8"/>
        <v>4.4460670255775749E-2</v>
      </c>
    </row>
    <row r="111" spans="1:7" x14ac:dyDescent="0.15">
      <c r="A111" s="10">
        <v>36861</v>
      </c>
      <c r="B111" s="4">
        <v>3375</v>
      </c>
      <c r="C111" s="4">
        <f t="shared" si="9"/>
        <v>2398.1730280000579</v>
      </c>
      <c r="D111" s="4">
        <f t="shared" si="10"/>
        <v>5.3529195396018654</v>
      </c>
      <c r="E111" s="4">
        <f t="shared" si="11"/>
        <v>1.4151112307971632</v>
      </c>
      <c r="F111" s="63">
        <f t="shared" si="12"/>
        <v>3404.5255997238651</v>
      </c>
      <c r="G111" s="9">
        <f t="shared" si="8"/>
        <v>8.7483258441081683E-3</v>
      </c>
    </row>
    <row r="112" spans="1:7" x14ac:dyDescent="0.15">
      <c r="A112" s="10">
        <v>36892</v>
      </c>
      <c r="B112" s="4">
        <v>2109</v>
      </c>
      <c r="C112" s="4">
        <f t="shared" si="9"/>
        <v>2405.3067499682156</v>
      </c>
      <c r="D112" s="4">
        <f t="shared" si="10"/>
        <v>5.3754961848953293</v>
      </c>
      <c r="E112" s="4">
        <f t="shared" si="11"/>
        <v>0.87631888156438864</v>
      </c>
      <c r="F112" s="63">
        <f t="shared" si="12"/>
        <v>2103.3023043173366</v>
      </c>
      <c r="G112" s="9">
        <f t="shared" si="8"/>
        <v>2.701610091352954E-3</v>
      </c>
    </row>
    <row r="113" spans="1:7" x14ac:dyDescent="0.15">
      <c r="A113" s="10">
        <v>36923</v>
      </c>
      <c r="B113" s="4">
        <v>2052</v>
      </c>
      <c r="C113" s="4">
        <f t="shared" si="9"/>
        <v>2404.8252359151102</v>
      </c>
      <c r="D113" s="4">
        <f t="shared" si="10"/>
        <v>5.3012422190970225</v>
      </c>
      <c r="E113" s="4">
        <f t="shared" si="11"/>
        <v>0.85809593776189097</v>
      </c>
      <c r="F113" s="63">
        <f t="shared" si="12"/>
        <v>2070.3915839976003</v>
      </c>
      <c r="G113" s="9">
        <f t="shared" si="8"/>
        <v>8.9627602327486677E-3</v>
      </c>
    </row>
    <row r="114" spans="1:7" x14ac:dyDescent="0.15">
      <c r="A114" s="10">
        <v>36951</v>
      </c>
      <c r="B114" s="4">
        <v>2327</v>
      </c>
      <c r="C114" s="4">
        <f t="shared" si="9"/>
        <v>2428.6574750117238</v>
      </c>
      <c r="D114" s="4">
        <f t="shared" si="10"/>
        <v>5.53617436919368</v>
      </c>
      <c r="E114" s="4">
        <f t="shared" si="11"/>
        <v>0.94509295451910391</v>
      </c>
      <c r="F114" s="63">
        <f t="shared" si="12"/>
        <v>2263.3723928623299</v>
      </c>
      <c r="G114" s="9">
        <f t="shared" si="8"/>
        <v>2.7343191722247577E-2</v>
      </c>
    </row>
    <row r="115" spans="1:7" x14ac:dyDescent="0.15">
      <c r="A115" s="10">
        <v>36982</v>
      </c>
      <c r="B115" s="4">
        <v>2231</v>
      </c>
      <c r="C115" s="4">
        <f t="shared" si="9"/>
        <v>2414.3542281253167</v>
      </c>
      <c r="D115" s="4">
        <f t="shared" si="10"/>
        <v>5.2846542851389131</v>
      </c>
      <c r="E115" s="4">
        <f t="shared" si="11"/>
        <v>0.9400003059755776</v>
      </c>
      <c r="F115" s="63">
        <f t="shared" si="12"/>
        <v>2299.5239580188691</v>
      </c>
      <c r="G115" s="9">
        <f t="shared" si="8"/>
        <v>3.071445899545901E-2</v>
      </c>
    </row>
    <row r="116" spans="1:7" x14ac:dyDescent="0.15">
      <c r="A116" s="10">
        <v>37012</v>
      </c>
      <c r="B116" s="4">
        <v>2470</v>
      </c>
      <c r="C116" s="4">
        <f t="shared" si="9"/>
        <v>2419.2515566374364</v>
      </c>
      <c r="D116" s="4">
        <f t="shared" si="10"/>
        <v>5.2797438490061621</v>
      </c>
      <c r="E116" s="4">
        <f t="shared" si="11"/>
        <v>1.0221685061730783</v>
      </c>
      <c r="F116" s="63">
        <f t="shared" si="12"/>
        <v>2471.4464641573222</v>
      </c>
      <c r="G116" s="9">
        <f t="shared" si="8"/>
        <v>5.8561301915879566E-4</v>
      </c>
    </row>
    <row r="117" spans="1:7" x14ac:dyDescent="0.15">
      <c r="A117" s="10">
        <v>37043</v>
      </c>
      <c r="B117" s="4">
        <v>2526</v>
      </c>
      <c r="C117" s="4">
        <f t="shared" si="9"/>
        <v>2446.870133343431</v>
      </c>
      <c r="D117" s="4">
        <f t="shared" si="10"/>
        <v>5.5629509569901696</v>
      </c>
      <c r="E117" s="4">
        <f t="shared" si="11"/>
        <v>1.0154118511350241</v>
      </c>
      <c r="F117" s="63">
        <f t="shared" si="12"/>
        <v>2443.6795812130908</v>
      </c>
      <c r="G117" s="9">
        <f t="shared" si="8"/>
        <v>3.25892394247463E-2</v>
      </c>
    </row>
    <row r="118" spans="1:7" x14ac:dyDescent="0.15">
      <c r="A118" s="10">
        <v>37073</v>
      </c>
      <c r="B118" s="4">
        <v>2483</v>
      </c>
      <c r="C118" s="4">
        <f t="shared" si="9"/>
        <v>2422.3190893977335</v>
      </c>
      <c r="D118" s="4">
        <f t="shared" si="10"/>
        <v>5.1811719508606151</v>
      </c>
      <c r="E118" s="4">
        <f t="shared" si="11"/>
        <v>1.051669819186537</v>
      </c>
      <c r="F118" s="63">
        <f t="shared" si="12"/>
        <v>2599.7152531169913</v>
      </c>
      <c r="G118" s="9">
        <f t="shared" si="8"/>
        <v>4.7005740280705331E-2</v>
      </c>
    </row>
    <row r="119" spans="1:7" x14ac:dyDescent="0.15">
      <c r="A119" s="10">
        <v>37104</v>
      </c>
      <c r="B119" s="4">
        <v>2518</v>
      </c>
      <c r="C119" s="4">
        <f t="shared" si="9"/>
        <v>2437.2787788659052</v>
      </c>
      <c r="D119" s="4">
        <f t="shared" si="10"/>
        <v>5.3051419758022842</v>
      </c>
      <c r="E119" s="4">
        <f t="shared" si="11"/>
        <v>1.0260309308492876</v>
      </c>
      <c r="F119" s="63">
        <f t="shared" si="12"/>
        <v>2481.4531093815481</v>
      </c>
      <c r="G119" s="9">
        <f t="shared" si="8"/>
        <v>1.4514253621307358E-2</v>
      </c>
    </row>
    <row r="120" spans="1:7" x14ac:dyDescent="0.15">
      <c r="A120" s="10">
        <v>37135</v>
      </c>
      <c r="B120" s="4">
        <v>2316</v>
      </c>
      <c r="C120" s="4">
        <f t="shared" si="9"/>
        <v>2422.9276966973725</v>
      </c>
      <c r="D120" s="4">
        <f t="shared" si="10"/>
        <v>5.0559444268774749</v>
      </c>
      <c r="E120" s="4">
        <f t="shared" si="11"/>
        <v>0.97211850586635229</v>
      </c>
      <c r="F120" s="63">
        <f t="shared" si="12"/>
        <v>2386.208487271173</v>
      </c>
      <c r="G120" s="9">
        <f t="shared" si="8"/>
        <v>3.0314545453874353E-2</v>
      </c>
    </row>
    <row r="121" spans="1:7" x14ac:dyDescent="0.15">
      <c r="A121" s="10">
        <v>37165</v>
      </c>
      <c r="B121" s="4">
        <v>2409</v>
      </c>
      <c r="C121" s="4">
        <f t="shared" si="9"/>
        <v>2416.1933835594623</v>
      </c>
      <c r="D121" s="4">
        <f t="shared" si="10"/>
        <v>4.9064699772190412</v>
      </c>
      <c r="E121" s="4">
        <f t="shared" si="11"/>
        <v>1.0074257544250411</v>
      </c>
      <c r="F121" s="63">
        <f t="shared" si="12"/>
        <v>2452.5436580749906</v>
      </c>
      <c r="G121" s="9">
        <f t="shared" si="8"/>
        <v>1.8075408084263434E-2</v>
      </c>
    </row>
    <row r="122" spans="1:7" x14ac:dyDescent="0.15">
      <c r="A122" s="10">
        <v>37196</v>
      </c>
      <c r="B122" s="4">
        <v>2638</v>
      </c>
      <c r="C122" s="4">
        <f t="shared" si="9"/>
        <v>2453.5567504786177</v>
      </c>
      <c r="D122" s="4">
        <f t="shared" si="10"/>
        <v>5.3179518113823301</v>
      </c>
      <c r="E122" s="4">
        <f t="shared" si="11"/>
        <v>1.0494759052302389</v>
      </c>
      <c r="F122" s="63">
        <f t="shared" si="12"/>
        <v>2514.7411230171556</v>
      </c>
      <c r="G122" s="9">
        <f t="shared" si="8"/>
        <v>4.6724365800926614E-2</v>
      </c>
    </row>
    <row r="123" spans="1:7" x14ac:dyDescent="0.15">
      <c r="A123" s="10">
        <v>37226</v>
      </c>
      <c r="B123" s="4">
        <v>3542</v>
      </c>
      <c r="C123" s="4">
        <f t="shared" si="9"/>
        <v>2470.9387811019228</v>
      </c>
      <c r="D123" s="4">
        <f t="shared" si="10"/>
        <v>5.4708977102432437</v>
      </c>
      <c r="E123" s="4">
        <f t="shared" si="11"/>
        <v>1.421285388220026</v>
      </c>
      <c r="F123" s="63">
        <f t="shared" si="12"/>
        <v>3479.5812063336102</v>
      </c>
      <c r="G123" s="9">
        <f t="shared" si="8"/>
        <v>1.7622471390849739E-2</v>
      </c>
    </row>
    <row r="124" spans="1:7" x14ac:dyDescent="0.15">
      <c r="A124" s="10">
        <v>37257</v>
      </c>
      <c r="B124" s="4">
        <v>2114</v>
      </c>
      <c r="C124" s="4">
        <f t="shared" si="9"/>
        <v>2458.8926617673064</v>
      </c>
      <c r="D124" s="4">
        <f t="shared" si="10"/>
        <v>5.2488205869870361</v>
      </c>
      <c r="E124" s="4">
        <f t="shared" si="11"/>
        <v>0.87263598608532722</v>
      </c>
      <c r="F124" s="63">
        <f t="shared" si="12"/>
        <v>2170.1245600319044</v>
      </c>
      <c r="G124" s="9">
        <f t="shared" si="8"/>
        <v>2.6548987716132625E-2</v>
      </c>
    </row>
    <row r="125" spans="1:7" x14ac:dyDescent="0.15">
      <c r="A125" s="10">
        <v>37288</v>
      </c>
      <c r="B125" s="4">
        <v>2109</v>
      </c>
      <c r="C125" s="4">
        <f t="shared" si="9"/>
        <v>2462.398051763962</v>
      </c>
      <c r="D125" s="4">
        <f t="shared" si="10"/>
        <v>5.2267177341379378</v>
      </c>
      <c r="E125" s="4">
        <f t="shared" si="11"/>
        <v>0.85837730169772253</v>
      </c>
      <c r="F125" s="63">
        <f t="shared" si="12"/>
        <v>2114.4697960787839</v>
      </c>
      <c r="G125" s="9">
        <f t="shared" si="8"/>
        <v>2.5935495869056089E-3</v>
      </c>
    </row>
    <row r="126" spans="1:7" x14ac:dyDescent="0.15">
      <c r="A126" s="10">
        <v>37316</v>
      </c>
      <c r="B126" s="4">
        <v>2366</v>
      </c>
      <c r="C126" s="4">
        <f t="shared" si="9"/>
        <v>2477.4252799478809</v>
      </c>
      <c r="D126" s="4">
        <f t="shared" si="10"/>
        <v>5.3509665809339415</v>
      </c>
      <c r="E126" s="4">
        <f t="shared" si="11"/>
        <v>0.94856662801776226</v>
      </c>
      <c r="F126" s="63">
        <f t="shared" si="12"/>
        <v>2332.1347840494818</v>
      </c>
      <c r="G126" s="9">
        <f t="shared" si="8"/>
        <v>1.4313278085595172E-2</v>
      </c>
    </row>
    <row r="127" spans="1:7" x14ac:dyDescent="0.15">
      <c r="A127" s="10">
        <v>37347</v>
      </c>
      <c r="B127" s="4">
        <v>2300</v>
      </c>
      <c r="C127" s="4">
        <f t="shared" si="9"/>
        <v>2472.9385801689123</v>
      </c>
      <c r="D127" s="4">
        <f t="shared" si="10"/>
        <v>5.2262466791854516</v>
      </c>
      <c r="E127" s="4">
        <f t="shared" si="11"/>
        <v>0.93812568956723608</v>
      </c>
      <c r="F127" s="63">
        <f t="shared" si="12"/>
        <v>2333.8104314059819</v>
      </c>
      <c r="G127" s="9">
        <f t="shared" si="8"/>
        <v>1.4700187567818237E-2</v>
      </c>
    </row>
    <row r="128" spans="1:7" x14ac:dyDescent="0.15">
      <c r="A128" s="10">
        <v>37377</v>
      </c>
      <c r="B128" s="4">
        <v>2569</v>
      </c>
      <c r="C128" s="4">
        <f t="shared" si="9"/>
        <v>2487.7702534226828</v>
      </c>
      <c r="D128" s="4">
        <f t="shared" si="10"/>
        <v>5.3480222929140782</v>
      </c>
      <c r="E128" s="4">
        <f t="shared" si="11"/>
        <v>1.0258516980007979</v>
      </c>
      <c r="F128" s="63">
        <f t="shared" si="12"/>
        <v>2533.1020391099851</v>
      </c>
      <c r="G128" s="9">
        <f t="shared" si="8"/>
        <v>1.3973515332820135E-2</v>
      </c>
    </row>
    <row r="129" spans="1:7" x14ac:dyDescent="0.15">
      <c r="A129" s="10">
        <v>37408</v>
      </c>
      <c r="B129" s="4">
        <v>2486</v>
      </c>
      <c r="C129" s="4">
        <f t="shared" si="9"/>
        <v>2480.851293081058</v>
      </c>
      <c r="D129" s="4">
        <f t="shared" si="10"/>
        <v>5.1925040213079159</v>
      </c>
      <c r="E129" s="4">
        <f t="shared" si="11"/>
        <v>1.0126859222514344</v>
      </c>
      <c r="F129" s="63">
        <f t="shared" si="12"/>
        <v>2531.5418434429339</v>
      </c>
      <c r="G129" s="9">
        <f t="shared" si="8"/>
        <v>1.8319325600536562E-2</v>
      </c>
    </row>
    <row r="130" spans="1:7" x14ac:dyDescent="0.15">
      <c r="A130" s="10">
        <v>37438</v>
      </c>
      <c r="B130" s="4">
        <v>2568</v>
      </c>
      <c r="C130" s="4">
        <f t="shared" si="9"/>
        <v>2473.9512705867501</v>
      </c>
      <c r="D130" s="4">
        <f t="shared" si="10"/>
        <v>5.0391974683365914</v>
      </c>
      <c r="E130" s="4">
        <f t="shared" si="11"/>
        <v>1.0488659291624169</v>
      </c>
      <c r="F130" s="63">
        <f t="shared" si="12"/>
        <v>2614.4972305884567</v>
      </c>
      <c r="G130" s="9">
        <f t="shared" si="8"/>
        <v>1.8106398204227672E-2</v>
      </c>
    </row>
    <row r="131" spans="1:7" x14ac:dyDescent="0.15">
      <c r="A131" s="10">
        <v>37469</v>
      </c>
      <c r="B131" s="4">
        <v>2595</v>
      </c>
      <c r="C131" s="4">
        <f t="shared" si="9"/>
        <v>2492.7131780601358</v>
      </c>
      <c r="D131" s="4">
        <f t="shared" si="10"/>
        <v>5.2131711508075336</v>
      </c>
      <c r="E131" s="4">
        <f t="shared" si="11"/>
        <v>1.0309165707705703</v>
      </c>
      <c r="F131" s="63">
        <f t="shared" si="12"/>
        <v>2543.5208975050718</v>
      </c>
      <c r="G131" s="9">
        <f t="shared" si="8"/>
        <v>1.9837804429644761E-2</v>
      </c>
    </row>
    <row r="132" spans="1:7" x14ac:dyDescent="0.15">
      <c r="A132" s="10">
        <v>37500</v>
      </c>
      <c r="B132" s="4">
        <v>2297</v>
      </c>
      <c r="C132" s="4">
        <f t="shared" si="9"/>
        <v>2460.9903243931972</v>
      </c>
      <c r="D132" s="4">
        <f t="shared" si="10"/>
        <v>4.7449038587772376</v>
      </c>
      <c r="E132" s="4">
        <f t="shared" si="11"/>
        <v>0.96261594191159749</v>
      </c>
      <c r="F132" s="63">
        <f t="shared" si="12"/>
        <v>2428.2804303591347</v>
      </c>
      <c r="G132" s="9">
        <f t="shared" si="8"/>
        <v>5.7152995367494429E-2</v>
      </c>
    </row>
    <row r="133" spans="1:7" x14ac:dyDescent="0.15">
      <c r="A133" s="10">
        <v>37530</v>
      </c>
      <c r="B133" s="4">
        <v>2401</v>
      </c>
      <c r="C133" s="4">
        <f t="shared" si="9"/>
        <v>2443.1891653236376</v>
      </c>
      <c r="D133" s="4">
        <f t="shared" si="10"/>
        <v>4.4590695307603125</v>
      </c>
      <c r="E133" s="4">
        <f t="shared" si="11"/>
        <v>1.0015882734917465</v>
      </c>
      <c r="F133" s="63">
        <f t="shared" si="12"/>
        <v>2484.0451725341463</v>
      </c>
      <c r="G133" s="9">
        <f t="shared" si="8"/>
        <v>3.4587743662701516E-2</v>
      </c>
    </row>
    <row r="134" spans="1:7" x14ac:dyDescent="0.15">
      <c r="A134" s="10">
        <v>37561</v>
      </c>
      <c r="B134" s="4">
        <v>2601</v>
      </c>
      <c r="C134" s="4">
        <f t="shared" si="9"/>
        <v>2456.0535811748978</v>
      </c>
      <c r="D134" s="4">
        <f t="shared" si="10"/>
        <v>4.565630774952087</v>
      </c>
      <c r="E134" s="4">
        <f t="shared" si="11"/>
        <v>1.0528051754479457</v>
      </c>
      <c r="F134" s="63">
        <f t="shared" si="12"/>
        <v>2568.7478469590155</v>
      </c>
      <c r="G134" s="9">
        <f t="shared" ref="G134:G197" si="13">ABS(B134-F134)/B134</f>
        <v>1.2399905052281611E-2</v>
      </c>
    </row>
    <row r="135" spans="1:7" x14ac:dyDescent="0.15">
      <c r="A135" s="10">
        <v>37591</v>
      </c>
      <c r="B135" s="4">
        <v>3488</v>
      </c>
      <c r="C135" s="4">
        <f t="shared" si="9"/>
        <v>2458.8406858441999</v>
      </c>
      <c r="D135" s="4">
        <f t="shared" si="10"/>
        <v>4.5430829884101591</v>
      </c>
      <c r="E135" s="4">
        <f t="shared" si="11"/>
        <v>1.4215827436483375</v>
      </c>
      <c r="F135" s="63">
        <f t="shared" si="12"/>
        <v>3497.242131917797</v>
      </c>
      <c r="G135" s="9">
        <f t="shared" si="13"/>
        <v>2.6496937837720744E-3</v>
      </c>
    </row>
    <row r="136" spans="1:7" x14ac:dyDescent="0.15">
      <c r="A136" s="10">
        <v>37622</v>
      </c>
      <c r="B136" s="4">
        <v>2121</v>
      </c>
      <c r="C136" s="4">
        <f t="shared" si="9"/>
        <v>2454.4080613571505</v>
      </c>
      <c r="D136" s="4">
        <f t="shared" si="10"/>
        <v>4.4292908233266504</v>
      </c>
      <c r="E136" s="4">
        <f t="shared" si="11"/>
        <v>0.8709896493950301</v>
      </c>
      <c r="F136" s="63">
        <f t="shared" si="12"/>
        <v>2149.6373242218347</v>
      </c>
      <c r="G136" s="9">
        <f t="shared" si="13"/>
        <v>1.3501803027739115E-2</v>
      </c>
    </row>
    <row r="137" spans="1:7" x14ac:dyDescent="0.15">
      <c r="A137" s="10">
        <v>37653</v>
      </c>
      <c r="B137" s="4">
        <v>2046</v>
      </c>
      <c r="C137" s="4">
        <f t="shared" si="9"/>
        <v>2438.250400631995</v>
      </c>
      <c r="D137" s="4">
        <f t="shared" si="10"/>
        <v>4.1682937046509307</v>
      </c>
      <c r="E137" s="4">
        <f t="shared" si="11"/>
        <v>0.85383727230866535</v>
      </c>
      <c r="F137" s="63">
        <f t="shared" si="12"/>
        <v>2110.6101716782505</v>
      </c>
      <c r="G137" s="9">
        <f t="shared" si="13"/>
        <v>3.1578774036290558E-2</v>
      </c>
    </row>
    <row r="138" spans="1:7" x14ac:dyDescent="0.15">
      <c r="A138" s="10">
        <v>37681</v>
      </c>
      <c r="B138" s="4">
        <v>2273</v>
      </c>
      <c r="C138" s="4">
        <f t="shared" si="9"/>
        <v>2429.7904040513431</v>
      </c>
      <c r="D138" s="4">
        <f t="shared" si="10"/>
        <v>4.0081948492908888</v>
      </c>
      <c r="E138" s="4">
        <f t="shared" si="11"/>
        <v>0.94568972006133634</v>
      </c>
      <c r="F138" s="63">
        <f t="shared" si="12"/>
        <v>2316.7968650944576</v>
      </c>
      <c r="G138" s="9">
        <f t="shared" si="13"/>
        <v>1.9268308444548018E-2</v>
      </c>
    </row>
    <row r="139" spans="1:7" x14ac:dyDescent="0.15">
      <c r="A139" s="10">
        <v>37712</v>
      </c>
      <c r="B139" s="4">
        <v>2333</v>
      </c>
      <c r="C139" s="4">
        <f t="shared" si="9"/>
        <v>2448.3150110234706</v>
      </c>
      <c r="D139" s="4">
        <f t="shared" si="10"/>
        <v>4.1922309232403112</v>
      </c>
      <c r="E139" s="4">
        <f t="shared" si="11"/>
        <v>0.94273555557701294</v>
      </c>
      <c r="F139" s="63">
        <f t="shared" si="12"/>
        <v>2283.20898886143</v>
      </c>
      <c r="G139" s="9">
        <f t="shared" si="13"/>
        <v>2.1342053638478336E-2</v>
      </c>
    </row>
    <row r="140" spans="1:7" x14ac:dyDescent="0.15">
      <c r="A140" s="10">
        <v>37742</v>
      </c>
      <c r="B140" s="4">
        <v>2576</v>
      </c>
      <c r="C140" s="4">
        <f t="shared" si="9"/>
        <v>2468.5284867496093</v>
      </c>
      <c r="D140" s="4">
        <f t="shared" si="10"/>
        <v>4.3953449550243491</v>
      </c>
      <c r="E140" s="4">
        <f t="shared" si="11"/>
        <v>1.0313355462444487</v>
      </c>
      <c r="F140" s="63">
        <f t="shared" si="12"/>
        <v>2515.9087185102871</v>
      </c>
      <c r="G140" s="9">
        <f t="shared" si="13"/>
        <v>2.3327360826751884E-2</v>
      </c>
    </row>
    <row r="141" spans="1:7" x14ac:dyDescent="0.15">
      <c r="A141" s="10">
        <v>37773</v>
      </c>
      <c r="B141" s="4">
        <v>2433</v>
      </c>
      <c r="C141" s="4">
        <f t="shared" si="9"/>
        <v>2453.6683408587414</v>
      </c>
      <c r="D141" s="4">
        <f t="shared" si="10"/>
        <v>4.1512278200697512</v>
      </c>
      <c r="E141" s="4">
        <f t="shared" si="11"/>
        <v>1.0077454273745334</v>
      </c>
      <c r="F141" s="63">
        <f t="shared" si="12"/>
        <v>2504.2951511673582</v>
      </c>
      <c r="G141" s="9">
        <f t="shared" si="13"/>
        <v>2.9303391355264365E-2</v>
      </c>
    </row>
    <row r="142" spans="1:7" x14ac:dyDescent="0.15">
      <c r="A142" s="10">
        <v>37803</v>
      </c>
      <c r="B142" s="4">
        <v>2611</v>
      </c>
      <c r="C142" s="4">
        <f t="shared" si="9"/>
        <v>2466.4448408398207</v>
      </c>
      <c r="D142" s="4">
        <f t="shared" si="10"/>
        <v>4.2605772386330534</v>
      </c>
      <c r="E142" s="4">
        <f t="shared" si="11"/>
        <v>1.0521943530811007</v>
      </c>
      <c r="F142" s="63">
        <f t="shared" si="12"/>
        <v>2577.9232056158721</v>
      </c>
      <c r="G142" s="9">
        <f t="shared" si="13"/>
        <v>1.2668247561902672E-2</v>
      </c>
    </row>
    <row r="143" spans="1:7" x14ac:dyDescent="0.15">
      <c r="A143" s="10">
        <v>37834</v>
      </c>
      <c r="B143" s="4">
        <v>2660</v>
      </c>
      <c r="C143" s="4">
        <f t="shared" si="9"/>
        <v>2500.660727435768</v>
      </c>
      <c r="D143" s="4">
        <f t="shared" si="10"/>
        <v>4.6403444622011927</v>
      </c>
      <c r="E143" s="4">
        <f t="shared" si="11"/>
        <v>1.0405603170334286</v>
      </c>
      <c r="F143" s="63">
        <f t="shared" si="12"/>
        <v>2547.091156989708</v>
      </c>
      <c r="G143" s="9">
        <f t="shared" si="13"/>
        <v>4.2446933462515789E-2</v>
      </c>
    </row>
    <row r="144" spans="1:7" x14ac:dyDescent="0.15">
      <c r="A144" s="10">
        <v>37865</v>
      </c>
      <c r="B144" s="4">
        <v>2461</v>
      </c>
      <c r="C144" s="4">
        <f t="shared" si="9"/>
        <v>2519.3249222043378</v>
      </c>
      <c r="D144" s="4">
        <f t="shared" si="10"/>
        <v>4.8181359391997232</v>
      </c>
      <c r="E144" s="4">
        <f t="shared" si="11"/>
        <v>0.96717266292042958</v>
      </c>
      <c r="F144" s="63">
        <f t="shared" si="12"/>
        <v>2411.6427510971985</v>
      </c>
      <c r="G144" s="9">
        <f t="shared" si="13"/>
        <v>2.0055769566355762E-2</v>
      </c>
    </row>
    <row r="145" spans="1:7" x14ac:dyDescent="0.15">
      <c r="A145" s="10">
        <v>37895</v>
      </c>
      <c r="B145" s="4">
        <v>2641</v>
      </c>
      <c r="C145" s="4">
        <f t="shared" si="9"/>
        <v>2554.9588740008539</v>
      </c>
      <c r="D145" s="4">
        <f t="shared" si="10"/>
        <v>5.2088124864029517</v>
      </c>
      <c r="E145" s="4">
        <f t="shared" si="11"/>
        <v>1.0110938971539849</v>
      </c>
      <c r="F145" s="63">
        <f t="shared" si="12"/>
        <v>2528.1520876521627</v>
      </c>
      <c r="G145" s="9">
        <f t="shared" si="13"/>
        <v>4.2729236027200808E-2</v>
      </c>
    </row>
    <row r="146" spans="1:7" x14ac:dyDescent="0.15">
      <c r="A146" s="10">
        <v>37926</v>
      </c>
      <c r="B146" s="4">
        <v>2660</v>
      </c>
      <c r="C146" s="4">
        <f t="shared" ref="C146:C209" si="14">$L$4*B146/E134+(1-$L$4)*(C145+D145)</f>
        <v>2550.9821087384544</v>
      </c>
      <c r="D146" s="4">
        <f t="shared" ref="D146:D209" si="15">$L$2*(C146-C145)+(1-$L$2)*D145</f>
        <v>5.0923596293510762</v>
      </c>
      <c r="E146" s="4">
        <f t="shared" ref="E146:E209" si="16">$L$3*B146/(C145-D145)+(1-$L$3)*E134</f>
        <v>1.0509387337721403</v>
      </c>
      <c r="F146" s="63">
        <f t="shared" ref="F146:F209" si="17">(C145+1*D145)*E134</f>
        <v>2695.3577903483779</v>
      </c>
      <c r="G146" s="9">
        <f t="shared" si="13"/>
        <v>1.3292402386608225E-2</v>
      </c>
    </row>
    <row r="147" spans="1:7" x14ac:dyDescent="0.15">
      <c r="A147" s="10">
        <v>37956</v>
      </c>
      <c r="B147" s="4">
        <v>3654</v>
      </c>
      <c r="C147" s="4">
        <f t="shared" si="14"/>
        <v>2559.9856289375398</v>
      </c>
      <c r="D147" s="4">
        <f t="shared" si="15"/>
        <v>5.1419445150479595</v>
      </c>
      <c r="E147" s="4">
        <f t="shared" si="16"/>
        <v>1.4242503820920063</v>
      </c>
      <c r="F147" s="63">
        <f t="shared" si="17"/>
        <v>3633.6713557117705</v>
      </c>
      <c r="G147" s="9">
        <f t="shared" si="13"/>
        <v>5.5633947148958666E-3</v>
      </c>
    </row>
    <row r="148" spans="1:7" x14ac:dyDescent="0.15">
      <c r="A148" s="10">
        <v>37987</v>
      </c>
      <c r="B148" s="4">
        <v>2293</v>
      </c>
      <c r="C148" s="4">
        <f t="shared" si="14"/>
        <v>2583.5920462031991</v>
      </c>
      <c r="D148" s="4">
        <f t="shared" si="15"/>
        <v>5.3760332860069227</v>
      </c>
      <c r="E148" s="4">
        <f t="shared" si="16"/>
        <v>0.87616444022322559</v>
      </c>
      <c r="F148" s="63">
        <f t="shared" si="17"/>
        <v>2234.199565854994</v>
      </c>
      <c r="G148" s="9">
        <f t="shared" si="13"/>
        <v>2.564345143698472E-2</v>
      </c>
    </row>
    <row r="149" spans="1:7" x14ac:dyDescent="0.15">
      <c r="A149" s="10">
        <v>38018</v>
      </c>
      <c r="B149" s="4">
        <v>2219</v>
      </c>
      <c r="C149" s="4">
        <f t="shared" si="14"/>
        <v>2591.6724628823436</v>
      </c>
      <c r="D149" s="4">
        <f t="shared" si="15"/>
        <v>5.4103188999668692</v>
      </c>
      <c r="E149" s="4">
        <f t="shared" si="16"/>
        <v>0.85517098249143864</v>
      </c>
      <c r="F149" s="63">
        <f t="shared" si="17"/>
        <v>2210.5574430852676</v>
      </c>
      <c r="G149" s="9">
        <f t="shared" si="13"/>
        <v>3.8046673793296301E-3</v>
      </c>
    </row>
    <row r="150" spans="1:7" x14ac:dyDescent="0.15">
      <c r="A150" s="10">
        <v>38047</v>
      </c>
      <c r="B150" s="4">
        <v>2398</v>
      </c>
      <c r="C150" s="4">
        <f t="shared" si="14"/>
        <v>2580.2983413130041</v>
      </c>
      <c r="D150" s="4">
        <f t="shared" si="15"/>
        <v>5.1975292311926173</v>
      </c>
      <c r="E150" s="4">
        <f t="shared" si="16"/>
        <v>0.94208336617965405</v>
      </c>
      <c r="F150" s="63">
        <f t="shared" si="17"/>
        <v>2456.03448887983</v>
      </c>
      <c r="G150" s="9">
        <f t="shared" si="13"/>
        <v>2.4201204703849021E-2</v>
      </c>
    </row>
    <row r="151" spans="1:7" x14ac:dyDescent="0.15">
      <c r="A151" s="10">
        <v>38078</v>
      </c>
      <c r="B151" s="4">
        <v>2553</v>
      </c>
      <c r="C151" s="4">
        <f t="shared" si="14"/>
        <v>2619.022601186824</v>
      </c>
      <c r="D151" s="4">
        <f t="shared" si="15"/>
        <v>5.622574195996445</v>
      </c>
      <c r="E151" s="4">
        <f t="shared" si="16"/>
        <v>0.9522343181847156</v>
      </c>
      <c r="F151" s="63">
        <f t="shared" si="17"/>
        <v>2437.438885959556</v>
      </c>
      <c r="G151" s="9">
        <f t="shared" si="13"/>
        <v>4.5264831194846832E-2</v>
      </c>
    </row>
    <row r="152" spans="1:7" x14ac:dyDescent="0.15">
      <c r="A152" s="10">
        <v>38108</v>
      </c>
      <c r="B152" s="4">
        <v>2685</v>
      </c>
      <c r="C152" s="4">
        <f t="shared" si="14"/>
        <v>2618.840038269514</v>
      </c>
      <c r="D152" s="4">
        <f t="shared" si="15"/>
        <v>5.5489778669565508</v>
      </c>
      <c r="E152" s="4">
        <f t="shared" si="16"/>
        <v>1.0305671104816305</v>
      </c>
      <c r="F152" s="63">
        <f t="shared" si="17"/>
        <v>2706.8898656512979</v>
      </c>
      <c r="G152" s="9">
        <f t="shared" si="13"/>
        <v>8.1526501494591785E-3</v>
      </c>
    </row>
    <row r="153" spans="1:7" x14ac:dyDescent="0.15">
      <c r="A153" s="10">
        <v>38139</v>
      </c>
      <c r="B153" s="4">
        <v>2643</v>
      </c>
      <c r="C153" s="4">
        <f t="shared" si="14"/>
        <v>2623.9232760923073</v>
      </c>
      <c r="D153" s="4">
        <f t="shared" si="15"/>
        <v>5.5430733108938313</v>
      </c>
      <c r="E153" s="4">
        <f t="shared" si="16"/>
        <v>1.0084523376131607</v>
      </c>
      <c r="F153" s="63">
        <f t="shared" si="17"/>
        <v>2644.7160306634792</v>
      </c>
      <c r="G153" s="9">
        <f t="shared" si="13"/>
        <v>6.4927380381352986E-4</v>
      </c>
    </row>
    <row r="154" spans="1:7" x14ac:dyDescent="0.15">
      <c r="A154" s="10">
        <v>38169</v>
      </c>
      <c r="B154" s="4">
        <v>2867</v>
      </c>
      <c r="C154" s="4">
        <f t="shared" si="14"/>
        <v>2655.5358418924352</v>
      </c>
      <c r="D154" s="4">
        <f t="shared" si="15"/>
        <v>5.8735769509789062</v>
      </c>
      <c r="E154" s="4">
        <f t="shared" si="16"/>
        <v>1.0605371268114494</v>
      </c>
      <c r="F154" s="63">
        <f t="shared" si="17"/>
        <v>2766.7096444588246</v>
      </c>
      <c r="G154" s="9">
        <f t="shared" si="13"/>
        <v>3.4980940195736089E-2</v>
      </c>
    </row>
    <row r="155" spans="1:7" x14ac:dyDescent="0.15">
      <c r="A155" s="10">
        <v>38200</v>
      </c>
      <c r="B155" s="4">
        <v>2622</v>
      </c>
      <c r="C155" s="4">
        <f t="shared" si="14"/>
        <v>2622.6771472578234</v>
      </c>
      <c r="D155" s="4">
        <f t="shared" si="15"/>
        <v>5.3825372135122889</v>
      </c>
      <c r="E155" s="4">
        <f t="shared" si="16"/>
        <v>1.0306092109976965</v>
      </c>
      <c r="F155" s="63">
        <f t="shared" si="17"/>
        <v>2769.3570286274557</v>
      </c>
      <c r="G155" s="9">
        <f t="shared" si="13"/>
        <v>5.6200239751127284E-2</v>
      </c>
    </row>
    <row r="156" spans="1:7" x14ac:dyDescent="0.15">
      <c r="A156" s="10">
        <v>38231</v>
      </c>
      <c r="B156" s="4">
        <v>2618</v>
      </c>
      <c r="C156" s="4">
        <f t="shared" si="14"/>
        <v>2649.6118871508015</v>
      </c>
      <c r="D156" s="4">
        <f t="shared" si="15"/>
        <v>5.6557715866155007</v>
      </c>
      <c r="E156" s="4">
        <f t="shared" si="16"/>
        <v>0.97363048072430569</v>
      </c>
      <c r="F156" s="63">
        <f t="shared" si="17"/>
        <v>2541.787483343966</v>
      </c>
      <c r="G156" s="9">
        <f t="shared" si="13"/>
        <v>2.9110968928966401E-2</v>
      </c>
    </row>
    <row r="157" spans="1:7" x14ac:dyDescent="0.15">
      <c r="A157" s="10">
        <v>38261</v>
      </c>
      <c r="B157" s="4">
        <v>2727</v>
      </c>
      <c r="C157" s="4">
        <f t="shared" si="14"/>
        <v>2666.7033459852064</v>
      </c>
      <c r="D157" s="4">
        <f t="shared" si="15"/>
        <v>5.8007508670456707</v>
      </c>
      <c r="E157" s="4">
        <f t="shared" si="16"/>
        <v>1.0150577461220653</v>
      </c>
      <c r="F157" s="63">
        <f t="shared" si="17"/>
        <v>2684.7249250597524</v>
      </c>
      <c r="G157" s="9">
        <f t="shared" si="13"/>
        <v>1.5502411052529365E-2</v>
      </c>
    </row>
    <row r="158" spans="1:7" x14ac:dyDescent="0.15">
      <c r="A158" s="10">
        <v>38292</v>
      </c>
      <c r="B158" s="4">
        <v>2763</v>
      </c>
      <c r="C158" s="4">
        <f t="shared" si="14"/>
        <v>2660.6267549484937</v>
      </c>
      <c r="D158" s="4">
        <f t="shared" si="15"/>
        <v>5.6501723801285113</v>
      </c>
      <c r="E158" s="4">
        <f t="shared" si="16"/>
        <v>1.0484862326401085</v>
      </c>
      <c r="F158" s="63">
        <f t="shared" si="17"/>
        <v>2808.6380715467635</v>
      </c>
      <c r="G158" s="9">
        <f t="shared" si="13"/>
        <v>1.6517579278597001E-2</v>
      </c>
    </row>
    <row r="159" spans="1:7" x14ac:dyDescent="0.15">
      <c r="A159" s="10">
        <v>38322</v>
      </c>
      <c r="B159" s="4">
        <v>3801</v>
      </c>
      <c r="C159" s="4">
        <f t="shared" si="14"/>
        <v>2666.9594368244921</v>
      </c>
      <c r="D159" s="4">
        <f t="shared" si="15"/>
        <v>5.6588250945175913</v>
      </c>
      <c r="E159" s="4">
        <f t="shared" si="16"/>
        <v>1.4256943907522315</v>
      </c>
      <c r="F159" s="63">
        <f t="shared" si="17"/>
        <v>3797.4459325108905</v>
      </c>
      <c r="G159" s="9">
        <f t="shared" si="13"/>
        <v>9.3503485638238802E-4</v>
      </c>
    </row>
    <row r="160" spans="1:7" x14ac:dyDescent="0.15">
      <c r="A160" s="10">
        <v>38353</v>
      </c>
      <c r="B160" s="4">
        <v>2219</v>
      </c>
      <c r="C160" s="4">
        <f t="shared" si="14"/>
        <v>2634.3303026090389</v>
      </c>
      <c r="D160" s="4">
        <f t="shared" si="15"/>
        <v>5.1734182562908622</v>
      </c>
      <c r="E160" s="4">
        <f t="shared" si="16"/>
        <v>0.86789889438016776</v>
      </c>
      <c r="F160" s="63">
        <f t="shared" si="17"/>
        <v>2341.6530833846391</v>
      </c>
      <c r="G160" s="9">
        <f t="shared" si="13"/>
        <v>5.5274034873654398E-2</v>
      </c>
    </row>
    <row r="161" spans="1:7" x14ac:dyDescent="0.15">
      <c r="A161" s="10">
        <v>38384</v>
      </c>
      <c r="B161" s="4">
        <v>2316</v>
      </c>
      <c r="C161" s="4">
        <f t="shared" si="14"/>
        <v>2658.3009721672174</v>
      </c>
      <c r="D161" s="4">
        <f t="shared" si="15"/>
        <v>5.4117259249742249</v>
      </c>
      <c r="E161" s="4">
        <f t="shared" si="16"/>
        <v>0.86018939455940324</v>
      </c>
      <c r="F161" s="63">
        <f t="shared" si="17"/>
        <v>2257.226990262212</v>
      </c>
      <c r="G161" s="9">
        <f t="shared" si="13"/>
        <v>2.5376947209753028E-2</v>
      </c>
    </row>
    <row r="162" spans="1:7" x14ac:dyDescent="0.15">
      <c r="A162" s="10">
        <v>38412</v>
      </c>
      <c r="B162" s="4">
        <v>2530</v>
      </c>
      <c r="C162" s="4">
        <f t="shared" si="14"/>
        <v>2669.681886533237</v>
      </c>
      <c r="D162" s="4">
        <f t="shared" si="15"/>
        <v>5.4874020628558506</v>
      </c>
      <c r="E162" s="4">
        <f t="shared" si="16"/>
        <v>0.94434554216121935</v>
      </c>
      <c r="F162" s="63">
        <f t="shared" si="17"/>
        <v>2509.4394251541803</v>
      </c>
      <c r="G162" s="9">
        <f t="shared" si="13"/>
        <v>8.126709425225179E-3</v>
      </c>
    </row>
    <row r="163" spans="1:7" x14ac:dyDescent="0.15">
      <c r="A163" s="10">
        <v>38443</v>
      </c>
      <c r="B163" s="4">
        <v>2640</v>
      </c>
      <c r="C163" s="4">
        <f t="shared" si="14"/>
        <v>2701.7699717053629</v>
      </c>
      <c r="D163" s="4">
        <f t="shared" si="15"/>
        <v>5.8246400278831327</v>
      </c>
      <c r="E163" s="4">
        <f t="shared" si="16"/>
        <v>0.95978235903669584</v>
      </c>
      <c r="F163" s="63">
        <f t="shared" si="17"/>
        <v>2547.388003554991</v>
      </c>
      <c r="G163" s="9">
        <f t="shared" si="13"/>
        <v>3.5080301683715544E-2</v>
      </c>
    </row>
    <row r="164" spans="1:7" x14ac:dyDescent="0.15">
      <c r="A164" s="10">
        <v>38473</v>
      </c>
      <c r="B164" s="4">
        <v>2709</v>
      </c>
      <c r="C164" s="4">
        <f t="shared" si="14"/>
        <v>2686.0025993944305</v>
      </c>
      <c r="D164" s="4">
        <f t="shared" si="15"/>
        <v>5.5509009561429581</v>
      </c>
      <c r="E164" s="4">
        <f t="shared" si="16"/>
        <v>1.0255477226154768</v>
      </c>
      <c r="F164" s="63">
        <f t="shared" si="17"/>
        <v>2790.3579553695636</v>
      </c>
      <c r="G164" s="9">
        <f t="shared" si="13"/>
        <v>3.003246783667906E-2</v>
      </c>
    </row>
    <row r="165" spans="1:7" x14ac:dyDescent="0.15">
      <c r="A165" s="10">
        <v>38504</v>
      </c>
      <c r="B165" s="4">
        <v>2783</v>
      </c>
      <c r="C165" s="4">
        <f t="shared" si="14"/>
        <v>2710.1850559457839</v>
      </c>
      <c r="D165" s="4">
        <f t="shared" si="15"/>
        <v>5.7871079688881242</v>
      </c>
      <c r="E165" s="4">
        <f t="shared" si="16"/>
        <v>1.01426795260609</v>
      </c>
      <c r="F165" s="63">
        <f t="shared" si="17"/>
        <v>2714.3034192394207</v>
      </c>
      <c r="G165" s="9">
        <f t="shared" si="13"/>
        <v>2.4684362472360513E-2</v>
      </c>
    </row>
    <row r="166" spans="1:7" x14ac:dyDescent="0.15">
      <c r="A166" s="10">
        <v>38534</v>
      </c>
      <c r="B166" s="4">
        <v>2924</v>
      </c>
      <c r="C166" s="4">
        <f t="shared" si="14"/>
        <v>2727.219156315678</v>
      </c>
      <c r="D166" s="4">
        <f t="shared" si="15"/>
        <v>5.9296950150332197</v>
      </c>
      <c r="E166" s="4">
        <f t="shared" si="16"/>
        <v>1.0645691984634962</v>
      </c>
      <c r="F166" s="63">
        <f t="shared" si="17"/>
        <v>2880.3893152179412</v>
      </c>
      <c r="G166" s="9">
        <f t="shared" si="13"/>
        <v>1.4914734877585089E-2</v>
      </c>
    </row>
    <row r="167" spans="1:7" x14ac:dyDescent="0.15">
      <c r="A167" s="10">
        <v>38565</v>
      </c>
      <c r="B167" s="4">
        <v>2791</v>
      </c>
      <c r="C167" s="4">
        <f t="shared" si="14"/>
        <v>2726.2997101612882</v>
      </c>
      <c r="D167" s="4">
        <f t="shared" si="15"/>
        <v>5.8428630182505561</v>
      </c>
      <c r="E167" s="4">
        <f t="shared" si="16"/>
        <v>1.0296350841150113</v>
      </c>
      <c r="F167" s="63">
        <f t="shared" si="17"/>
        <v>2816.808381209205</v>
      </c>
      <c r="G167" s="9">
        <f t="shared" si="13"/>
        <v>9.24700150813507E-3</v>
      </c>
    </row>
    <row r="168" spans="1:7" x14ac:dyDescent="0.15">
      <c r="A168" s="10">
        <v>38596</v>
      </c>
      <c r="B168" s="4">
        <v>2784</v>
      </c>
      <c r="C168" s="4">
        <f t="shared" si="14"/>
        <v>2766.9487263370843</v>
      </c>
      <c r="D168" s="4">
        <f t="shared" si="15"/>
        <v>6.2841282373827685</v>
      </c>
      <c r="E168" s="4">
        <f t="shared" si="16"/>
        <v>0.98333316369328017</v>
      </c>
      <c r="F168" s="63">
        <f t="shared" si="17"/>
        <v>2660.0972869321358</v>
      </c>
      <c r="G168" s="9">
        <f t="shared" si="13"/>
        <v>4.450528486633052E-2</v>
      </c>
    </row>
    <row r="169" spans="1:7" x14ac:dyDescent="0.15">
      <c r="A169" s="10">
        <v>38626</v>
      </c>
      <c r="B169" s="4">
        <v>2801</v>
      </c>
      <c r="C169" s="4">
        <f t="shared" si="14"/>
        <v>2769.462843595597</v>
      </c>
      <c r="D169" s="4">
        <f t="shared" si="15"/>
        <v>6.2363328170387851</v>
      </c>
      <c r="E169" s="4">
        <f t="shared" si="16"/>
        <v>1.0149705302966505</v>
      </c>
      <c r="F169" s="63">
        <f t="shared" si="17"/>
        <v>2814.9914908360201</v>
      </c>
      <c r="G169" s="9">
        <f t="shared" si="13"/>
        <v>4.9951770210710988E-3</v>
      </c>
    </row>
    <row r="170" spans="1:7" x14ac:dyDescent="0.15">
      <c r="A170" s="10">
        <v>38657</v>
      </c>
      <c r="B170" s="4">
        <v>2933</v>
      </c>
      <c r="C170" s="4">
        <f t="shared" si="14"/>
        <v>2781.6252851466879</v>
      </c>
      <c r="D170" s="4">
        <f t="shared" si="15"/>
        <v>6.3114627992949819</v>
      </c>
      <c r="E170" s="4">
        <f t="shared" si="16"/>
        <v>1.0510138165698386</v>
      </c>
      <c r="F170" s="63">
        <f t="shared" si="17"/>
        <v>2910.2823724191362</v>
      </c>
      <c r="G170" s="9">
        <f t="shared" si="13"/>
        <v>7.745525939605793E-3</v>
      </c>
    </row>
    <row r="171" spans="1:7" x14ac:dyDescent="0.15">
      <c r="A171" s="10">
        <v>38687</v>
      </c>
      <c r="B171" s="4">
        <v>4137</v>
      </c>
      <c r="C171" s="4">
        <f t="shared" si="14"/>
        <v>2819.0638667681078</v>
      </c>
      <c r="D171" s="4">
        <f t="shared" si="15"/>
        <v>6.7060859811740094</v>
      </c>
      <c r="E171" s="4">
        <f t="shared" si="16"/>
        <v>1.4383669372435588</v>
      </c>
      <c r="F171" s="63">
        <f t="shared" si="17"/>
        <v>3974.7457833186058</v>
      </c>
      <c r="G171" s="9">
        <f t="shared" si="13"/>
        <v>3.9220260256561314E-2</v>
      </c>
    </row>
    <row r="172" spans="1:7" x14ac:dyDescent="0.15">
      <c r="A172" s="10">
        <v>38718</v>
      </c>
      <c r="B172" s="4">
        <v>2424</v>
      </c>
      <c r="C172" s="4">
        <f t="shared" si="14"/>
        <v>2816.7940086564536</v>
      </c>
      <c r="D172" s="4">
        <f t="shared" si="15"/>
        <v>6.5922908163043834</v>
      </c>
      <c r="E172" s="4">
        <f t="shared" si="16"/>
        <v>0.86673039732788726</v>
      </c>
      <c r="F172" s="63">
        <f t="shared" si="17"/>
        <v>2452.4826177638006</v>
      </c>
      <c r="G172" s="9">
        <f t="shared" si="13"/>
        <v>1.1750254853053048E-2</v>
      </c>
    </row>
    <row r="173" spans="1:7" x14ac:dyDescent="0.15">
      <c r="A173" s="10">
        <v>38749</v>
      </c>
      <c r="B173" s="4">
        <v>2519</v>
      </c>
      <c r="C173" s="4">
        <f t="shared" si="14"/>
        <v>2852.115139996361</v>
      </c>
      <c r="D173" s="4">
        <f t="shared" si="15"/>
        <v>6.9565091213747863</v>
      </c>
      <c r="E173" s="4">
        <f t="shared" si="16"/>
        <v>0.86725026439651343</v>
      </c>
      <c r="F173" s="63">
        <f t="shared" si="17"/>
        <v>2428.6469515507856</v>
      </c>
      <c r="G173" s="9">
        <f t="shared" si="13"/>
        <v>3.5868617883769105E-2</v>
      </c>
    </row>
    <row r="174" spans="1:7" x14ac:dyDescent="0.15">
      <c r="A174" s="10">
        <v>38777</v>
      </c>
      <c r="B174" s="4">
        <v>2753</v>
      </c>
      <c r="C174" s="4">
        <f t="shared" si="14"/>
        <v>2874.4358862383715</v>
      </c>
      <c r="D174" s="4">
        <f t="shared" si="15"/>
        <v>7.1512937454942396</v>
      </c>
      <c r="E174" s="4">
        <f t="shared" si="16"/>
        <v>0.94888460521515738</v>
      </c>
      <c r="F174" s="63">
        <f t="shared" si="17"/>
        <v>2699.9515665638596</v>
      </c>
      <c r="G174" s="9">
        <f t="shared" si="13"/>
        <v>1.9269318356752774E-2</v>
      </c>
    </row>
    <row r="175" spans="1:7" x14ac:dyDescent="0.15">
      <c r="A175" s="10">
        <v>38808</v>
      </c>
      <c r="B175" s="4">
        <v>2791</v>
      </c>
      <c r="C175" s="4">
        <f t="shared" si="14"/>
        <v>2888.7978645267713</v>
      </c>
      <c r="D175" s="4">
        <f t="shared" si="15"/>
        <v>7.2427093144747117</v>
      </c>
      <c r="E175" s="4">
        <f t="shared" si="16"/>
        <v>0.96243840834693206</v>
      </c>
      <c r="F175" s="63">
        <f t="shared" si="17"/>
        <v>2765.6965413748144</v>
      </c>
      <c r="G175" s="9">
        <f t="shared" si="13"/>
        <v>9.0660905142191366E-3</v>
      </c>
    </row>
    <row r="176" spans="1:7" x14ac:dyDescent="0.15">
      <c r="A176" s="10">
        <v>38838</v>
      </c>
      <c r="B176" s="4">
        <v>3017</v>
      </c>
      <c r="C176" s="4">
        <f t="shared" si="14"/>
        <v>2908.5677810062775</v>
      </c>
      <c r="D176" s="4">
        <f t="shared" si="15"/>
        <v>7.401526658918705</v>
      </c>
      <c r="E176" s="4">
        <f t="shared" si="16"/>
        <v>1.0297342613587563</v>
      </c>
      <c r="F176" s="63">
        <f t="shared" si="17"/>
        <v>2970.0278151049083</v>
      </c>
      <c r="G176" s="9">
        <f t="shared" si="13"/>
        <v>1.5569169670232577E-2</v>
      </c>
    </row>
    <row r="177" spans="1:7" x14ac:dyDescent="0.15">
      <c r="A177" s="10">
        <v>38869</v>
      </c>
      <c r="B177" s="4">
        <v>3055</v>
      </c>
      <c r="C177" s="4">
        <f t="shared" si="14"/>
        <v>2942.2411520099549</v>
      </c>
      <c r="D177" s="4">
        <f t="shared" si="15"/>
        <v>7.7345956740242752</v>
      </c>
      <c r="E177" s="4">
        <f t="shared" si="16"/>
        <v>1.0218301417581135</v>
      </c>
      <c r="F177" s="63">
        <f t="shared" si="17"/>
        <v>2957.5742195477765</v>
      </c>
      <c r="G177" s="9">
        <f t="shared" si="13"/>
        <v>3.1890599166030618E-2</v>
      </c>
    </row>
    <row r="178" spans="1:7" x14ac:dyDescent="0.15">
      <c r="A178" s="10">
        <v>38899</v>
      </c>
      <c r="B178" s="4">
        <v>3117</v>
      </c>
      <c r="C178" s="4">
        <f t="shared" si="14"/>
        <v>2943.9501552475622</v>
      </c>
      <c r="D178" s="4">
        <f t="shared" si="15"/>
        <v>7.6582044579418236</v>
      </c>
      <c r="E178" s="4">
        <f t="shared" si="16"/>
        <v>1.0641047380907636</v>
      </c>
      <c r="F178" s="63">
        <f t="shared" si="17"/>
        <v>3140.4533171986864</v>
      </c>
      <c r="G178" s="9">
        <f t="shared" si="13"/>
        <v>7.5243237724370755E-3</v>
      </c>
    </row>
    <row r="179" spans="1:7" x14ac:dyDescent="0.15">
      <c r="A179" s="10">
        <v>38930</v>
      </c>
      <c r="B179" s="4">
        <v>3024</v>
      </c>
      <c r="C179" s="4">
        <f t="shared" si="14"/>
        <v>2947.602704101444</v>
      </c>
      <c r="D179" s="4">
        <f t="shared" si="15"/>
        <v>7.6074215837214787</v>
      </c>
      <c r="E179" s="4">
        <f t="shared" si="16"/>
        <v>1.0296809876490685</v>
      </c>
      <c r="F179" s="63">
        <f t="shared" si="17"/>
        <v>3039.079521719947</v>
      </c>
      <c r="G179" s="9">
        <f t="shared" si="13"/>
        <v>4.9866143253793072E-3</v>
      </c>
    </row>
    <row r="180" spans="1:7" x14ac:dyDescent="0.15">
      <c r="A180" s="10">
        <v>38961</v>
      </c>
      <c r="B180" s="4">
        <v>2997</v>
      </c>
      <c r="C180" s="4">
        <f t="shared" si="14"/>
        <v>2980.5333751222606</v>
      </c>
      <c r="D180" s="4">
        <f t="shared" si="15"/>
        <v>7.928464508557802</v>
      </c>
      <c r="E180" s="4">
        <f t="shared" si="16"/>
        <v>0.99036841200661607</v>
      </c>
      <c r="F180" s="63">
        <f t="shared" si="17"/>
        <v>2905.9561222684101</v>
      </c>
      <c r="G180" s="9">
        <f t="shared" si="13"/>
        <v>3.0378337581444734E-2</v>
      </c>
    </row>
    <row r="181" spans="1:7" x14ac:dyDescent="0.15">
      <c r="A181" s="10">
        <v>38991</v>
      </c>
      <c r="B181" s="4">
        <v>2913</v>
      </c>
      <c r="C181" s="4">
        <f t="shared" si="14"/>
        <v>2956.0709460104927</v>
      </c>
      <c r="D181" s="4">
        <f t="shared" si="15"/>
        <v>7.5178194508702738</v>
      </c>
      <c r="E181" s="4">
        <f t="shared" si="16"/>
        <v>1.0081370914052201</v>
      </c>
      <c r="F181" s="63">
        <f t="shared" si="17"/>
        <v>3033.2006981413956</v>
      </c>
      <c r="G181" s="9">
        <f t="shared" si="13"/>
        <v>4.1263542101405974E-2</v>
      </c>
    </row>
    <row r="182" spans="1:7" x14ac:dyDescent="0.15">
      <c r="A182" s="10">
        <v>39022</v>
      </c>
      <c r="B182" s="4">
        <v>3137</v>
      </c>
      <c r="C182" s="4">
        <f t="shared" si="14"/>
        <v>2969.3730133090821</v>
      </c>
      <c r="D182" s="4">
        <f t="shared" si="15"/>
        <v>7.5911509501165648</v>
      </c>
      <c r="E182" s="4">
        <f t="shared" si="16"/>
        <v>1.0535304250920601</v>
      </c>
      <c r="F182" s="63">
        <f t="shared" si="17"/>
        <v>3114.7727391310436</v>
      </c>
      <c r="G182" s="9">
        <f t="shared" si="13"/>
        <v>7.085515100081723E-3</v>
      </c>
    </row>
    <row r="183" spans="1:7" x14ac:dyDescent="0.15">
      <c r="A183" s="10">
        <v>39052</v>
      </c>
      <c r="B183" s="4">
        <v>4269</v>
      </c>
      <c r="C183" s="4">
        <f t="shared" si="14"/>
        <v>2974.4985030371909</v>
      </c>
      <c r="D183" s="4">
        <f t="shared" si="15"/>
        <v>7.5598918065246163</v>
      </c>
      <c r="E183" s="4">
        <f t="shared" si="16"/>
        <v>1.4389513416255038</v>
      </c>
      <c r="F183" s="63">
        <f t="shared" si="17"/>
        <v>4281.9668272293347</v>
      </c>
      <c r="G183" s="9">
        <f t="shared" si="13"/>
        <v>3.0374390324044835E-3</v>
      </c>
    </row>
    <row r="184" spans="1:7" x14ac:dyDescent="0.15">
      <c r="A184" s="10">
        <v>39083</v>
      </c>
      <c r="B184" s="4">
        <v>2569</v>
      </c>
      <c r="C184" s="4">
        <f t="shared" si="14"/>
        <v>2977.1227903850299</v>
      </c>
      <c r="D184" s="4">
        <f t="shared" si="15"/>
        <v>7.4973192328433544</v>
      </c>
      <c r="E184" s="4">
        <f t="shared" si="16"/>
        <v>0.86656362671644183</v>
      </c>
      <c r="F184" s="63">
        <f t="shared" si="17"/>
        <v>2584.6406574178554</v>
      </c>
      <c r="G184" s="9">
        <f t="shared" si="13"/>
        <v>6.0882278777171801E-3</v>
      </c>
    </row>
    <row r="185" spans="1:7" x14ac:dyDescent="0.15">
      <c r="A185" s="10">
        <v>39114</v>
      </c>
      <c r="B185" s="4">
        <v>2603</v>
      </c>
      <c r="C185" s="4">
        <f t="shared" si="14"/>
        <v>2989.2205927519108</v>
      </c>
      <c r="D185" s="4">
        <f t="shared" si="15"/>
        <v>7.5556432076034037</v>
      </c>
      <c r="E185" s="4">
        <f t="shared" si="16"/>
        <v>0.86906316158393926</v>
      </c>
      <c r="F185" s="63">
        <f t="shared" si="17"/>
        <v>2588.4125791892516</v>
      </c>
      <c r="G185" s="9">
        <f t="shared" si="13"/>
        <v>5.6040802192656265E-3</v>
      </c>
    </row>
    <row r="186" spans="1:7" x14ac:dyDescent="0.15">
      <c r="A186" s="10">
        <v>39142</v>
      </c>
      <c r="B186" s="4">
        <v>3005</v>
      </c>
      <c r="C186" s="4">
        <f t="shared" si="14"/>
        <v>3043.2998450802288</v>
      </c>
      <c r="D186" s="4">
        <f t="shared" si="15"/>
        <v>8.1454599127288034</v>
      </c>
      <c r="E186" s="4">
        <f t="shared" si="16"/>
        <v>0.96038521570541246</v>
      </c>
      <c r="F186" s="63">
        <f t="shared" si="17"/>
        <v>2843.5948355766086</v>
      </c>
      <c r="G186" s="9">
        <f t="shared" si="13"/>
        <v>5.3712201139231745E-2</v>
      </c>
    </row>
    <row r="187" spans="1:7" x14ac:dyDescent="0.15">
      <c r="A187" s="10">
        <v>39173</v>
      </c>
      <c r="B187" s="4">
        <v>2867</v>
      </c>
      <c r="C187" s="4">
        <f t="shared" si="14"/>
        <v>3031.6014045278562</v>
      </c>
      <c r="D187" s="4">
        <f t="shared" si="15"/>
        <v>7.8938830421813462</v>
      </c>
      <c r="E187" s="4">
        <f t="shared" si="16"/>
        <v>0.9589573600266883</v>
      </c>
      <c r="F187" s="63">
        <f t="shared" si="17"/>
        <v>2936.8281624951405</v>
      </c>
      <c r="G187" s="9">
        <f t="shared" si="13"/>
        <v>2.43558292623441E-2</v>
      </c>
    </row>
    <row r="188" spans="1:7" x14ac:dyDescent="0.15">
      <c r="A188" s="10">
        <v>39203</v>
      </c>
      <c r="B188" s="4">
        <v>3262</v>
      </c>
      <c r="C188" s="4">
        <f t="shared" si="14"/>
        <v>3074.5896729898705</v>
      </c>
      <c r="D188" s="4">
        <f t="shared" si="15"/>
        <v>8.3388024103889684</v>
      </c>
      <c r="E188" s="4">
        <f t="shared" si="16"/>
        <v>1.0393094798859328</v>
      </c>
      <c r="F188" s="63">
        <f t="shared" si="17"/>
        <v>3129.8724348493533</v>
      </c>
      <c r="G188" s="9">
        <f t="shared" si="13"/>
        <v>4.0505078219082363E-2</v>
      </c>
    </row>
    <row r="189" spans="1:7" x14ac:dyDescent="0.15">
      <c r="A189" s="10">
        <v>39234</v>
      </c>
      <c r="B189" s="4">
        <v>3364</v>
      </c>
      <c r="C189" s="4">
        <f t="shared" si="14"/>
        <v>3140.1473039495013</v>
      </c>
      <c r="D189" s="4">
        <f t="shared" si="15"/>
        <v>9.0642108979050935</v>
      </c>
      <c r="E189" s="4">
        <f t="shared" si="16"/>
        <v>1.036517736277899</v>
      </c>
      <c r="F189" s="63">
        <f t="shared" si="17"/>
        <v>3150.2292410483715</v>
      </c>
      <c r="G189" s="9">
        <f t="shared" si="13"/>
        <v>6.3546598974919294E-2</v>
      </c>
    </row>
    <row r="190" spans="1:7" x14ac:dyDescent="0.15">
      <c r="A190" s="10">
        <v>39264</v>
      </c>
      <c r="B190" s="4">
        <v>3322</v>
      </c>
      <c r="C190" s="4">
        <f t="shared" si="14"/>
        <v>3141.7342620101176</v>
      </c>
      <c r="D190" s="4">
        <f t="shared" si="15"/>
        <v>8.9694158311587451</v>
      </c>
      <c r="E190" s="4">
        <f t="shared" si="16"/>
        <v>1.0634940121741221</v>
      </c>
      <c r="F190" s="63">
        <f t="shared" si="17"/>
        <v>3351.0908941991161</v>
      </c>
      <c r="G190" s="9">
        <f t="shared" si="13"/>
        <v>8.7570422032257865E-3</v>
      </c>
    </row>
    <row r="191" spans="1:7" x14ac:dyDescent="0.15">
      <c r="A191" s="10">
        <v>39295</v>
      </c>
      <c r="B191" s="4">
        <v>3292</v>
      </c>
      <c r="C191" s="4">
        <f t="shared" si="14"/>
        <v>3163.3952604191936</v>
      </c>
      <c r="D191" s="4">
        <f t="shared" si="15"/>
        <v>9.1303170931290047</v>
      </c>
      <c r="E191" s="4">
        <f t="shared" si="16"/>
        <v>1.0338073533862016</v>
      </c>
      <c r="F191" s="63">
        <f t="shared" si="17"/>
        <v>3244.2196747891576</v>
      </c>
      <c r="G191" s="9">
        <f t="shared" si="13"/>
        <v>1.4514072056756507E-2</v>
      </c>
    </row>
    <row r="192" spans="1:7" x14ac:dyDescent="0.15">
      <c r="A192" s="10">
        <v>39326</v>
      </c>
      <c r="B192" s="4">
        <v>3057</v>
      </c>
      <c r="C192" s="4">
        <f t="shared" si="14"/>
        <v>3149.0598672605856</v>
      </c>
      <c r="D192" s="4">
        <f t="shared" si="15"/>
        <v>8.8328236663358481</v>
      </c>
      <c r="E192" s="4">
        <f t="shared" si="16"/>
        <v>0.98623103043211569</v>
      </c>
      <c r="F192" s="63">
        <f t="shared" si="17"/>
        <v>3141.9691182512515</v>
      </c>
      <c r="G192" s="9">
        <f t="shared" si="13"/>
        <v>2.7794935639925262E-2</v>
      </c>
    </row>
    <row r="193" spans="1:7" x14ac:dyDescent="0.15">
      <c r="A193" s="10">
        <v>39356</v>
      </c>
      <c r="B193" s="4">
        <v>3087</v>
      </c>
      <c r="C193" s="4">
        <f t="shared" si="14"/>
        <v>3131.6881633082248</v>
      </c>
      <c r="D193" s="4">
        <f t="shared" si="15"/>
        <v>8.5006080787763381</v>
      </c>
      <c r="E193" s="4">
        <f t="shared" si="16"/>
        <v>1.0032421157244731</v>
      </c>
      <c r="F193" s="63">
        <f t="shared" si="17"/>
        <v>3183.5887524008704</v>
      </c>
      <c r="G193" s="9">
        <f t="shared" si="13"/>
        <v>3.1288873469669701E-2</v>
      </c>
    </row>
    <row r="194" spans="1:7" x14ac:dyDescent="0.15">
      <c r="A194" s="10">
        <v>39387</v>
      </c>
      <c r="B194" s="4">
        <v>3297</v>
      </c>
      <c r="C194" s="4">
        <f t="shared" si="14"/>
        <v>3137.2592195097395</v>
      </c>
      <c r="D194" s="4">
        <f t="shared" si="15"/>
        <v>8.4634678252921987</v>
      </c>
      <c r="E194" s="4">
        <f t="shared" si="16"/>
        <v>1.0539444349377443</v>
      </c>
      <c r="F194" s="63">
        <f t="shared" si="17"/>
        <v>3308.2844111886611</v>
      </c>
      <c r="G194" s="9">
        <f t="shared" si="13"/>
        <v>3.4226300238583938E-3</v>
      </c>
    </row>
    <row r="195" spans="1:7" x14ac:dyDescent="0.15">
      <c r="A195" s="10">
        <v>39417</v>
      </c>
      <c r="B195" s="4">
        <v>4403</v>
      </c>
      <c r="C195" s="4">
        <f t="shared" si="14"/>
        <v>3122.2405580685308</v>
      </c>
      <c r="D195" s="4">
        <f t="shared" si="15"/>
        <v>8.165766241621867</v>
      </c>
      <c r="E195" s="4">
        <f t="shared" si="16"/>
        <v>1.4327659492601197</v>
      </c>
      <c r="F195" s="63">
        <f t="shared" si="17"/>
        <v>4526.5418813225288</v>
      </c>
      <c r="G195" s="9">
        <f t="shared" si="13"/>
        <v>2.8058569457762604E-2</v>
      </c>
    </row>
    <row r="196" spans="1:7" x14ac:dyDescent="0.15">
      <c r="A196" s="10">
        <v>39448</v>
      </c>
      <c r="B196" s="4">
        <v>2675</v>
      </c>
      <c r="C196" s="4">
        <f t="shared" si="14"/>
        <v>3118.5085109558249</v>
      </c>
      <c r="D196" s="4">
        <f t="shared" si="15"/>
        <v>8.0149282218835829</v>
      </c>
      <c r="E196" s="4">
        <f t="shared" si="16"/>
        <v>0.865088431978837</v>
      </c>
      <c r="F196" s="63">
        <f t="shared" si="17"/>
        <v>2712.6962574902918</v>
      </c>
      <c r="G196" s="9">
        <f t="shared" si="13"/>
        <v>1.4092058874875449E-2</v>
      </c>
    </row>
    <row r="197" spans="1:7" x14ac:dyDescent="0.15">
      <c r="A197" s="10">
        <v>39479</v>
      </c>
      <c r="B197" s="4">
        <v>2806</v>
      </c>
      <c r="C197" s="4">
        <f t="shared" si="14"/>
        <v>3154.4870551512131</v>
      </c>
      <c r="D197" s="4">
        <f t="shared" si="15"/>
        <v>8.3694451681954884</v>
      </c>
      <c r="E197" s="4">
        <f t="shared" si="16"/>
        <v>0.87551075948316714</v>
      </c>
      <c r="F197" s="63">
        <f t="shared" si="17"/>
        <v>2717.1463448180702</v>
      </c>
      <c r="G197" s="9">
        <f t="shared" si="13"/>
        <v>3.1665593436183088E-2</v>
      </c>
    </row>
    <row r="198" spans="1:7" x14ac:dyDescent="0.15">
      <c r="A198" s="10">
        <v>39508</v>
      </c>
      <c r="B198" s="4">
        <v>2989</v>
      </c>
      <c r="C198" s="4">
        <f t="shared" si="14"/>
        <v>3149.0269470954458</v>
      </c>
      <c r="D198" s="4">
        <f t="shared" si="15"/>
        <v>8.1941169494678885</v>
      </c>
      <c r="E198" s="4">
        <f t="shared" si="16"/>
        <v>0.95837054105546149</v>
      </c>
      <c r="F198" s="63">
        <f t="shared" si="17"/>
        <v>3037.5606223045211</v>
      </c>
      <c r="G198" s="9">
        <f t="shared" ref="G198:G261" si="18">ABS(B198-F198)/B198</f>
        <v>1.6246444397631673E-2</v>
      </c>
    </row>
    <row r="199" spans="1:7" x14ac:dyDescent="0.15">
      <c r="A199" s="10">
        <v>39539</v>
      </c>
      <c r="B199" s="4">
        <v>2997</v>
      </c>
      <c r="C199" s="4">
        <f t="shared" si="14"/>
        <v>3148.4820150447822</v>
      </c>
      <c r="D199" s="4">
        <f t="shared" si="15"/>
        <v>8.0833250916433421</v>
      </c>
      <c r="E199" s="4">
        <f t="shared" si="16"/>
        <v>0.9580301851445514</v>
      </c>
      <c r="F199" s="63">
        <f t="shared" si="17"/>
        <v>3027.6403765971622</v>
      </c>
      <c r="G199" s="9">
        <f t="shared" si="18"/>
        <v>1.0223682548269013E-2</v>
      </c>
    </row>
    <row r="200" spans="1:7" x14ac:dyDescent="0.15">
      <c r="A200" s="10">
        <v>39569</v>
      </c>
      <c r="B200" s="4">
        <v>3420</v>
      </c>
      <c r="C200" s="4">
        <f t="shared" si="14"/>
        <v>3193.2375272046993</v>
      </c>
      <c r="D200" s="4">
        <f t="shared" si="15"/>
        <v>8.5482475031920373</v>
      </c>
      <c r="E200" s="4">
        <f t="shared" si="16"/>
        <v>1.0490116105030522</v>
      </c>
      <c r="F200" s="63">
        <f t="shared" si="17"/>
        <v>3280.648281883151</v>
      </c>
      <c r="G200" s="9">
        <f t="shared" si="18"/>
        <v>4.0746116408435396E-2</v>
      </c>
    </row>
    <row r="201" spans="1:7" x14ac:dyDescent="0.15">
      <c r="A201" s="10">
        <v>39600</v>
      </c>
      <c r="B201" s="4">
        <v>3279</v>
      </c>
      <c r="C201" s="4">
        <f t="shared" si="14"/>
        <v>3191.3080293508924</v>
      </c>
      <c r="D201" s="4">
        <f t="shared" si="15"/>
        <v>8.4154128121522049</v>
      </c>
      <c r="E201" s="4">
        <f t="shared" si="16"/>
        <v>1.035170646506208</v>
      </c>
      <c r="F201" s="63">
        <f t="shared" si="17"/>
        <v>3318.7077432470028</v>
      </c>
      <c r="G201" s="9">
        <f t="shared" si="18"/>
        <v>1.2109711267765411E-2</v>
      </c>
    </row>
    <row r="202" spans="1:7" x14ac:dyDescent="0.15">
      <c r="A202" s="10">
        <v>39630</v>
      </c>
      <c r="B202" s="4">
        <v>3517</v>
      </c>
      <c r="C202" s="4">
        <f t="shared" si="14"/>
        <v>3229.0709013136984</v>
      </c>
      <c r="D202" s="4">
        <f t="shared" si="15"/>
        <v>8.787473836376007</v>
      </c>
      <c r="E202" s="4">
        <f t="shared" si="16"/>
        <v>1.0715867053949806</v>
      </c>
      <c r="F202" s="63">
        <f t="shared" si="17"/>
        <v>3402.8867213535686</v>
      </c>
      <c r="G202" s="9">
        <f t="shared" si="18"/>
        <v>3.2446198079735956E-2</v>
      </c>
    </row>
    <row r="203" spans="1:7" x14ac:dyDescent="0.15">
      <c r="A203" s="10">
        <v>39661</v>
      </c>
      <c r="B203" s="4">
        <v>3472</v>
      </c>
      <c r="C203" s="4">
        <f t="shared" si="14"/>
        <v>3270.8436637268992</v>
      </c>
      <c r="D203" s="4">
        <f t="shared" si="15"/>
        <v>9.2056545105260454</v>
      </c>
      <c r="E203" s="4">
        <f t="shared" si="16"/>
        <v>1.0424625537846988</v>
      </c>
      <c r="F203" s="63">
        <f t="shared" si="17"/>
        <v>3347.3217974532454</v>
      </c>
      <c r="G203" s="9">
        <f t="shared" si="18"/>
        <v>3.5909620549180475E-2</v>
      </c>
    </row>
    <row r="204" spans="1:7" x14ac:dyDescent="0.15">
      <c r="A204" s="10">
        <v>39692</v>
      </c>
      <c r="B204" s="4">
        <v>3151</v>
      </c>
      <c r="C204" s="4">
        <f t="shared" si="14"/>
        <v>3256.785426681517</v>
      </c>
      <c r="D204" s="4">
        <f t="shared" si="15"/>
        <v>8.9107196994649041</v>
      </c>
      <c r="E204" s="4">
        <f t="shared" si="16"/>
        <v>0.98229899094969941</v>
      </c>
      <c r="F204" s="63">
        <f t="shared" si="17"/>
        <v>3234.8864189934543</v>
      </c>
      <c r="G204" s="9">
        <f t="shared" si="18"/>
        <v>2.6622157725628148E-2</v>
      </c>
    </row>
    <row r="205" spans="1:7" x14ac:dyDescent="0.15">
      <c r="A205" s="10">
        <v>39722</v>
      </c>
      <c r="B205" s="4">
        <v>3351</v>
      </c>
      <c r="C205" s="4">
        <f t="shared" si="14"/>
        <v>3286.0655233917755</v>
      </c>
      <c r="D205" s="4">
        <f t="shared" si="15"/>
        <v>9.1689584531005082</v>
      </c>
      <c r="E205" s="4">
        <f t="shared" si="16"/>
        <v>1.0088048569920169</v>
      </c>
      <c r="F205" s="63">
        <f t="shared" si="17"/>
        <v>3276.2839112085148</v>
      </c>
      <c r="G205" s="9">
        <f t="shared" si="18"/>
        <v>2.2296654369288321E-2</v>
      </c>
    </row>
    <row r="206" spans="1:7" x14ac:dyDescent="0.15">
      <c r="A206" s="10">
        <v>39753</v>
      </c>
      <c r="B206" s="4">
        <v>3386</v>
      </c>
      <c r="C206" s="4">
        <f t="shared" si="14"/>
        <v>3272.6587843547395</v>
      </c>
      <c r="D206" s="4">
        <f t="shared" si="15"/>
        <v>8.8827484242312877</v>
      </c>
      <c r="E206" s="4">
        <f t="shared" si="16"/>
        <v>1.0499152918756267</v>
      </c>
      <c r="F206" s="63">
        <f t="shared" si="17"/>
        <v>3472.9940439553684</v>
      </c>
      <c r="G206" s="9">
        <f t="shared" si="18"/>
        <v>2.569227523785245E-2</v>
      </c>
    </row>
    <row r="207" spans="1:7" x14ac:dyDescent="0.15">
      <c r="A207" s="10">
        <v>39783</v>
      </c>
      <c r="B207" s="4">
        <v>4461</v>
      </c>
      <c r="C207" s="4">
        <f t="shared" si="14"/>
        <v>3235.5967849229351</v>
      </c>
      <c r="D207" s="4">
        <f t="shared" si="15"/>
        <v>8.3002704026326057</v>
      </c>
      <c r="E207" s="4">
        <f t="shared" si="16"/>
        <v>1.4198989908651858</v>
      </c>
      <c r="F207" s="63">
        <f t="shared" si="17"/>
        <v>4701.6809692485704</v>
      </c>
      <c r="G207" s="9">
        <f t="shared" si="18"/>
        <v>5.3952245964709787E-2</v>
      </c>
    </row>
    <row r="208" spans="1:7" x14ac:dyDescent="0.15">
      <c r="A208" s="10">
        <v>39814</v>
      </c>
      <c r="B208" s="4">
        <v>2913</v>
      </c>
      <c r="C208" s="4">
        <f t="shared" si="14"/>
        <v>3277.6448149965122</v>
      </c>
      <c r="D208" s="4">
        <f t="shared" si="15"/>
        <v>8.7281175277950798</v>
      </c>
      <c r="E208" s="4">
        <f t="shared" si="16"/>
        <v>0.87241019399698871</v>
      </c>
      <c r="F208" s="63">
        <f t="shared" si="17"/>
        <v>2806.2578170923621</v>
      </c>
      <c r="G208" s="9">
        <f t="shared" si="18"/>
        <v>3.6643385824798466E-2</v>
      </c>
    </row>
    <row r="209" spans="1:7" x14ac:dyDescent="0.15">
      <c r="A209" s="10">
        <v>39845</v>
      </c>
      <c r="B209" s="4">
        <v>2781</v>
      </c>
      <c r="C209" s="4">
        <f t="shared" si="14"/>
        <v>3256.3031310507258</v>
      </c>
      <c r="D209" s="4">
        <f t="shared" si="15"/>
        <v>8.3468987968298176</v>
      </c>
      <c r="E209" s="4">
        <f t="shared" si="16"/>
        <v>0.87067762620683131</v>
      </c>
      <c r="F209" s="63">
        <f t="shared" si="17"/>
        <v>2877.2548620992793</v>
      </c>
      <c r="G209" s="9">
        <f t="shared" si="18"/>
        <v>3.461160089869806E-2</v>
      </c>
    </row>
    <row r="210" spans="1:7" x14ac:dyDescent="0.15">
      <c r="A210" s="10">
        <v>39873</v>
      </c>
      <c r="B210" s="4">
        <v>3024</v>
      </c>
      <c r="C210" s="4">
        <f t="shared" ref="C210:C273" si="19">$L$4*B210/E198+(1-$L$4)*(C209+D209)</f>
        <v>3234.7572162406072</v>
      </c>
      <c r="D210" s="4">
        <f t="shared" ref="D210:D273" si="20">$L$2*(C210-C209)+(1-$L$2)*D209</f>
        <v>7.967923881473828</v>
      </c>
      <c r="E210" s="4">
        <f t="shared" ref="E210:E273" si="21">$L$3*B210/(C209-D209)+(1-$L$3)*E198</f>
        <v>0.95303920973455214</v>
      </c>
      <c r="F210" s="63">
        <f t="shared" ref="F210:F273" si="22">(C209+1*D209)*E198</f>
        <v>3128.7444154617306</v>
      </c>
      <c r="G210" s="9">
        <f t="shared" si="18"/>
        <v>3.4637703525704555E-2</v>
      </c>
    </row>
    <row r="211" spans="1:7" x14ac:dyDescent="0.15">
      <c r="A211" s="10">
        <v>39904</v>
      </c>
      <c r="B211" s="4">
        <v>3130</v>
      </c>
      <c r="C211" s="4">
        <f t="shared" si="19"/>
        <v>3249.3974396321155</v>
      </c>
      <c r="D211" s="4">
        <f t="shared" si="20"/>
        <v>8.0525139162324617</v>
      </c>
      <c r="E211" s="4">
        <f t="shared" si="21"/>
        <v>0.96036659116064604</v>
      </c>
      <c r="F211" s="63">
        <f t="shared" si="22"/>
        <v>3106.6285663640488</v>
      </c>
      <c r="G211" s="9">
        <f t="shared" si="18"/>
        <v>7.4669117047767523E-3</v>
      </c>
    </row>
    <row r="212" spans="1:7" x14ac:dyDescent="0.15">
      <c r="A212" s="10">
        <v>39934</v>
      </c>
      <c r="B212" s="4">
        <v>3467</v>
      </c>
      <c r="C212" s="4">
        <f t="shared" si="19"/>
        <v>3270.4595870584753</v>
      </c>
      <c r="D212" s="4">
        <f t="shared" si="20"/>
        <v>8.2174473622151769</v>
      </c>
      <c r="E212" s="4">
        <f t="shared" si="21"/>
        <v>1.053032252029225</v>
      </c>
      <c r="F212" s="63">
        <f t="shared" si="22"/>
        <v>3417.1028219048453</v>
      </c>
      <c r="G212" s="9">
        <f t="shared" si="18"/>
        <v>1.4392032908899535E-2</v>
      </c>
    </row>
    <row r="213" spans="1:7" x14ac:dyDescent="0.15">
      <c r="A213" s="10">
        <v>39965</v>
      </c>
      <c r="B213" s="4">
        <v>3307</v>
      </c>
      <c r="C213" s="4">
        <f t="shared" si="19"/>
        <v>3255.6929144470923</v>
      </c>
      <c r="D213" s="4">
        <f t="shared" si="20"/>
        <v>7.9260594374765825</v>
      </c>
      <c r="E213" s="4">
        <f t="shared" si="21"/>
        <v>1.0309852156828525</v>
      </c>
      <c r="F213" s="63">
        <f t="shared" si="22"/>
        <v>3393.9902254063231</v>
      </c>
      <c r="G213" s="9">
        <f t="shared" si="18"/>
        <v>2.6304876143430037E-2</v>
      </c>
    </row>
    <row r="214" spans="1:7" x14ac:dyDescent="0.15">
      <c r="A214" s="10">
        <v>39995</v>
      </c>
      <c r="B214" s="4">
        <v>3555</v>
      </c>
      <c r="C214" s="4">
        <f t="shared" si="19"/>
        <v>3278.3586774887021</v>
      </c>
      <c r="D214" s="4">
        <f t="shared" si="20"/>
        <v>8.112926354696123</v>
      </c>
      <c r="E214" s="4">
        <f t="shared" si="21"/>
        <v>1.0760766957665169</v>
      </c>
      <c r="F214" s="63">
        <f t="shared" si="22"/>
        <v>3497.2507038895124</v>
      </c>
      <c r="G214" s="9">
        <f t="shared" si="18"/>
        <v>1.6244527738533798E-2</v>
      </c>
    </row>
    <row r="215" spans="1:7" x14ac:dyDescent="0.15">
      <c r="A215" s="10">
        <v>40026</v>
      </c>
      <c r="B215" s="4">
        <v>3399</v>
      </c>
      <c r="C215" s="4">
        <f t="shared" si="19"/>
        <v>3279.3815128556798</v>
      </c>
      <c r="D215" s="4">
        <f t="shared" si="20"/>
        <v>8.0230396458949063</v>
      </c>
      <c r="E215" s="4">
        <f t="shared" si="21"/>
        <v>1.0418594172067011</v>
      </c>
      <c r="F215" s="63">
        <f t="shared" si="22"/>
        <v>3426.0235810834834</v>
      </c>
      <c r="G215" s="9">
        <f t="shared" si="18"/>
        <v>7.9504504511572083E-3</v>
      </c>
    </row>
    <row r="216" spans="1:7" x14ac:dyDescent="0.15">
      <c r="A216" s="10">
        <v>40057</v>
      </c>
      <c r="B216" s="4">
        <v>3263</v>
      </c>
      <c r="C216" s="4">
        <f t="shared" si="19"/>
        <v>3296.8117487818981</v>
      </c>
      <c r="D216" s="4">
        <f t="shared" si="20"/>
        <v>8.1423021369052577</v>
      </c>
      <c r="E216" s="4">
        <f t="shared" si="21"/>
        <v>0.98525425320597937</v>
      </c>
      <c r="F216" s="63">
        <f t="shared" si="22"/>
        <v>3229.2141747657452</v>
      </c>
      <c r="G216" s="9">
        <f t="shared" si="18"/>
        <v>1.0354221647028761E-2</v>
      </c>
    </row>
    <row r="217" spans="1:7" x14ac:dyDescent="0.15">
      <c r="A217" s="10">
        <v>40087</v>
      </c>
      <c r="B217" s="4">
        <v>3425</v>
      </c>
      <c r="C217" s="4">
        <f t="shared" si="19"/>
        <v>3329.6114491429762</v>
      </c>
      <c r="D217" s="4">
        <f t="shared" si="20"/>
        <v>8.454903537622279</v>
      </c>
      <c r="E217" s="4">
        <f t="shared" si="21"/>
        <v>1.0151754407273199</v>
      </c>
      <c r="F217" s="63">
        <f t="shared" si="22"/>
        <v>3334.0536987023302</v>
      </c>
      <c r="G217" s="9">
        <f t="shared" si="18"/>
        <v>2.6553664612458346E-2</v>
      </c>
    </row>
    <row r="218" spans="1:7" x14ac:dyDescent="0.15">
      <c r="A218" s="10">
        <v>40118</v>
      </c>
      <c r="B218" s="4">
        <v>3356</v>
      </c>
      <c r="C218" s="4">
        <f t="shared" si="19"/>
        <v>3299.3327543843593</v>
      </c>
      <c r="D218" s="4">
        <f t="shared" si="20"/>
        <v>7.9638469803921463</v>
      </c>
      <c r="E218" s="4">
        <f t="shared" si="21"/>
        <v>1.0422229413185016</v>
      </c>
      <c r="F218" s="63">
        <f t="shared" si="22"/>
        <v>3504.6869089748593</v>
      </c>
      <c r="G218" s="9">
        <f t="shared" si="18"/>
        <v>4.4304800052103487E-2</v>
      </c>
    </row>
    <row r="219" spans="1:7" x14ac:dyDescent="0.15">
      <c r="A219" s="10">
        <v>40148</v>
      </c>
      <c r="B219" s="4">
        <v>4625</v>
      </c>
      <c r="C219" s="4">
        <f t="shared" si="19"/>
        <v>3293.6150279181948</v>
      </c>
      <c r="D219" s="4">
        <f t="shared" si="20"/>
        <v>7.7903948187113743</v>
      </c>
      <c r="E219" s="4">
        <f t="shared" si="21"/>
        <v>1.4170290685437934</v>
      </c>
      <c r="F219" s="63">
        <f t="shared" si="22"/>
        <v>4696.0271067696694</v>
      </c>
      <c r="G219" s="9">
        <f t="shared" si="18"/>
        <v>1.5357212274523123E-2</v>
      </c>
    </row>
    <row r="220" spans="1:7" x14ac:dyDescent="0.15">
      <c r="A220" s="10">
        <v>40179</v>
      </c>
      <c r="B220" s="4">
        <v>2878</v>
      </c>
      <c r="C220" s="4">
        <f t="shared" si="19"/>
        <v>3300.7220551226383</v>
      </c>
      <c r="D220" s="4">
        <f t="shared" si="20"/>
        <v>7.7817312252745232</v>
      </c>
      <c r="E220" s="4">
        <f t="shared" si="21"/>
        <v>0.87308792628802667</v>
      </c>
      <c r="F220" s="63">
        <f t="shared" si="22"/>
        <v>2880.1797453126146</v>
      </c>
      <c r="G220" s="9">
        <f t="shared" si="18"/>
        <v>7.5738197102662055E-4</v>
      </c>
    </row>
    <row r="221" spans="1:7" x14ac:dyDescent="0.15">
      <c r="A221" s="10">
        <v>40210</v>
      </c>
      <c r="B221" s="4">
        <v>2916</v>
      </c>
      <c r="C221" s="4">
        <f t="shared" si="19"/>
        <v>3319.6114189185987</v>
      </c>
      <c r="D221" s="4">
        <f t="shared" si="20"/>
        <v>7.9225514962811525</v>
      </c>
      <c r="E221" s="4">
        <f t="shared" si="21"/>
        <v>0.87357575517605601</v>
      </c>
      <c r="F221" s="63">
        <f t="shared" si="22"/>
        <v>2880.6402229937144</v>
      </c>
      <c r="G221" s="9">
        <f t="shared" si="18"/>
        <v>1.212612380188122E-2</v>
      </c>
    </row>
    <row r="222" spans="1:7" x14ac:dyDescent="0.15">
      <c r="A222" s="10">
        <v>40238</v>
      </c>
      <c r="B222" s="4">
        <v>3214</v>
      </c>
      <c r="C222" s="4">
        <f t="shared" si="19"/>
        <v>3339.7967235267552</v>
      </c>
      <c r="D222" s="4">
        <f t="shared" si="20"/>
        <v>8.0780161468727627</v>
      </c>
      <c r="E222" s="4">
        <f t="shared" si="21"/>
        <v>0.95644648925237541</v>
      </c>
      <c r="F222" s="63">
        <f t="shared" si="22"/>
        <v>3171.2703455290739</v>
      </c>
      <c r="G222" s="9">
        <f t="shared" si="18"/>
        <v>1.3294852044469853E-2</v>
      </c>
    </row>
    <row r="223" spans="1:7" x14ac:dyDescent="0.15">
      <c r="A223" s="10">
        <v>40269</v>
      </c>
      <c r="B223" s="4">
        <v>3310</v>
      </c>
      <c r="C223" s="4">
        <f t="shared" si="19"/>
        <v>3374.8769914126633</v>
      </c>
      <c r="D223" s="4">
        <f t="shared" si="20"/>
        <v>8.4203451160281944</v>
      </c>
      <c r="E223" s="4">
        <f t="shared" si="21"/>
        <v>0.96682788029037325</v>
      </c>
      <c r="F223" s="63">
        <f t="shared" si="22"/>
        <v>3215.1870513731974</v>
      </c>
      <c r="G223" s="9">
        <f t="shared" si="18"/>
        <v>2.8644395355529487E-2</v>
      </c>
    </row>
    <row r="224" spans="1:7" x14ac:dyDescent="0.15">
      <c r="A224" s="10">
        <v>40299</v>
      </c>
      <c r="B224" s="4">
        <v>3467</v>
      </c>
      <c r="C224" s="4">
        <f t="shared" si="19"/>
        <v>3358.4353460669977</v>
      </c>
      <c r="D224" s="4">
        <f t="shared" si="20"/>
        <v>8.1051499371905713</v>
      </c>
      <c r="E224" s="4">
        <f t="shared" si="21"/>
        <v>1.0485121244015161</v>
      </c>
      <c r="F224" s="63">
        <f t="shared" si="22"/>
        <v>3562.7212135692871</v>
      </c>
      <c r="G224" s="9">
        <f t="shared" si="18"/>
        <v>2.7609233795583242E-2</v>
      </c>
    </row>
    <row r="225" spans="1:7" x14ac:dyDescent="0.15">
      <c r="A225" s="10">
        <v>40330</v>
      </c>
      <c r="B225" s="4">
        <v>3438</v>
      </c>
      <c r="C225" s="4">
        <f t="shared" si="19"/>
        <v>3357.8248756295566</v>
      </c>
      <c r="D225" s="4">
        <f t="shared" si="20"/>
        <v>7.994655102639995</v>
      </c>
      <c r="E225" s="4">
        <f t="shared" si="21"/>
        <v>1.0300451909469122</v>
      </c>
      <c r="F225" s="63">
        <f t="shared" si="22"/>
        <v>3470.8534793779354</v>
      </c>
      <c r="G225" s="9">
        <f t="shared" si="18"/>
        <v>9.5559858574564872E-3</v>
      </c>
    </row>
    <row r="226" spans="1:7" x14ac:dyDescent="0.15">
      <c r="A226" s="10">
        <v>40360</v>
      </c>
      <c r="B226" s="4">
        <v>3657</v>
      </c>
      <c r="C226" s="4">
        <f t="shared" si="19"/>
        <v>3374.7460296826357</v>
      </c>
      <c r="D226" s="4">
        <f t="shared" si="20"/>
        <v>8.107823412209278</v>
      </c>
      <c r="E226" s="4">
        <f t="shared" si="21"/>
        <v>1.0791245341888951</v>
      </c>
      <c r="F226" s="63">
        <f t="shared" si="22"/>
        <v>3621.8799591767106</v>
      </c>
      <c r="G226" s="9">
        <f t="shared" si="18"/>
        <v>9.6035112997783431E-3</v>
      </c>
    </row>
    <row r="227" spans="1:7" x14ac:dyDescent="0.15">
      <c r="A227" s="10">
        <v>40391</v>
      </c>
      <c r="B227" s="4">
        <v>3454</v>
      </c>
      <c r="C227" s="4">
        <f t="shared" si="19"/>
        <v>3364.3572725128906</v>
      </c>
      <c r="D227" s="4">
        <f t="shared" si="20"/>
        <v>7.8733275847977024</v>
      </c>
      <c r="E227" s="4">
        <f t="shared" si="21"/>
        <v>1.0387550475501472</v>
      </c>
      <c r="F227" s="63">
        <f t="shared" si="22"/>
        <v>3524.4581438808382</v>
      </c>
      <c r="G227" s="9">
        <f t="shared" si="18"/>
        <v>2.0398999386461544E-2</v>
      </c>
    </row>
    <row r="228" spans="1:7" x14ac:dyDescent="0.15">
      <c r="A228" s="10">
        <v>40422</v>
      </c>
      <c r="B228" s="4">
        <v>3365</v>
      </c>
      <c r="C228" s="4">
        <f t="shared" si="19"/>
        <v>3384.0273826162638</v>
      </c>
      <c r="D228" s="4">
        <f t="shared" si="20"/>
        <v>8.0228847564722692</v>
      </c>
      <c r="E228" s="4">
        <f t="shared" si="21"/>
        <v>0.98862648037775136</v>
      </c>
      <c r="F228" s="63">
        <f t="shared" si="22"/>
        <v>3322.5045415375994</v>
      </c>
      <c r="G228" s="9">
        <f t="shared" si="18"/>
        <v>1.2628665219138371E-2</v>
      </c>
    </row>
    <row r="229" spans="1:7" x14ac:dyDescent="0.15">
      <c r="A229" s="10">
        <v>40452</v>
      </c>
      <c r="B229" s="4">
        <v>3497</v>
      </c>
      <c r="C229" s="4">
        <f t="shared" si="19"/>
        <v>3406.4571469129619</v>
      </c>
      <c r="D229" s="4">
        <f t="shared" si="20"/>
        <v>8.2055321989676759</v>
      </c>
      <c r="E229" s="4">
        <f t="shared" si="21"/>
        <v>1.0192074562053408</v>
      </c>
      <c r="F229" s="63">
        <f t="shared" si="22"/>
        <v>3443.5261251493407</v>
      </c>
      <c r="G229" s="9">
        <f t="shared" si="18"/>
        <v>1.529135683461804E-2</v>
      </c>
    </row>
    <row r="230" spans="1:7" x14ac:dyDescent="0.15">
      <c r="A230" s="10">
        <v>40483</v>
      </c>
      <c r="B230" s="4">
        <v>3524</v>
      </c>
      <c r="C230" s="4">
        <f t="shared" si="19"/>
        <v>3405.5197750939587</v>
      </c>
      <c r="D230" s="4">
        <f t="shared" si="20"/>
        <v>8.0896203506593238</v>
      </c>
      <c r="E230" s="4">
        <f t="shared" si="21"/>
        <v>1.0412045979603821</v>
      </c>
      <c r="F230" s="63">
        <f t="shared" si="22"/>
        <v>3558.83978103455</v>
      </c>
      <c r="G230" s="9">
        <f t="shared" si="18"/>
        <v>9.8864304865351922E-3</v>
      </c>
    </row>
    <row r="231" spans="1:7" x14ac:dyDescent="0.15">
      <c r="A231" s="10">
        <v>40513</v>
      </c>
      <c r="B231" s="4">
        <v>4681</v>
      </c>
      <c r="C231" s="4">
        <f t="shared" si="19"/>
        <v>3383.4636215909309</v>
      </c>
      <c r="D231" s="4">
        <f t="shared" si="20"/>
        <v>7.7074384575542068</v>
      </c>
      <c r="E231" s="4">
        <f t="shared" si="21"/>
        <v>1.4093759298796791</v>
      </c>
      <c r="F231" s="63">
        <f t="shared" si="22"/>
        <v>4837.1837419992289</v>
      </c>
      <c r="G231" s="9">
        <f t="shared" si="18"/>
        <v>3.3365465071401181E-2</v>
      </c>
    </row>
    <row r="232" spans="1:7" x14ac:dyDescent="0.15">
      <c r="A232" s="10">
        <v>40544</v>
      </c>
      <c r="B232" s="4">
        <v>2888</v>
      </c>
      <c r="C232" s="4">
        <f t="shared" si="19"/>
        <v>3368.368366896736</v>
      </c>
      <c r="D232" s="4">
        <f t="shared" si="20"/>
        <v>7.4183506245820698</v>
      </c>
      <c r="E232" s="4">
        <f t="shared" si="21"/>
        <v>0.86965853678234817</v>
      </c>
      <c r="F232" s="63">
        <f t="shared" si="22"/>
        <v>2960.7905085057014</v>
      </c>
      <c r="G232" s="9">
        <f t="shared" si="18"/>
        <v>2.5204469704190231E-2</v>
      </c>
    </row>
    <row r="233" spans="1:7" x14ac:dyDescent="0.15">
      <c r="A233" s="10">
        <v>40575</v>
      </c>
      <c r="B233" s="4">
        <v>2984</v>
      </c>
      <c r="C233" s="4">
        <f t="shared" si="19"/>
        <v>3386.7431571017169</v>
      </c>
      <c r="D233" s="4">
        <f t="shared" si="20"/>
        <v>7.5572541020927817</v>
      </c>
      <c r="E233" s="4">
        <f t="shared" si="21"/>
        <v>0.87635979847656897</v>
      </c>
      <c r="F233" s="63">
        <f t="shared" si="22"/>
        <v>2949.0054310719847</v>
      </c>
      <c r="G233" s="9">
        <f t="shared" si="18"/>
        <v>1.1727402455769193E-2</v>
      </c>
    </row>
    <row r="234" spans="1:7" x14ac:dyDescent="0.15">
      <c r="A234" s="10">
        <v>40603</v>
      </c>
      <c r="B234" s="4">
        <v>3249</v>
      </c>
      <c r="C234" s="4">
        <f t="shared" si="19"/>
        <v>3395.0248359901339</v>
      </c>
      <c r="D234" s="4">
        <f t="shared" si="20"/>
        <v>7.566438209874967</v>
      </c>
      <c r="E234" s="4">
        <f t="shared" si="21"/>
        <v>0.957427486594014</v>
      </c>
      <c r="F234" s="63">
        <f t="shared" si="22"/>
        <v>3246.4667117637782</v>
      </c>
      <c r="G234" s="9">
        <f t="shared" si="18"/>
        <v>7.7971321521138161E-4</v>
      </c>
    </row>
    <row r="235" spans="1:7" x14ac:dyDescent="0.15">
      <c r="A235" s="10">
        <v>40634</v>
      </c>
      <c r="B235" s="4">
        <v>3363</v>
      </c>
      <c r="C235" s="4">
        <f t="shared" si="19"/>
        <v>3423.3215471619769</v>
      </c>
      <c r="D235" s="4">
        <f t="shared" si="20"/>
        <v>7.8292523278221084</v>
      </c>
      <c r="E235" s="4">
        <f t="shared" si="21"/>
        <v>0.97189157252617053</v>
      </c>
      <c r="F235" s="63">
        <f t="shared" si="22"/>
        <v>3289.7201091293146</v>
      </c>
      <c r="G235" s="9">
        <f t="shared" si="18"/>
        <v>2.1790035941327817E-2</v>
      </c>
    </row>
    <row r="236" spans="1:7" x14ac:dyDescent="0.15">
      <c r="A236" s="10">
        <v>40664</v>
      </c>
      <c r="B236" s="4">
        <v>3471</v>
      </c>
      <c r="C236" s="4">
        <f t="shared" si="19"/>
        <v>3398.1259652643976</v>
      </c>
      <c r="D236" s="4">
        <f t="shared" si="20"/>
        <v>7.4105703021091465</v>
      </c>
      <c r="E236" s="4">
        <f t="shared" si="21"/>
        <v>1.0422175171288575</v>
      </c>
      <c r="F236" s="63">
        <f t="shared" si="22"/>
        <v>3597.6032139150093</v>
      </c>
      <c r="G236" s="9">
        <f t="shared" si="18"/>
        <v>3.6474564654280985E-2</v>
      </c>
    </row>
    <row r="237" spans="1:7" x14ac:dyDescent="0.15">
      <c r="A237" s="10">
        <v>40695</v>
      </c>
      <c r="B237" s="4">
        <v>3551</v>
      </c>
      <c r="C237" s="4">
        <f t="shared" si="19"/>
        <v>3416.9924076346524</v>
      </c>
      <c r="D237" s="4">
        <f t="shared" si="20"/>
        <v>7.5558054815218147</v>
      </c>
      <c r="E237" s="4">
        <f t="shared" si="21"/>
        <v>1.0334063911066771</v>
      </c>
      <c r="F237" s="63">
        <f t="shared" si="22"/>
        <v>3507.8565310542881</v>
      </c>
      <c r="G237" s="9">
        <f t="shared" si="18"/>
        <v>1.2149667402340721E-2</v>
      </c>
    </row>
    <row r="238" spans="1:7" x14ac:dyDescent="0.15">
      <c r="A238" s="10">
        <v>40725</v>
      </c>
      <c r="B238" s="4">
        <v>3740</v>
      </c>
      <c r="C238" s="4">
        <f t="shared" si="19"/>
        <v>3435.8233340683423</v>
      </c>
      <c r="D238" s="4">
        <f t="shared" si="20"/>
        <v>7.6987491356274704</v>
      </c>
      <c r="E238" s="4">
        <f t="shared" si="21"/>
        <v>1.0826036777983206</v>
      </c>
      <c r="F238" s="63">
        <f t="shared" si="22"/>
        <v>3695.5139952864047</v>
      </c>
      <c r="G238" s="9">
        <f t="shared" si="18"/>
        <v>1.1894653666736716E-2</v>
      </c>
    </row>
    <row r="239" spans="1:7" x14ac:dyDescent="0.15">
      <c r="A239" s="10">
        <v>40756</v>
      </c>
      <c r="B239" s="4">
        <v>3576</v>
      </c>
      <c r="C239" s="4">
        <f t="shared" si="19"/>
        <v>3443.265113637071</v>
      </c>
      <c r="D239" s="4">
        <f t="shared" si="20"/>
        <v>7.6954913285456401</v>
      </c>
      <c r="E239" s="4">
        <f t="shared" si="21"/>
        <v>1.0396098442948114</v>
      </c>
      <c r="F239" s="63">
        <f t="shared" si="22"/>
        <v>3576.975945278522</v>
      </c>
      <c r="G239" s="9">
        <f t="shared" si="18"/>
        <v>2.7291534634283455E-4</v>
      </c>
    </row>
    <row r="240" spans="1:7" x14ac:dyDescent="0.15">
      <c r="A240" s="10">
        <v>40787</v>
      </c>
      <c r="B240" s="4">
        <v>3517</v>
      </c>
      <c r="C240" s="4">
        <f t="shared" si="19"/>
        <v>3480.0892298356803</v>
      </c>
      <c r="D240" s="4">
        <f t="shared" si="20"/>
        <v>8.0647780169690702</v>
      </c>
      <c r="E240" s="4">
        <f t="shared" si="21"/>
        <v>0.99547040297493183</v>
      </c>
      <c r="F240" s="63">
        <f t="shared" si="22"/>
        <v>3411.7110368094332</v>
      </c>
      <c r="G240" s="9">
        <f t="shared" si="18"/>
        <v>2.9937151888133878E-2</v>
      </c>
    </row>
    <row r="241" spans="1:7" x14ac:dyDescent="0.15">
      <c r="A241" s="10">
        <v>40817</v>
      </c>
      <c r="B241" s="4">
        <v>3515</v>
      </c>
      <c r="C241" s="4">
        <f t="shared" si="19"/>
        <v>3477.3789363044139</v>
      </c>
      <c r="D241" s="4">
        <f t="shared" si="20"/>
        <v>7.9281738859013249</v>
      </c>
      <c r="E241" s="4">
        <f t="shared" si="21"/>
        <v>1.0178748350240028</v>
      </c>
      <c r="F241" s="63">
        <f t="shared" si="22"/>
        <v>3555.1525731959632</v>
      </c>
      <c r="G241" s="9">
        <f t="shared" si="18"/>
        <v>1.1423207168126092E-2</v>
      </c>
    </row>
    <row r="242" spans="1:7" x14ac:dyDescent="0.15">
      <c r="A242" s="10">
        <v>40848</v>
      </c>
      <c r="B242" s="4">
        <v>3646</v>
      </c>
      <c r="C242" s="4">
        <f t="shared" si="19"/>
        <v>3489.7943304869514</v>
      </c>
      <c r="D242" s="4">
        <f t="shared" si="20"/>
        <v>7.9850619378077567</v>
      </c>
      <c r="E242" s="4">
        <f t="shared" si="21"/>
        <v>1.0430937772179107</v>
      </c>
      <c r="F242" s="63">
        <f t="shared" si="22"/>
        <v>3628.9177884341684</v>
      </c>
      <c r="G242" s="9">
        <f t="shared" si="18"/>
        <v>4.6851924206888608E-3</v>
      </c>
    </row>
    <row r="243" spans="1:7" x14ac:dyDescent="0.15">
      <c r="A243" s="10">
        <v>40878</v>
      </c>
      <c r="B243" s="4">
        <v>4892</v>
      </c>
      <c r="C243" s="4">
        <f t="shared" si="19"/>
        <v>3490.465921642086</v>
      </c>
      <c r="D243" s="4">
        <f t="shared" si="20"/>
        <v>7.8923432661141089</v>
      </c>
      <c r="E243" s="4">
        <f t="shared" si="21"/>
        <v>1.4085253526662744</v>
      </c>
      <c r="F243" s="63">
        <f t="shared" si="22"/>
        <v>4929.6860837126233</v>
      </c>
      <c r="G243" s="9">
        <f t="shared" si="18"/>
        <v>7.7036148226948603E-3</v>
      </c>
    </row>
    <row r="244" spans="1:7" x14ac:dyDescent="0.15">
      <c r="A244" s="10">
        <v>40909</v>
      </c>
      <c r="B244" s="4">
        <v>2995</v>
      </c>
      <c r="C244" s="4">
        <f t="shared" si="19"/>
        <v>3483.4581590238008</v>
      </c>
      <c r="D244" s="4">
        <f t="shared" si="20"/>
        <v>7.7034428019228445</v>
      </c>
      <c r="E244" s="4">
        <f t="shared" si="21"/>
        <v>0.8677732306332695</v>
      </c>
      <c r="F244" s="63">
        <f t="shared" si="22"/>
        <v>3042.3771298004995</v>
      </c>
      <c r="G244" s="9">
        <f t="shared" si="18"/>
        <v>1.5818741168781122E-2</v>
      </c>
    </row>
    <row r="245" spans="1:7" x14ac:dyDescent="0.15">
      <c r="A245" s="10">
        <v>40940</v>
      </c>
      <c r="B245" s="4">
        <v>3202</v>
      </c>
      <c r="C245" s="4">
        <f t="shared" si="19"/>
        <v>3535.6308822706465</v>
      </c>
      <c r="D245" s="4">
        <f t="shared" si="20"/>
        <v>8.2672151525000785</v>
      </c>
      <c r="E245" s="4">
        <f t="shared" si="21"/>
        <v>0.88511653025007597</v>
      </c>
      <c r="F245" s="63">
        <f t="shared" si="22"/>
        <v>3059.5136778251267</v>
      </c>
      <c r="G245" s="9">
        <f t="shared" si="18"/>
        <v>4.4499163702333942E-2</v>
      </c>
    </row>
    <row r="246" spans="1:7" x14ac:dyDescent="0.15">
      <c r="A246" s="10">
        <v>40969</v>
      </c>
      <c r="B246" s="4">
        <v>3550</v>
      </c>
      <c r="C246" s="4">
        <f t="shared" si="19"/>
        <v>3588.7408985060138</v>
      </c>
      <c r="D246" s="4">
        <f t="shared" si="20"/>
        <v>8.8357229205595864</v>
      </c>
      <c r="E246" s="4">
        <f t="shared" si="21"/>
        <v>0.9669863310109168</v>
      </c>
      <c r="F246" s="63">
        <f t="shared" si="22"/>
        <v>3393.0254481611514</v>
      </c>
      <c r="G246" s="9">
        <f t="shared" si="18"/>
        <v>4.4218183616577068E-2</v>
      </c>
    </row>
    <row r="247" spans="1:7" x14ac:dyDescent="0.15">
      <c r="A247" s="10">
        <v>41000</v>
      </c>
      <c r="B247" s="4">
        <v>3409</v>
      </c>
      <c r="C247" s="4">
        <f t="shared" si="19"/>
        <v>3572.9653970393601</v>
      </c>
      <c r="D247" s="4">
        <f t="shared" si="20"/>
        <v>8.5237069022084953</v>
      </c>
      <c r="E247" s="4">
        <f t="shared" si="21"/>
        <v>0.96806105596612091</v>
      </c>
      <c r="F247" s="63">
        <f t="shared" si="22"/>
        <v>3496.4543998816598</v>
      </c>
      <c r="G247" s="9">
        <f t="shared" si="18"/>
        <v>2.5653974737946558E-2</v>
      </c>
    </row>
    <row r="248" spans="1:7" x14ac:dyDescent="0.15">
      <c r="A248" s="10">
        <v>41030</v>
      </c>
      <c r="B248" s="4">
        <v>3786</v>
      </c>
      <c r="C248" s="4">
        <f t="shared" si="19"/>
        <v>3595.4789886134413</v>
      </c>
      <c r="D248" s="4">
        <f t="shared" si="20"/>
        <v>8.7010677699098427</v>
      </c>
      <c r="E248" s="4">
        <f t="shared" si="21"/>
        <v>1.0461082664684971</v>
      </c>
      <c r="F248" s="63">
        <f t="shared" si="22"/>
        <v>3732.6906815340385</v>
      </c>
      <c r="G248" s="9">
        <f t="shared" si="18"/>
        <v>1.4080644074474775E-2</v>
      </c>
    </row>
    <row r="249" spans="1:7" x14ac:dyDescent="0.15">
      <c r="A249" s="10">
        <v>41061</v>
      </c>
      <c r="B249" s="4">
        <v>3816</v>
      </c>
      <c r="C249" s="4">
        <f t="shared" si="19"/>
        <v>3628.3751103942413</v>
      </c>
      <c r="D249" s="4">
        <f t="shared" si="20"/>
        <v>9.007807666206503</v>
      </c>
      <c r="E249" s="4">
        <f t="shared" si="21"/>
        <v>1.0393577350993652</v>
      </c>
      <c r="F249" s="63">
        <f t="shared" si="22"/>
        <v>3724.5827049657792</v>
      </c>
      <c r="G249" s="9">
        <f t="shared" si="18"/>
        <v>2.3956314212322024E-2</v>
      </c>
    </row>
    <row r="250" spans="1:7" x14ac:dyDescent="0.15">
      <c r="A250" s="10">
        <v>41091</v>
      </c>
      <c r="B250" s="4">
        <v>3733</v>
      </c>
      <c r="C250" s="4">
        <f t="shared" si="19"/>
        <v>3585.6313651500423</v>
      </c>
      <c r="D250" s="4">
        <f t="shared" si="20"/>
        <v>8.3517121697557037</v>
      </c>
      <c r="E250" s="4">
        <f t="shared" si="21"/>
        <v>1.0726120447016769</v>
      </c>
      <c r="F250" s="63">
        <f t="shared" si="22"/>
        <v>3937.8441246530283</v>
      </c>
      <c r="G250" s="9">
        <f t="shared" si="18"/>
        <v>5.4873861412544418E-2</v>
      </c>
    </row>
    <row r="251" spans="1:7" x14ac:dyDescent="0.15">
      <c r="A251" s="10">
        <v>41122</v>
      </c>
      <c r="B251" s="4">
        <v>3752</v>
      </c>
      <c r="C251" s="4">
        <f t="shared" si="19"/>
        <v>3598.1029666433819</v>
      </c>
      <c r="D251" s="4">
        <f t="shared" si="20"/>
        <v>8.4039432754726437</v>
      </c>
      <c r="E251" s="4">
        <f t="shared" si="21"/>
        <v>1.0414111490817528</v>
      </c>
      <c r="F251" s="63">
        <f t="shared" si="22"/>
        <v>3736.3401874106221</v>
      </c>
      <c r="G251" s="9">
        <f t="shared" si="18"/>
        <v>4.1737240376806791E-3</v>
      </c>
    </row>
    <row r="252" spans="1:7" x14ac:dyDescent="0.15">
      <c r="A252" s="10">
        <v>41153</v>
      </c>
      <c r="B252" s="4">
        <v>3503</v>
      </c>
      <c r="C252" s="4">
        <f t="shared" si="19"/>
        <v>3582.5565256953805</v>
      </c>
      <c r="D252" s="4">
        <f t="shared" si="20"/>
        <v>8.1003052521945431</v>
      </c>
      <c r="E252" s="4">
        <f t="shared" si="21"/>
        <v>0.99164166965965295</v>
      </c>
      <c r="F252" s="63">
        <f t="shared" si="22"/>
        <v>3590.1708869487984</v>
      </c>
      <c r="G252" s="9">
        <f t="shared" si="18"/>
        <v>2.4884638009933884E-2</v>
      </c>
    </row>
    <row r="253" spans="1:7" x14ac:dyDescent="0.15">
      <c r="A253" s="10">
        <v>41183</v>
      </c>
      <c r="B253" s="4">
        <v>3626</v>
      </c>
      <c r="C253" s="4">
        <f t="shared" si="19"/>
        <v>3582.9075992371254</v>
      </c>
      <c r="D253" s="4">
        <f t="shared" si="20"/>
        <v>8.0020620934823441</v>
      </c>
      <c r="E253" s="4">
        <f t="shared" si="21"/>
        <v>1.0172007383047097</v>
      </c>
      <c r="F253" s="63">
        <f t="shared" si="22"/>
        <v>3654.8392294285718</v>
      </c>
      <c r="G253" s="9">
        <f t="shared" si="18"/>
        <v>7.9534554408637066E-3</v>
      </c>
    </row>
    <row r="254" spans="1:7" x14ac:dyDescent="0.15">
      <c r="A254" s="10">
        <v>41214</v>
      </c>
      <c r="B254" s="4">
        <v>3869</v>
      </c>
      <c r="C254" s="4">
        <f t="shared" si="19"/>
        <v>3623.2515760896104</v>
      </c>
      <c r="D254" s="4">
        <f t="shared" si="20"/>
        <v>8.4120862072845544</v>
      </c>
      <c r="E254" s="4">
        <f t="shared" si="21"/>
        <v>1.0507370849930995</v>
      </c>
      <c r="F254" s="63">
        <f t="shared" si="22"/>
        <v>3745.6555222856323</v>
      </c>
      <c r="G254" s="9">
        <f t="shared" si="18"/>
        <v>3.1880195842431562E-2</v>
      </c>
    </row>
    <row r="255" spans="1:7" x14ac:dyDescent="0.15">
      <c r="A255" s="10">
        <v>41244</v>
      </c>
      <c r="B255" s="4">
        <v>5124</v>
      </c>
      <c r="C255" s="4">
        <f t="shared" si="19"/>
        <v>3633.3549047459787</v>
      </c>
      <c r="D255" s="4">
        <f t="shared" si="20"/>
        <v>8.4335274296604581</v>
      </c>
      <c r="E255" s="4">
        <f t="shared" si="21"/>
        <v>1.4102745872661899</v>
      </c>
      <c r="F255" s="63">
        <f t="shared" si="22"/>
        <v>5115.2903407020276</v>
      </c>
      <c r="G255" s="9">
        <f t="shared" si="18"/>
        <v>1.6997773805566732E-3</v>
      </c>
    </row>
    <row r="256" spans="1:7" x14ac:dyDescent="0.15">
      <c r="A256" s="10">
        <v>41275</v>
      </c>
      <c r="B256" s="4">
        <v>3143</v>
      </c>
      <c r="C256" s="4">
        <f t="shared" si="19"/>
        <v>3636.3526202073895</v>
      </c>
      <c r="D256" s="4">
        <f t="shared" si="20"/>
        <v>8.3646133285107531</v>
      </c>
      <c r="E256" s="4">
        <f t="shared" si="21"/>
        <v>0.86763275633652204</v>
      </c>
      <c r="F256" s="63">
        <f t="shared" si="22"/>
        <v>3160.2465130719238</v>
      </c>
      <c r="G256" s="9">
        <f t="shared" si="18"/>
        <v>5.4872774648182633E-3</v>
      </c>
    </row>
    <row r="257" spans="1:7" x14ac:dyDescent="0.15">
      <c r="A257" s="10">
        <v>41306</v>
      </c>
      <c r="B257" s="4">
        <v>3211</v>
      </c>
      <c r="C257" s="4">
        <f t="shared" si="19"/>
        <v>3640.0822854136413</v>
      </c>
      <c r="D257" s="4">
        <f t="shared" si="20"/>
        <v>8.3058524137501504</v>
      </c>
      <c r="E257" s="4">
        <f t="shared" si="21"/>
        <v>0.88510619577919292</v>
      </c>
      <c r="F257" s="63">
        <f t="shared" si="22"/>
        <v>3225.9994714899517</v>
      </c>
      <c r="G257" s="9">
        <f t="shared" si="18"/>
        <v>4.6712773248058868E-3</v>
      </c>
    </row>
    <row r="258" spans="1:7" x14ac:dyDescent="0.15">
      <c r="A258" s="10">
        <v>41334</v>
      </c>
      <c r="B258" s="4">
        <v>3601</v>
      </c>
      <c r="C258" s="4">
        <f t="shared" si="19"/>
        <v>3669.0524059969271</v>
      </c>
      <c r="D258" s="4">
        <f t="shared" si="20"/>
        <v>8.5678297365747547</v>
      </c>
      <c r="E258" s="4">
        <f t="shared" si="21"/>
        <v>0.97177444134444912</v>
      </c>
      <c r="F258" s="63">
        <f t="shared" si="22"/>
        <v>3527.94145950146</v>
      </c>
      <c r="G258" s="9">
        <f t="shared" si="18"/>
        <v>2.0288403359772278E-2</v>
      </c>
    </row>
    <row r="259" spans="1:7" x14ac:dyDescent="0.15">
      <c r="A259" s="10">
        <v>41365</v>
      </c>
      <c r="B259" s="4">
        <v>3462</v>
      </c>
      <c r="C259" s="4">
        <f t="shared" si="19"/>
        <v>3649.886697368258</v>
      </c>
      <c r="D259" s="4">
        <f t="shared" si="20"/>
        <v>8.2162296666486725</v>
      </c>
      <c r="E259" s="4">
        <f t="shared" si="21"/>
        <v>0.96371290430598322</v>
      </c>
      <c r="F259" s="63">
        <f t="shared" si="22"/>
        <v>3560.1609288465484</v>
      </c>
      <c r="G259" s="9">
        <f t="shared" si="18"/>
        <v>2.8353821157292999E-2</v>
      </c>
    </row>
    <row r="260" spans="1:7" x14ac:dyDescent="0.15">
      <c r="A260" s="10">
        <v>41395</v>
      </c>
      <c r="B260" s="4">
        <v>3915</v>
      </c>
      <c r="C260" s="4">
        <f t="shared" si="19"/>
        <v>3681.1704304027294</v>
      </c>
      <c r="D260" s="4">
        <f t="shared" si="20"/>
        <v>8.5086747088330803</v>
      </c>
      <c r="E260" s="4">
        <f t="shared" si="21"/>
        <v>1.051756530744195</v>
      </c>
      <c r="F260" s="63">
        <f t="shared" si="22"/>
        <v>3826.7717115638216</v>
      </c>
      <c r="G260" s="9">
        <f t="shared" si="18"/>
        <v>2.2535961286380191E-2</v>
      </c>
    </row>
    <row r="261" spans="1:7" x14ac:dyDescent="0.15">
      <c r="A261" s="10">
        <v>41426</v>
      </c>
      <c r="B261" s="4">
        <v>3773</v>
      </c>
      <c r="C261" s="4">
        <f t="shared" si="19"/>
        <v>3673.3910009580704</v>
      </c>
      <c r="D261" s="4">
        <f t="shared" si="20"/>
        <v>8.3021774893326601</v>
      </c>
      <c r="E261" s="4">
        <f t="shared" si="21"/>
        <v>1.0370090062649198</v>
      </c>
      <c r="F261" s="63">
        <f t="shared" si="22"/>
        <v>3834.8965179322063</v>
      </c>
      <c r="G261" s="9">
        <f t="shared" si="18"/>
        <v>1.6405120045641739E-2</v>
      </c>
    </row>
    <row r="262" spans="1:7" x14ac:dyDescent="0.15">
      <c r="A262" s="10">
        <v>41456</v>
      </c>
      <c r="B262" s="4">
        <v>3993</v>
      </c>
      <c r="C262" s="4">
        <f t="shared" si="19"/>
        <v>3692.905576219147</v>
      </c>
      <c r="D262" s="4">
        <f t="shared" si="20"/>
        <v>8.4443259519148715</v>
      </c>
      <c r="E262" s="4">
        <f t="shared" si="21"/>
        <v>1.0759011189547898</v>
      </c>
      <c r="F262" s="63">
        <f t="shared" si="22"/>
        <v>3949.0284480986852</v>
      </c>
      <c r="G262" s="9">
        <f t="shared" ref="G262:G325" si="23">ABS(B262-F262)/B262</f>
        <v>1.101215925402324E-2</v>
      </c>
    </row>
    <row r="263" spans="1:7" x14ac:dyDescent="0.15">
      <c r="A263" s="10">
        <v>41487</v>
      </c>
      <c r="B263" s="4">
        <v>4054</v>
      </c>
      <c r="C263" s="4">
        <f t="shared" si="19"/>
        <v>3753.7115582731703</v>
      </c>
      <c r="D263" s="4">
        <f t="shared" si="20"/>
        <v>9.108156210588934</v>
      </c>
      <c r="E263" s="4">
        <f t="shared" si="21"/>
        <v>1.0529007986204377</v>
      </c>
      <c r="F263" s="63">
        <f t="shared" si="22"/>
        <v>3854.627054773599</v>
      </c>
      <c r="G263" s="9">
        <f t="shared" si="23"/>
        <v>4.9179315546719546E-2</v>
      </c>
    </row>
    <row r="264" spans="1:7" x14ac:dyDescent="0.15">
      <c r="A264" s="10">
        <v>41518</v>
      </c>
      <c r="B264" s="4">
        <v>3587</v>
      </c>
      <c r="C264" s="4">
        <f t="shared" si="19"/>
        <v>3723.0009276538285</v>
      </c>
      <c r="D264" s="4">
        <f t="shared" si="20"/>
        <v>8.6033418573176323</v>
      </c>
      <c r="E264" s="4">
        <f t="shared" si="21"/>
        <v>0.98506034864987335</v>
      </c>
      <c r="F264" s="63">
        <f t="shared" si="22"/>
        <v>3731.3688242989333</v>
      </c>
      <c r="G264" s="9">
        <f t="shared" si="23"/>
        <v>4.0247790437394286E-2</v>
      </c>
    </row>
    <row r="265" spans="1:7" x14ac:dyDescent="0.15">
      <c r="A265" s="10">
        <v>41548</v>
      </c>
      <c r="B265" s="4">
        <v>3738</v>
      </c>
      <c r="C265" s="4">
        <f t="shared" si="19"/>
        <v>3716.0653776477207</v>
      </c>
      <c r="D265" s="4">
        <f t="shared" si="20"/>
        <v>8.406342996450995</v>
      </c>
      <c r="E265" s="4">
        <f t="shared" si="21"/>
        <v>1.0150843950394348</v>
      </c>
      <c r="F265" s="63">
        <f t="shared" si="22"/>
        <v>3795.7906180077443</v>
      </c>
      <c r="G265" s="9">
        <f t="shared" si="23"/>
        <v>1.5460304442949262E-2</v>
      </c>
    </row>
    <row r="266" spans="1:7" x14ac:dyDescent="0.15">
      <c r="A266" s="10">
        <v>41579</v>
      </c>
      <c r="B266" s="4">
        <v>4004</v>
      </c>
      <c r="C266" s="4">
        <f t="shared" si="19"/>
        <v>3748.0444052370499</v>
      </c>
      <c r="D266" s="4">
        <f t="shared" si="20"/>
        <v>8.7051926218413271</v>
      </c>
      <c r="E266" s="4">
        <f t="shared" si="21"/>
        <v>1.056432528825086</v>
      </c>
      <c r="F266" s="63">
        <f t="shared" si="22"/>
        <v>3913.4405588888903</v>
      </c>
      <c r="G266" s="9">
        <f t="shared" si="23"/>
        <v>2.2617243034742673E-2</v>
      </c>
    </row>
    <row r="267" spans="1:7" x14ac:dyDescent="0.15">
      <c r="A267" s="10">
        <v>41609</v>
      </c>
      <c r="B267" s="4">
        <v>5143</v>
      </c>
      <c r="C267" s="4">
        <f t="shared" si="19"/>
        <v>3726.679611624405</v>
      </c>
      <c r="D267" s="4">
        <f t="shared" si="20"/>
        <v>8.3239715485154839</v>
      </c>
      <c r="E267" s="4">
        <f t="shared" si="21"/>
        <v>1.4034653514711102</v>
      </c>
      <c r="F267" s="63">
        <f t="shared" si="22"/>
        <v>5298.0484885828728</v>
      </c>
      <c r="G267" s="9">
        <f t="shared" si="23"/>
        <v>3.0147479794453196E-2</v>
      </c>
    </row>
    <row r="268" spans="1:7" x14ac:dyDescent="0.15">
      <c r="A268" s="10">
        <v>41640</v>
      </c>
      <c r="B268" s="4">
        <v>3331</v>
      </c>
      <c r="C268" s="4">
        <f t="shared" si="19"/>
        <v>3763.4971510577361</v>
      </c>
      <c r="D268" s="4">
        <f t="shared" si="20"/>
        <v>8.6852071156762882</v>
      </c>
      <c r="E268" s="4">
        <f t="shared" si="21"/>
        <v>0.87313380649749406</v>
      </c>
      <c r="F268" s="63">
        <f t="shared" si="22"/>
        <v>3240.6114537951075</v>
      </c>
      <c r="G268" s="9">
        <f t="shared" si="23"/>
        <v>2.7135558752594557E-2</v>
      </c>
    </row>
    <row r="269" spans="1:7" x14ac:dyDescent="0.15">
      <c r="A269" s="10">
        <v>41671</v>
      </c>
      <c r="B269" s="4">
        <v>3258</v>
      </c>
      <c r="C269" s="4">
        <f t="shared" si="19"/>
        <v>3747.2198357417301</v>
      </c>
      <c r="D269" s="4">
        <f t="shared" si="20"/>
        <v>8.36873741329204</v>
      </c>
      <c r="E269" s="4">
        <f t="shared" si="21"/>
        <v>0.88170730440746758</v>
      </c>
      <c r="F269" s="63">
        <f t="shared" si="22"/>
        <v>3338.7819768282538</v>
      </c>
      <c r="G269" s="9">
        <f t="shared" si="23"/>
        <v>2.4794959124694243E-2</v>
      </c>
    </row>
    <row r="270" spans="1:7" x14ac:dyDescent="0.15">
      <c r="A270" s="10">
        <v>41699</v>
      </c>
      <c r="B270" s="4">
        <v>3594</v>
      </c>
      <c r="C270" s="4">
        <f t="shared" si="19"/>
        <v>3739.9440830494823</v>
      </c>
      <c r="D270" s="4">
        <f t="shared" si="20"/>
        <v>8.1703997997274058</v>
      </c>
      <c r="E270" s="4">
        <f t="shared" si="21"/>
        <v>0.96972245815842295</v>
      </c>
      <c r="F270" s="63">
        <f t="shared" si="22"/>
        <v>3649.5849875973181</v>
      </c>
      <c r="G270" s="9">
        <f t="shared" si="23"/>
        <v>1.5466051084395688E-2</v>
      </c>
    </row>
    <row r="271" spans="1:7" x14ac:dyDescent="0.15">
      <c r="A271" s="10">
        <v>41730</v>
      </c>
      <c r="B271" s="4">
        <v>3641</v>
      </c>
      <c r="C271" s="4">
        <f t="shared" si="19"/>
        <v>3756.3146923575678</v>
      </c>
      <c r="D271" s="4">
        <f t="shared" si="20"/>
        <v>8.2743603617940362</v>
      </c>
      <c r="E271" s="4">
        <f t="shared" si="21"/>
        <v>0.96604702373716855</v>
      </c>
      <c r="F271" s="63">
        <f t="shared" si="22"/>
        <v>3612.1062939379303</v>
      </c>
      <c r="G271" s="9">
        <f t="shared" si="23"/>
        <v>7.935651211774147E-3</v>
      </c>
    </row>
    <row r="272" spans="1:7" x14ac:dyDescent="0.15">
      <c r="A272" s="10">
        <v>41760</v>
      </c>
      <c r="B272" s="4">
        <v>4093</v>
      </c>
      <c r="C272" s="4">
        <f t="shared" si="19"/>
        <v>3799.3234233067765</v>
      </c>
      <c r="D272" s="4">
        <f t="shared" si="20"/>
        <v>8.7147155363316831</v>
      </c>
      <c r="E272" s="4">
        <f t="shared" si="21"/>
        <v>1.0596160748145169</v>
      </c>
      <c r="F272" s="63">
        <f t="shared" si="22"/>
        <v>3959.4311217656914</v>
      </c>
      <c r="G272" s="9">
        <f t="shared" si="23"/>
        <v>3.2633490895262303E-2</v>
      </c>
    </row>
    <row r="273" spans="1:7" x14ac:dyDescent="0.15">
      <c r="A273" s="10">
        <v>41791</v>
      </c>
      <c r="B273" s="4">
        <v>3962</v>
      </c>
      <c r="C273" s="4">
        <f t="shared" si="19"/>
        <v>3811.4747974075594</v>
      </c>
      <c r="D273" s="4">
        <f t="shared" si="20"/>
        <v>8.7582847836329005</v>
      </c>
      <c r="E273" s="4">
        <f t="shared" si="21"/>
        <v>1.0386100944224348</v>
      </c>
      <c r="F273" s="63">
        <f t="shared" si="22"/>
        <v>3948.9698461806065</v>
      </c>
      <c r="G273" s="9">
        <f t="shared" si="23"/>
        <v>3.2887818827343489E-3</v>
      </c>
    </row>
    <row r="274" spans="1:7" x14ac:dyDescent="0.15">
      <c r="A274" s="10">
        <v>41821</v>
      </c>
      <c r="B274" s="4">
        <v>4161</v>
      </c>
      <c r="C274" s="4">
        <f t="shared" ref="C274:C337" si="24">$L$4*B274/E262+(1-$L$4)*(C273+D273)</f>
        <v>3833.1488478440301</v>
      </c>
      <c r="D274" s="4">
        <f t="shared" ref="D274:D337" si="25">$L$2*(C274-C273)+(1-$L$2)*D273</f>
        <v>8.9220281923130482</v>
      </c>
      <c r="E274" s="4">
        <f t="shared" ref="E274:E337" si="26">$L$3*B274/(C273-D273)+(1-$L$3)*E262</f>
        <v>1.0794750431088316</v>
      </c>
      <c r="F274" s="63">
        <f t="shared" ref="F274:F337" si="27">(C273+1*D273)*E262</f>
        <v>4110.1930477976093</v>
      </c>
      <c r="G274" s="9">
        <f t="shared" si="23"/>
        <v>1.2210274501896341E-2</v>
      </c>
    </row>
    <row r="275" spans="1:7" x14ac:dyDescent="0.15">
      <c r="A275" s="10">
        <v>41852</v>
      </c>
      <c r="B275" s="4">
        <v>4134</v>
      </c>
      <c r="C275" s="4">
        <f t="shared" si="24"/>
        <v>3865.1070357554672</v>
      </c>
      <c r="D275" s="4">
        <f t="shared" si="25"/>
        <v>9.2140758661945341</v>
      </c>
      <c r="E275" s="4">
        <f t="shared" si="26"/>
        <v>1.058384032942528</v>
      </c>
      <c r="F275" s="63">
        <f t="shared" si="27"/>
        <v>4045.3194937349904</v>
      </c>
      <c r="G275" s="9">
        <f t="shared" si="23"/>
        <v>2.1451501273587234E-2</v>
      </c>
    </row>
    <row r="276" spans="1:7" x14ac:dyDescent="0.15">
      <c r="A276" s="10">
        <v>41883</v>
      </c>
      <c r="B276" s="4">
        <v>3733</v>
      </c>
      <c r="C276" s="4">
        <f t="shared" si="24"/>
        <v>3851.1534940139472</v>
      </c>
      <c r="D276" s="4">
        <f t="shared" si="25"/>
        <v>8.9203615963593688</v>
      </c>
      <c r="E276" s="4">
        <f t="shared" si="26"/>
        <v>0.98175663311129691</v>
      </c>
      <c r="F276" s="63">
        <f t="shared" si="27"/>
        <v>3816.4401049955991</v>
      </c>
      <c r="G276" s="9">
        <f t="shared" si="23"/>
        <v>2.2352023840235491E-2</v>
      </c>
    </row>
    <row r="277" spans="1:7" x14ac:dyDescent="0.15">
      <c r="A277" s="10">
        <v>41913</v>
      </c>
      <c r="B277" s="4">
        <v>3999</v>
      </c>
      <c r="C277" s="4">
        <f t="shared" si="24"/>
        <v>3881.8177235987987</v>
      </c>
      <c r="D277" s="4">
        <f t="shared" si="25"/>
        <v>9.1960258626543023</v>
      </c>
      <c r="E277" s="4">
        <f t="shared" si="26"/>
        <v>1.0201021841397837</v>
      </c>
      <c r="F277" s="63">
        <f t="shared" si="27"/>
        <v>3918.3007345297265</v>
      </c>
      <c r="G277" s="9">
        <f t="shared" si="23"/>
        <v>2.0179861332901609E-2</v>
      </c>
    </row>
    <row r="278" spans="1:7" x14ac:dyDescent="0.15">
      <c r="A278" s="10">
        <v>41944</v>
      </c>
      <c r="B278" s="4">
        <v>4006</v>
      </c>
      <c r="C278" s="4">
        <f t="shared" si="24"/>
        <v>3863.9347706446524</v>
      </c>
      <c r="D278" s="4">
        <f t="shared" si="25"/>
        <v>8.8527241634580012</v>
      </c>
      <c r="E278" s="4">
        <f t="shared" si="26"/>
        <v>1.0521416352092259</v>
      </c>
      <c r="F278" s="63">
        <f t="shared" si="27"/>
        <v>4110.5934950367418</v>
      </c>
      <c r="G278" s="9">
        <f t="shared" si="23"/>
        <v>2.6109209944269057E-2</v>
      </c>
    </row>
    <row r="279" spans="1:7" x14ac:dyDescent="0.15">
      <c r="A279" s="10">
        <v>41974</v>
      </c>
      <c r="B279" s="4">
        <v>5437</v>
      </c>
      <c r="C279" s="4">
        <f t="shared" si="24"/>
        <v>3873.1142966792913</v>
      </c>
      <c r="D279" s="4">
        <f t="shared" si="25"/>
        <v>8.8568672900668712</v>
      </c>
      <c r="E279" s="4">
        <f t="shared" si="26"/>
        <v>1.4048079185432512</v>
      </c>
      <c r="F279" s="63">
        <f t="shared" si="27"/>
        <v>5435.3230625737851</v>
      </c>
      <c r="G279" s="9">
        <f t="shared" si="23"/>
        <v>3.084306467196732E-4</v>
      </c>
    </row>
    <row r="280" spans="1:7" x14ac:dyDescent="0.15">
      <c r="A280" s="10">
        <v>42005</v>
      </c>
      <c r="B280" s="4">
        <v>3481</v>
      </c>
      <c r="C280" s="4">
        <f t="shared" si="24"/>
        <v>3910.6395570382992</v>
      </c>
      <c r="D280" s="4">
        <f t="shared" si="25"/>
        <v>9.2203192547949033</v>
      </c>
      <c r="E280" s="4">
        <f t="shared" si="26"/>
        <v>0.87853588470756183</v>
      </c>
      <c r="F280" s="63">
        <f t="shared" si="27"/>
        <v>3389.4802591100733</v>
      </c>
      <c r="G280" s="9">
        <f t="shared" si="23"/>
        <v>2.6291221169183181E-2</v>
      </c>
    </row>
    <row r="281" spans="1:7" x14ac:dyDescent="0.15">
      <c r="A281" s="10">
        <v>42036</v>
      </c>
      <c r="B281" s="4">
        <v>3392</v>
      </c>
      <c r="C281" s="4">
        <f t="shared" si="24"/>
        <v>3899.954482143819</v>
      </c>
      <c r="D281" s="4">
        <f t="shared" si="25"/>
        <v>8.9679627800234645</v>
      </c>
      <c r="E281" s="4">
        <f t="shared" si="26"/>
        <v>0.8793112247883812</v>
      </c>
      <c r="F281" s="63">
        <f t="shared" si="27"/>
        <v>3456.1690851813732</v>
      </c>
      <c r="G281" s="9">
        <f t="shared" si="23"/>
        <v>1.8917772753942585E-2</v>
      </c>
    </row>
    <row r="282" spans="1:7" x14ac:dyDescent="0.15">
      <c r="A282" s="10">
        <v>42064</v>
      </c>
      <c r="B282" s="4">
        <v>3755</v>
      </c>
      <c r="C282" s="4">
        <f t="shared" si="24"/>
        <v>3898.8900563798757</v>
      </c>
      <c r="D282" s="4">
        <f t="shared" si="25"/>
        <v>8.840774230653043</v>
      </c>
      <c r="E282" s="4">
        <f t="shared" si="26"/>
        <v>0.96881094713924776</v>
      </c>
      <c r="F282" s="63">
        <f t="shared" si="27"/>
        <v>3790.5698820421808</v>
      </c>
      <c r="G282" s="9">
        <f t="shared" si="23"/>
        <v>9.4726716490494758E-3</v>
      </c>
    </row>
    <row r="283" spans="1:7" x14ac:dyDescent="0.15">
      <c r="A283" s="10">
        <v>42095</v>
      </c>
      <c r="B283" s="4">
        <v>3761</v>
      </c>
      <c r="C283" s="4">
        <f t="shared" si="24"/>
        <v>3903.7524973209479</v>
      </c>
      <c r="D283" s="4">
        <f t="shared" si="25"/>
        <v>8.7903377430911522</v>
      </c>
      <c r="E283" s="4">
        <f t="shared" si="26"/>
        <v>0.96619897717473879</v>
      </c>
      <c r="F283" s="63">
        <f t="shared" si="27"/>
        <v>3775.0517384772747</v>
      </c>
      <c r="G283" s="9">
        <f t="shared" si="23"/>
        <v>3.7361708261831267E-3</v>
      </c>
    </row>
    <row r="284" spans="1:7" x14ac:dyDescent="0.15">
      <c r="A284" s="10">
        <v>42125</v>
      </c>
      <c r="B284" s="4">
        <v>4214</v>
      </c>
      <c r="C284" s="4">
        <f t="shared" si="24"/>
        <v>3930.1483199294089</v>
      </c>
      <c r="D284" s="4">
        <f t="shared" si="25"/>
        <v>9.0135364430992322</v>
      </c>
      <c r="E284" s="4">
        <f t="shared" si="26"/>
        <v>1.0639661137210616</v>
      </c>
      <c r="F284" s="63">
        <f t="shared" si="27"/>
        <v>4145.7932814342194</v>
      </c>
      <c r="G284" s="9">
        <f t="shared" si="23"/>
        <v>1.6185742421874857E-2</v>
      </c>
    </row>
    <row r="285" spans="1:7" x14ac:dyDescent="0.15">
      <c r="A285" s="10">
        <v>42156</v>
      </c>
      <c r="B285" s="4">
        <v>4097</v>
      </c>
      <c r="C285" s="4">
        <f t="shared" si="24"/>
        <v>3940.6752008911662</v>
      </c>
      <c r="D285" s="4">
        <f t="shared" si="25"/>
        <v>9.0327223122651112</v>
      </c>
      <c r="E285" s="4">
        <f t="shared" si="26"/>
        <v>1.0398277329240693</v>
      </c>
      <c r="F285" s="63">
        <f t="shared" si="27"/>
        <v>4091.2532675923044</v>
      </c>
      <c r="G285" s="9">
        <f t="shared" si="23"/>
        <v>1.4026683933843341E-3</v>
      </c>
    </row>
    <row r="286" spans="1:7" x14ac:dyDescent="0.15">
      <c r="A286" s="10">
        <v>42186</v>
      </c>
      <c r="B286" s="4">
        <v>4401</v>
      </c>
      <c r="C286" s="4">
        <f t="shared" si="24"/>
        <v>3984.5182672502951</v>
      </c>
      <c r="D286" s="4">
        <f t="shared" si="25"/>
        <v>9.4740406626263045</v>
      </c>
      <c r="E286" s="4">
        <f t="shared" si="26"/>
        <v>1.0872611538627848</v>
      </c>
      <c r="F286" s="63">
        <f t="shared" si="27"/>
        <v>4263.6111306673174</v>
      </c>
      <c r="G286" s="9">
        <f t="shared" si="23"/>
        <v>3.1217648110130104E-2</v>
      </c>
    </row>
    <row r="287" spans="1:7" x14ac:dyDescent="0.15">
      <c r="A287" s="10">
        <v>42217</v>
      </c>
      <c r="B287" s="4">
        <v>4133</v>
      </c>
      <c r="C287" s="4">
        <f t="shared" si="24"/>
        <v>3969.6549118304029</v>
      </c>
      <c r="D287" s="4">
        <f t="shared" si="25"/>
        <v>9.165496182951971</v>
      </c>
      <c r="E287" s="4">
        <f t="shared" si="26"/>
        <v>1.0547456185279191</v>
      </c>
      <c r="F287" s="63">
        <f t="shared" si="27"/>
        <v>4227.1776863903133</v>
      </c>
      <c r="G287" s="9">
        <f t="shared" si="23"/>
        <v>2.2786761768766824E-2</v>
      </c>
    </row>
    <row r="288" spans="1:7" x14ac:dyDescent="0.15">
      <c r="A288" s="10">
        <v>42248</v>
      </c>
      <c r="B288" s="4">
        <v>3950</v>
      </c>
      <c r="C288" s="4">
        <f t="shared" si="24"/>
        <v>3991.0133654319811</v>
      </c>
      <c r="D288" s="4">
        <f t="shared" si="25"/>
        <v>9.3200759781636542</v>
      </c>
      <c r="E288" s="4">
        <f t="shared" si="26"/>
        <v>0.98479948213380231</v>
      </c>
      <c r="F288" s="63">
        <f t="shared" si="27"/>
        <v>3906.2333275257079</v>
      </c>
      <c r="G288" s="9">
        <f t="shared" si="23"/>
        <v>1.1080170246656237E-2</v>
      </c>
    </row>
    <row r="289" spans="1:7" x14ac:dyDescent="0.15">
      <c r="A289" s="10">
        <v>42278</v>
      </c>
      <c r="B289" s="4">
        <v>4140</v>
      </c>
      <c r="C289" s="4">
        <f t="shared" si="24"/>
        <v>4016.2197228635478</v>
      </c>
      <c r="D289" s="4">
        <f t="shared" si="25"/>
        <v>9.5214789724848519</v>
      </c>
      <c r="E289" s="4">
        <f t="shared" si="26"/>
        <v>1.023937528540674</v>
      </c>
      <c r="F289" s="63">
        <f t="shared" si="27"/>
        <v>4080.7488808699059</v>
      </c>
      <c r="G289" s="9">
        <f t="shared" si="23"/>
        <v>1.4311864524177329E-2</v>
      </c>
    </row>
    <row r="290" spans="1:7" x14ac:dyDescent="0.15">
      <c r="A290" s="10">
        <v>42309</v>
      </c>
      <c r="B290" s="4">
        <v>4131</v>
      </c>
      <c r="C290" s="4">
        <f t="shared" si="24"/>
        <v>3998.5371175346072</v>
      </c>
      <c r="D290" s="4">
        <f t="shared" si="25"/>
        <v>9.1765912118000053</v>
      </c>
      <c r="E290" s="4">
        <f t="shared" si="26"/>
        <v>1.0480210874061096</v>
      </c>
      <c r="F290" s="63">
        <f t="shared" si="27"/>
        <v>4235.6499310289182</v>
      </c>
      <c r="G290" s="9">
        <f t="shared" si="23"/>
        <v>2.5332832493081148E-2</v>
      </c>
    </row>
    <row r="291" spans="1:7" x14ac:dyDescent="0.15">
      <c r="A291" s="10">
        <v>42339</v>
      </c>
      <c r="B291" s="4">
        <v>5628</v>
      </c>
      <c r="C291" s="4">
        <f t="shared" si="24"/>
        <v>4007.3110907780674</v>
      </c>
      <c r="D291" s="4">
        <f t="shared" si="25"/>
        <v>9.1714869043741931</v>
      </c>
      <c r="E291" s="4">
        <f t="shared" si="26"/>
        <v>1.405967801804558</v>
      </c>
      <c r="F291" s="63">
        <f t="shared" si="27"/>
        <v>5630.0679533012935</v>
      </c>
      <c r="G291" s="9">
        <f t="shared" si="23"/>
        <v>3.6744017435919122E-4</v>
      </c>
    </row>
    <row r="292" spans="1:7" x14ac:dyDescent="0.15">
      <c r="A292" s="10">
        <v>42370</v>
      </c>
      <c r="B292" s="4">
        <v>3487</v>
      </c>
      <c r="C292" s="4">
        <f t="shared" si="24"/>
        <v>4003.5240858233019</v>
      </c>
      <c r="D292" s="4">
        <f t="shared" si="25"/>
        <v>9.0072018216773522</v>
      </c>
      <c r="E292" s="4">
        <f t="shared" si="26"/>
        <v>0.87729097867431227</v>
      </c>
      <c r="F292" s="63">
        <f t="shared" si="27"/>
        <v>3528.6240747967522</v>
      </c>
      <c r="G292" s="9">
        <f t="shared" si="23"/>
        <v>1.1936929967522859E-2</v>
      </c>
    </row>
    <row r="293" spans="1:7" x14ac:dyDescent="0.15">
      <c r="A293" s="10">
        <v>42401</v>
      </c>
      <c r="B293" s="4">
        <v>3642</v>
      </c>
      <c r="C293" s="4">
        <f t="shared" si="24"/>
        <v>4047.9086512544523</v>
      </c>
      <c r="D293" s="4">
        <f t="shared" si="25"/>
        <v>9.4557087289127999</v>
      </c>
      <c r="E293" s="4">
        <f t="shared" si="26"/>
        <v>0.8856406026114495</v>
      </c>
      <c r="F293" s="63">
        <f t="shared" si="27"/>
        <v>3528.2638010408073</v>
      </c>
      <c r="G293" s="9">
        <f t="shared" si="23"/>
        <v>3.1229049686763519E-2</v>
      </c>
    </row>
    <row r="294" spans="1:7" x14ac:dyDescent="0.15">
      <c r="A294" s="10">
        <v>42430</v>
      </c>
      <c r="B294" s="4">
        <v>3909</v>
      </c>
      <c r="C294" s="4">
        <f t="shared" si="24"/>
        <v>4051.2045779320351</v>
      </c>
      <c r="D294" s="4">
        <f t="shared" si="25"/>
        <v>9.3776162846147013</v>
      </c>
      <c r="E294" s="4">
        <f t="shared" si="26"/>
        <v>0.96864196844856287</v>
      </c>
      <c r="F294" s="63">
        <f t="shared" si="27"/>
        <v>3930.8190084845114</v>
      </c>
      <c r="G294" s="9">
        <f t="shared" si="23"/>
        <v>5.5817366294477911E-3</v>
      </c>
    </row>
    <row r="295" spans="1:7" x14ac:dyDescent="0.15">
      <c r="A295" s="10">
        <v>42461</v>
      </c>
      <c r="B295" s="4">
        <v>3967</v>
      </c>
      <c r="C295" s="4">
        <f t="shared" si="24"/>
        <v>4072.944013288673</v>
      </c>
      <c r="D295" s="4">
        <f t="shared" si="25"/>
        <v>9.5343368729830402</v>
      </c>
      <c r="E295" s="4">
        <f t="shared" si="26"/>
        <v>0.96918192818773541</v>
      </c>
      <c r="F295" s="63">
        <f t="shared" si="27"/>
        <v>3923.3303627860837</v>
      </c>
      <c r="G295" s="9">
        <f t="shared" si="23"/>
        <v>1.1008227177695061E-2</v>
      </c>
    </row>
    <row r="296" spans="1:7" x14ac:dyDescent="0.15">
      <c r="A296" s="10">
        <v>42491</v>
      </c>
      <c r="B296" s="4">
        <v>4243</v>
      </c>
      <c r="C296" s="4">
        <f t="shared" si="24"/>
        <v>4056.6129052952656</v>
      </c>
      <c r="D296" s="4">
        <f t="shared" si="25"/>
        <v>9.2064201065062026</v>
      </c>
      <c r="E296" s="4">
        <f t="shared" si="26"/>
        <v>1.0601087783643721</v>
      </c>
      <c r="F296" s="63">
        <f t="shared" si="27"/>
        <v>4343.6186245718691</v>
      </c>
      <c r="G296" s="9">
        <f t="shared" si="23"/>
        <v>2.3714028888020051E-2</v>
      </c>
    </row>
    <row r="297" spans="1:7" x14ac:dyDescent="0.15">
      <c r="A297" s="10">
        <v>42522</v>
      </c>
      <c r="B297" s="4">
        <v>4310</v>
      </c>
      <c r="C297" s="4">
        <f t="shared" si="24"/>
        <v>4087.4532320151984</v>
      </c>
      <c r="D297" s="4">
        <f t="shared" si="25"/>
        <v>9.4806903052049645</v>
      </c>
      <c r="E297" s="4">
        <f t="shared" si="26"/>
        <v>1.0447157946701935</v>
      </c>
      <c r="F297" s="63">
        <f t="shared" si="27"/>
        <v>4227.7516916113937</v>
      </c>
      <c r="G297" s="9">
        <f t="shared" si="23"/>
        <v>1.9083134196892424E-2</v>
      </c>
    </row>
    <row r="298" spans="1:7" x14ac:dyDescent="0.15">
      <c r="A298" s="10">
        <v>42552</v>
      </c>
      <c r="B298" s="4">
        <v>4576</v>
      </c>
      <c r="C298" s="4">
        <f t="shared" si="24"/>
        <v>4127.5138560263031</v>
      </c>
      <c r="D298" s="4">
        <f t="shared" si="25"/>
        <v>9.8683763872233996</v>
      </c>
      <c r="E298" s="4">
        <f t="shared" si="26"/>
        <v>1.0940639883981982</v>
      </c>
      <c r="F298" s="63">
        <f t="shared" si="27"/>
        <v>4454.4371036816665</v>
      </c>
      <c r="G298" s="9">
        <f t="shared" si="23"/>
        <v>2.6565318251384071E-2</v>
      </c>
    </row>
    <row r="299" spans="1:7" x14ac:dyDescent="0.15">
      <c r="A299" s="10">
        <v>42583</v>
      </c>
      <c r="B299" s="4">
        <v>4311</v>
      </c>
      <c r="C299" s="4">
        <f t="shared" si="24"/>
        <v>4123.6683452665002</v>
      </c>
      <c r="D299" s="4">
        <f t="shared" si="25"/>
        <v>9.6945145591237587</v>
      </c>
      <c r="E299" s="4">
        <f t="shared" si="26"/>
        <v>1.0532260187280031</v>
      </c>
      <c r="F299" s="63">
        <f t="shared" si="27"/>
        <v>4363.8857818134275</v>
      </c>
      <c r="G299" s="9">
        <f t="shared" si="23"/>
        <v>1.2267636699936779E-2</v>
      </c>
    </row>
    <row r="300" spans="1:7" x14ac:dyDescent="0.15">
      <c r="A300" s="10">
        <v>42614</v>
      </c>
      <c r="B300" s="4">
        <v>4264</v>
      </c>
      <c r="C300" s="4">
        <f t="shared" si="24"/>
        <v>4187.0941294404229</v>
      </c>
      <c r="D300" s="4">
        <f t="shared" si="25"/>
        <v>10.375708494963414</v>
      </c>
      <c r="E300" s="4">
        <f t="shared" si="26"/>
        <v>0.99488087643500078</v>
      </c>
      <c r="F300" s="63">
        <f t="shared" si="27"/>
        <v>4070.5336038273663</v>
      </c>
      <c r="G300" s="9">
        <f t="shared" si="23"/>
        <v>4.5372044130542619E-2</v>
      </c>
    </row>
    <row r="301" spans="1:7" x14ac:dyDescent="0.15">
      <c r="A301" s="10">
        <v>42644</v>
      </c>
      <c r="B301" s="4">
        <v>4266</v>
      </c>
      <c r="C301" s="4">
        <f t="shared" si="24"/>
        <v>4188.9363903570793</v>
      </c>
      <c r="D301" s="4">
        <f t="shared" si="25"/>
        <v>10.267523209489585</v>
      </c>
      <c r="E301" s="4">
        <f t="shared" si="26"/>
        <v>1.0234377282797935</v>
      </c>
      <c r="F301" s="63">
        <f t="shared" si="27"/>
        <v>4297.9468919795827</v>
      </c>
      <c r="G301" s="9">
        <f t="shared" si="23"/>
        <v>7.488722920671047E-3</v>
      </c>
    </row>
    <row r="302" spans="1:7" x14ac:dyDescent="0.15">
      <c r="A302" s="10">
        <v>42675</v>
      </c>
      <c r="B302" s="4">
        <v>4492</v>
      </c>
      <c r="C302" s="4">
        <f t="shared" si="24"/>
        <v>4222.9906995832589</v>
      </c>
      <c r="D302" s="4">
        <f t="shared" si="25"/>
        <v>10.569087168499813</v>
      </c>
      <c r="E302" s="4">
        <f t="shared" si="26"/>
        <v>1.0532819574769847</v>
      </c>
      <c r="F302" s="63">
        <f t="shared" si="27"/>
        <v>4400.8542517360265</v>
      </c>
      <c r="G302" s="9">
        <f t="shared" si="23"/>
        <v>2.0290683050750997E-2</v>
      </c>
    </row>
    <row r="303" spans="1:7" x14ac:dyDescent="0.15">
      <c r="A303" s="10">
        <v>42705</v>
      </c>
      <c r="B303" s="4">
        <v>5818</v>
      </c>
      <c r="C303" s="4">
        <f t="shared" si="24"/>
        <v>4207.4439323389342</v>
      </c>
      <c r="D303" s="4">
        <f t="shared" si="25"/>
        <v>10.237995761525363</v>
      </c>
      <c r="E303" s="4">
        <f t="shared" si="26"/>
        <v>1.4011260251043614</v>
      </c>
      <c r="F303" s="63">
        <f t="shared" si="27"/>
        <v>5952.2487471875438</v>
      </c>
      <c r="G303" s="9">
        <f t="shared" si="23"/>
        <v>2.3074724507999966E-2</v>
      </c>
    </row>
    <row r="304" spans="1:7" x14ac:dyDescent="0.15">
      <c r="A304" s="10">
        <v>42736</v>
      </c>
      <c r="B304" s="4">
        <v>3580</v>
      </c>
      <c r="C304" s="4">
        <f t="shared" si="24"/>
        <v>4180.2283982687659</v>
      </c>
      <c r="D304" s="4">
        <f t="shared" si="25"/>
        <v>9.7631676478395413</v>
      </c>
      <c r="E304" s="4">
        <f t="shared" si="26"/>
        <v>0.87254127947027416</v>
      </c>
      <c r="F304" s="63">
        <f t="shared" si="27"/>
        <v>3700.1343064402131</v>
      </c>
      <c r="G304" s="9">
        <f t="shared" si="23"/>
        <v>3.3557068838048348E-2</v>
      </c>
    </row>
    <row r="305" spans="1:7" x14ac:dyDescent="0.15">
      <c r="A305" s="10">
        <v>42767</v>
      </c>
      <c r="B305" s="4">
        <v>3609</v>
      </c>
      <c r="C305" s="4">
        <f t="shared" si="24"/>
        <v>4158.5449922638381</v>
      </c>
      <c r="D305" s="4">
        <f t="shared" si="25"/>
        <v>9.3644944836137665</v>
      </c>
      <c r="E305" s="4">
        <f t="shared" si="26"/>
        <v>0.88168563734107064</v>
      </c>
      <c r="F305" s="63">
        <f t="shared" si="27"/>
        <v>3710.8266553752733</v>
      </c>
      <c r="G305" s="9">
        <f t="shared" si="23"/>
        <v>2.8214645435099273E-2</v>
      </c>
    </row>
    <row r="306" spans="1:7" x14ac:dyDescent="0.15">
      <c r="A306" s="10">
        <v>42795</v>
      </c>
      <c r="B306" s="4">
        <v>4077</v>
      </c>
      <c r="C306" s="4">
        <f t="shared" si="24"/>
        <v>4179.1440878995218</v>
      </c>
      <c r="D306" s="4">
        <f t="shared" si="25"/>
        <v>9.5069244360647573</v>
      </c>
      <c r="E306" s="4">
        <f t="shared" si="26"/>
        <v>0.97136615983701935</v>
      </c>
      <c r="F306" s="63">
        <f t="shared" si="27"/>
        <v>4037.2120495584918</v>
      </c>
      <c r="G306" s="9">
        <f t="shared" si="23"/>
        <v>9.7591244644366446E-3</v>
      </c>
    </row>
    <row r="307" spans="1:7" x14ac:dyDescent="0.15">
      <c r="A307" s="10">
        <v>42826</v>
      </c>
      <c r="B307" s="4">
        <v>4079</v>
      </c>
      <c r="C307" s="4">
        <f t="shared" si="24"/>
        <v>4194.1356966358126</v>
      </c>
      <c r="D307" s="4">
        <f t="shared" si="25"/>
        <v>9.5764581305427292</v>
      </c>
      <c r="E307" s="4">
        <f t="shared" si="26"/>
        <v>0.97095373378030259</v>
      </c>
      <c r="F307" s="63">
        <f t="shared" si="27"/>
        <v>4059.5648646409136</v>
      </c>
      <c r="G307" s="9">
        <f t="shared" si="23"/>
        <v>4.7646813824678636E-3</v>
      </c>
    </row>
    <row r="308" spans="1:7" x14ac:dyDescent="0.15">
      <c r="A308" s="10">
        <v>42856</v>
      </c>
      <c r="B308" s="4">
        <v>4457</v>
      </c>
      <c r="C308" s="4">
        <f t="shared" si="24"/>
        <v>4203.8689779882507</v>
      </c>
      <c r="D308" s="4">
        <f t="shared" si="25"/>
        <v>9.5784463029518268</v>
      </c>
      <c r="E308" s="4">
        <f t="shared" si="26"/>
        <v>1.0610838698565543</v>
      </c>
      <c r="F308" s="63">
        <f t="shared" si="27"/>
        <v>4456.3921569848235</v>
      </c>
      <c r="G308" s="9">
        <f t="shared" si="23"/>
        <v>1.3637940659109565E-4</v>
      </c>
    </row>
    <row r="309" spans="1:7" x14ac:dyDescent="0.15">
      <c r="A309" s="10">
        <v>42887</v>
      </c>
      <c r="B309" s="4">
        <v>4482</v>
      </c>
      <c r="C309" s="4">
        <f t="shared" si="24"/>
        <v>4234.4294416967832</v>
      </c>
      <c r="D309" s="4">
        <f t="shared" si="25"/>
        <v>9.8444519849472343</v>
      </c>
      <c r="E309" s="4">
        <f t="shared" si="26"/>
        <v>1.0493751750464413</v>
      </c>
      <c r="F309" s="63">
        <f t="shared" si="27"/>
        <v>4401.8550741694635</v>
      </c>
      <c r="G309" s="9">
        <f t="shared" si="23"/>
        <v>1.7881509556121489E-2</v>
      </c>
    </row>
    <row r="310" spans="1:7" x14ac:dyDescent="0.15">
      <c r="A310" s="10">
        <v>42917</v>
      </c>
      <c r="B310" s="4">
        <v>4598</v>
      </c>
      <c r="C310" s="4">
        <f t="shared" si="24"/>
        <v>4232.8974376517663</v>
      </c>
      <c r="D310" s="4">
        <f t="shared" si="25"/>
        <v>9.7002236256600831</v>
      </c>
      <c r="E310" s="4">
        <f t="shared" si="26"/>
        <v>1.0929570686201096</v>
      </c>
      <c r="F310" s="63">
        <f t="shared" si="27"/>
        <v>4643.5072239757837</v>
      </c>
      <c r="G310" s="9">
        <f t="shared" si="23"/>
        <v>9.8971778981695839E-3</v>
      </c>
    </row>
    <row r="311" spans="1:7" x14ac:dyDescent="0.15">
      <c r="A311" s="10">
        <v>42948</v>
      </c>
      <c r="B311" s="4">
        <v>4451</v>
      </c>
      <c r="C311" s="4">
        <f t="shared" si="24"/>
        <v>4238.0754336943392</v>
      </c>
      <c r="D311" s="4">
        <f t="shared" si="25"/>
        <v>9.6428917586081759</v>
      </c>
      <c r="E311" s="4">
        <f t="shared" si="26"/>
        <v>1.0533654929189185</v>
      </c>
      <c r="F311" s="63">
        <f t="shared" si="27"/>
        <v>4468.4142438519611</v>
      </c>
      <c r="G311" s="9">
        <f t="shared" si="23"/>
        <v>3.912434026502167E-3</v>
      </c>
    </row>
    <row r="312" spans="1:7" x14ac:dyDescent="0.15">
      <c r="A312" s="10">
        <v>42979</v>
      </c>
      <c r="B312" s="4">
        <v>4344</v>
      </c>
      <c r="C312" s="4">
        <f t="shared" si="24"/>
        <v>4280.165506339471</v>
      </c>
      <c r="D312" s="4">
        <f t="shared" si="25"/>
        <v>10.054250414628182</v>
      </c>
      <c r="E312" s="4">
        <f t="shared" si="26"/>
        <v>1.0012125138621542</v>
      </c>
      <c r="F312" s="63">
        <f t="shared" si="27"/>
        <v>4225.9737304756418</v>
      </c>
      <c r="G312" s="9">
        <f t="shared" si="23"/>
        <v>2.7169951547964599E-2</v>
      </c>
    </row>
    <row r="313" spans="1:7" x14ac:dyDescent="0.15">
      <c r="A313" s="10">
        <v>43009</v>
      </c>
      <c r="B313" s="4">
        <v>4341</v>
      </c>
      <c r="C313" s="4">
        <f t="shared" si="24"/>
        <v>4276.918285262941</v>
      </c>
      <c r="D313" s="4">
        <f t="shared" si="25"/>
        <v>9.8856171070127346</v>
      </c>
      <c r="E313" s="4">
        <f t="shared" si="26"/>
        <v>1.0221037826135162</v>
      </c>
      <c r="F313" s="63">
        <f t="shared" si="27"/>
        <v>4390.7727616735028</v>
      </c>
      <c r="G313" s="9">
        <f t="shared" si="23"/>
        <v>1.1465736391039583E-2</v>
      </c>
    </row>
    <row r="314" spans="1:7" x14ac:dyDescent="0.15">
      <c r="A314" s="10">
        <v>43040</v>
      </c>
      <c r="B314" s="4">
        <v>4635</v>
      </c>
      <c r="C314" s="4">
        <f t="shared" si="24"/>
        <v>4317.9091505209435</v>
      </c>
      <c r="D314" s="4">
        <f t="shared" si="25"/>
        <v>10.27996301704137</v>
      </c>
      <c r="E314" s="4">
        <f t="shared" si="26"/>
        <v>1.0597117055603837</v>
      </c>
      <c r="F314" s="63">
        <f t="shared" si="27"/>
        <v>4515.2132056082019</v>
      </c>
      <c r="G314" s="9">
        <f t="shared" si="23"/>
        <v>2.5843968585069717E-2</v>
      </c>
    </row>
    <row r="315" spans="1:7" x14ac:dyDescent="0.15">
      <c r="A315" s="10">
        <v>43070</v>
      </c>
      <c r="B315" s="4">
        <v>5969</v>
      </c>
      <c r="C315" s="4">
        <f t="shared" si="24"/>
        <v>4309.5785265791765</v>
      </c>
      <c r="D315" s="4">
        <f t="shared" si="25"/>
        <v>10.044021840336603</v>
      </c>
      <c r="E315" s="4">
        <f t="shared" si="26"/>
        <v>1.3981124137213854</v>
      </c>
      <c r="F315" s="63">
        <f t="shared" si="27"/>
        <v>6064.3384085514454</v>
      </c>
      <c r="G315" s="9">
        <f t="shared" si="23"/>
        <v>1.5972258092049815E-2</v>
      </c>
    </row>
    <row r="316" spans="1:7" x14ac:dyDescent="0.15">
      <c r="A316" s="10">
        <v>43101</v>
      </c>
      <c r="B316" s="4">
        <v>3786</v>
      </c>
      <c r="C316" s="4">
        <f t="shared" si="24"/>
        <v>4324.9360289348188</v>
      </c>
      <c r="D316" s="4">
        <f t="shared" si="25"/>
        <v>10.111385048598324</v>
      </c>
      <c r="E316" s="4">
        <f t="shared" si="26"/>
        <v>0.8741059687855095</v>
      </c>
      <c r="F316" s="63">
        <f t="shared" si="27"/>
        <v>3769.0489852266082</v>
      </c>
      <c r="G316" s="9">
        <f t="shared" si="23"/>
        <v>4.4772886353385529E-3</v>
      </c>
    </row>
    <row r="317" spans="1:7" x14ac:dyDescent="0.15">
      <c r="A317" s="10">
        <v>43132</v>
      </c>
      <c r="B317" s="4">
        <v>3787</v>
      </c>
      <c r="C317" s="4">
        <f t="shared" si="24"/>
        <v>4324.1438343425762</v>
      </c>
      <c r="D317" s="4">
        <f t="shared" si="25"/>
        <v>9.9731517184809988</v>
      </c>
      <c r="E317" s="4">
        <f t="shared" si="26"/>
        <v>0.88090246613936163</v>
      </c>
      <c r="F317" s="63">
        <f t="shared" si="27"/>
        <v>3822.1490421017288</v>
      </c>
      <c r="G317" s="9">
        <f t="shared" si="23"/>
        <v>9.2815004229545306E-3</v>
      </c>
    </row>
    <row r="318" spans="1:7" x14ac:dyDescent="0.15">
      <c r="A318" s="10">
        <v>43160</v>
      </c>
      <c r="B318" s="4">
        <v>4432</v>
      </c>
      <c r="C318" s="4">
        <f t="shared" si="24"/>
        <v>4396.6214258852679</v>
      </c>
      <c r="D318" s="4">
        <f t="shared" si="25"/>
        <v>10.765570093787357</v>
      </c>
      <c r="E318" s="4">
        <f t="shared" si="26"/>
        <v>0.98228227698711124</v>
      </c>
      <c r="F318" s="63">
        <f t="shared" si="27"/>
        <v>4210.0145730345257</v>
      </c>
      <c r="G318" s="9">
        <f t="shared" si="23"/>
        <v>5.0086964568022176E-2</v>
      </c>
    </row>
    <row r="319" spans="1:7" x14ac:dyDescent="0.15">
      <c r="A319" s="10">
        <v>43191</v>
      </c>
      <c r="B319" s="4">
        <v>4138</v>
      </c>
      <c r="C319" s="4">
        <f t="shared" si="24"/>
        <v>4367.564856247659</v>
      </c>
      <c r="D319" s="4">
        <f t="shared" si="25"/>
        <v>10.260713233123951</v>
      </c>
      <c r="E319" s="4">
        <f t="shared" si="26"/>
        <v>0.96559454692439717</v>
      </c>
      <c r="F319" s="63">
        <f t="shared" si="27"/>
        <v>4279.3688599606157</v>
      </c>
      <c r="G319" s="9">
        <f t="shared" si="23"/>
        <v>3.4163571764286062E-2</v>
      </c>
    </row>
    <row r="320" spans="1:7" x14ac:dyDescent="0.15">
      <c r="A320" s="10">
        <v>43221</v>
      </c>
      <c r="B320" s="4">
        <v>4698</v>
      </c>
      <c r="C320" s="4">
        <f t="shared" si="24"/>
        <v>4391.4250916580258</v>
      </c>
      <c r="D320" s="4">
        <f t="shared" si="25"/>
        <v>10.433125165763325</v>
      </c>
      <c r="E320" s="4">
        <f t="shared" si="26"/>
        <v>1.0644215191609947</v>
      </c>
      <c r="F320" s="63">
        <f t="shared" si="27"/>
        <v>4645.2400968216434</v>
      </c>
      <c r="G320" s="9">
        <f t="shared" si="23"/>
        <v>1.1230290161421155E-2</v>
      </c>
    </row>
    <row r="321" spans="1:7" x14ac:dyDescent="0.15">
      <c r="A321" s="10">
        <v>43252</v>
      </c>
      <c r="B321" s="4">
        <v>4736</v>
      </c>
      <c r="C321" s="4">
        <f t="shared" si="24"/>
        <v>4432.3006029034013</v>
      </c>
      <c r="D321" s="4">
        <f t="shared" si="25"/>
        <v>10.819067447391635</v>
      </c>
      <c r="E321" s="4">
        <f t="shared" si="26"/>
        <v>1.0555523509210776</v>
      </c>
      <c r="F321" s="63">
        <f t="shared" si="27"/>
        <v>4619.2007368090799</v>
      </c>
      <c r="G321" s="9">
        <f t="shared" si="23"/>
        <v>2.4662006585920628E-2</v>
      </c>
    </row>
    <row r="322" spans="1:7" x14ac:dyDescent="0.15">
      <c r="A322" s="10">
        <v>43282</v>
      </c>
      <c r="B322" s="4">
        <v>4757</v>
      </c>
      <c r="C322" s="4">
        <f t="shared" si="24"/>
        <v>4418.3105695306594</v>
      </c>
      <c r="D322" s="4">
        <f t="shared" si="25"/>
        <v>10.504542792503248</v>
      </c>
      <c r="E322" s="4">
        <f t="shared" si="26"/>
        <v>1.0896257369654689</v>
      </c>
      <c r="F322" s="63">
        <f t="shared" si="27"/>
        <v>4856.1390504349501</v>
      </c>
      <c r="G322" s="9">
        <f t="shared" si="23"/>
        <v>2.0840666477811676E-2</v>
      </c>
    </row>
    <row r="323" spans="1:7" x14ac:dyDescent="0.15">
      <c r="A323" s="10">
        <v>43313</v>
      </c>
      <c r="B323" s="4">
        <v>4693</v>
      </c>
      <c r="C323" s="4">
        <f t="shared" si="24"/>
        <v>4436.0435376713058</v>
      </c>
      <c r="D323" s="4">
        <f t="shared" si="25"/>
        <v>10.59618327574745</v>
      </c>
      <c r="E323" s="4">
        <f t="shared" si="26"/>
        <v>1.0555774635173973</v>
      </c>
      <c r="F323" s="63">
        <f t="shared" si="27"/>
        <v>4665.1610138390433</v>
      </c>
      <c r="G323" s="9">
        <f t="shared" si="23"/>
        <v>5.9320234734618936E-3</v>
      </c>
    </row>
    <row r="324" spans="1:7" x14ac:dyDescent="0.15">
      <c r="A324" s="10">
        <v>43344</v>
      </c>
      <c r="B324" s="4">
        <v>4413</v>
      </c>
      <c r="C324" s="4">
        <f t="shared" si="24"/>
        <v>4435.9772836653674</v>
      </c>
      <c r="D324" s="4">
        <f t="shared" si="25"/>
        <v>10.46100709864192</v>
      </c>
      <c r="E324" s="4">
        <f t="shared" si="26"/>
        <v>1.0004271233722559</v>
      </c>
      <c r="F324" s="63">
        <f t="shared" si="27"/>
        <v>4452.0313332487067</v>
      </c>
      <c r="G324" s="9">
        <f t="shared" si="23"/>
        <v>8.8446257078419865E-3</v>
      </c>
    </row>
    <row r="325" spans="1:7" x14ac:dyDescent="0.15">
      <c r="A325" s="10">
        <v>43374</v>
      </c>
      <c r="B325" s="4">
        <v>4553</v>
      </c>
      <c r="C325" s="4">
        <f t="shared" si="24"/>
        <v>4448.6535853088008</v>
      </c>
      <c r="D325" s="4">
        <f t="shared" si="25"/>
        <v>10.489092145223344</v>
      </c>
      <c r="E325" s="4">
        <f t="shared" si="26"/>
        <v>1.0234116128042301</v>
      </c>
      <c r="F325" s="63">
        <f t="shared" si="27"/>
        <v>4544.7213961474718</v>
      </c>
      <c r="G325" s="9">
        <f t="shared" si="23"/>
        <v>1.8182745118665163E-3</v>
      </c>
    </row>
    <row r="326" spans="1:7" x14ac:dyDescent="0.15">
      <c r="A326" s="10">
        <v>43405</v>
      </c>
      <c r="B326" s="4">
        <v>4924</v>
      </c>
      <c r="C326" s="4">
        <f t="shared" si="24"/>
        <v>4510.3991172583856</v>
      </c>
      <c r="D326" s="4">
        <f t="shared" si="25"/>
        <v>11.138910700001075</v>
      </c>
      <c r="E326" s="4">
        <f t="shared" si="26"/>
        <v>1.0694200295417975</v>
      </c>
      <c r="F326" s="63">
        <f t="shared" si="27"/>
        <v>4725.4056920619005</v>
      </c>
      <c r="G326" s="9">
        <f t="shared" ref="G326:G371" si="28">ABS(B326-F326)/B326</f>
        <v>4.0331906567445071E-2</v>
      </c>
    </row>
    <row r="327" spans="1:7" x14ac:dyDescent="0.15">
      <c r="A327" s="10">
        <v>43435</v>
      </c>
      <c r="B327" s="4">
        <v>6126</v>
      </c>
      <c r="C327" s="4">
        <f t="shared" si="24"/>
        <v>4483.2699116651793</v>
      </c>
      <c r="D327" s="4">
        <f t="shared" si="25"/>
        <v>10.653755427441506</v>
      </c>
      <c r="E327" s="4">
        <f t="shared" si="26"/>
        <v>1.3909797981404028</v>
      </c>
      <c r="F327" s="63">
        <f t="shared" si="27"/>
        <v>6321.6184460019331</v>
      </c>
      <c r="G327" s="9">
        <f t="shared" si="28"/>
        <v>3.193249200162146E-2</v>
      </c>
    </row>
    <row r="328" spans="1:7" x14ac:dyDescent="0.15">
      <c r="A328" s="10">
        <v>43466</v>
      </c>
      <c r="B328" s="4">
        <v>3932</v>
      </c>
      <c r="C328" s="4">
        <f t="shared" si="24"/>
        <v>4495.1234811681015</v>
      </c>
      <c r="D328" s="4">
        <f t="shared" si="25"/>
        <v>10.668966422421001</v>
      </c>
      <c r="E328" s="4">
        <f t="shared" si="26"/>
        <v>0.87508577011873512</v>
      </c>
      <c r="F328" s="63">
        <f t="shared" si="27"/>
        <v>3928.1655006721253</v>
      </c>
      <c r="G328" s="9">
        <f t="shared" si="28"/>
        <v>9.7520328786233716E-4</v>
      </c>
    </row>
    <row r="329" spans="1:7" x14ac:dyDescent="0.15">
      <c r="A329" s="10">
        <v>43497</v>
      </c>
      <c r="B329" s="4">
        <v>3915</v>
      </c>
      <c r="C329" s="4">
        <f t="shared" si="24"/>
        <v>4488.9754019803268</v>
      </c>
      <c r="D329" s="4">
        <f t="shared" si="25"/>
        <v>10.455763392406443</v>
      </c>
      <c r="E329" s="4">
        <f t="shared" si="26"/>
        <v>0.87936364459967575</v>
      </c>
      <c r="F329" s="63">
        <f t="shared" si="27"/>
        <v>3969.1636789946019</v>
      </c>
      <c r="G329" s="9">
        <f t="shared" si="28"/>
        <v>1.3834911620587975E-2</v>
      </c>
    </row>
    <row r="330" spans="1:7" x14ac:dyDescent="0.15">
      <c r="A330" s="10">
        <v>43525</v>
      </c>
      <c r="B330" s="4">
        <v>4445</v>
      </c>
      <c r="C330" s="4">
        <f t="shared" si="24"/>
        <v>4506.4725213525271</v>
      </c>
      <c r="D330" s="4">
        <f t="shared" si="25"/>
        <v>10.545032248845354</v>
      </c>
      <c r="E330" s="4">
        <f t="shared" si="26"/>
        <v>0.98427896443791463</v>
      </c>
      <c r="F330" s="63">
        <f t="shared" si="27"/>
        <v>4419.7114902691001</v>
      </c>
      <c r="G330" s="9">
        <f t="shared" si="28"/>
        <v>5.6892035390101086E-3</v>
      </c>
    </row>
    <row r="331" spans="1:7" x14ac:dyDescent="0.15">
      <c r="A331" s="10">
        <v>43556</v>
      </c>
      <c r="B331" s="4">
        <v>4358</v>
      </c>
      <c r="C331" s="4">
        <f t="shared" si="24"/>
        <v>4515.9957131548781</v>
      </c>
      <c r="D331" s="4">
        <f t="shared" si="25"/>
        <v>10.532077566766597</v>
      </c>
      <c r="E331" s="4">
        <f t="shared" si="26"/>
        <v>0.96632178128286739</v>
      </c>
      <c r="F331" s="63">
        <f t="shared" si="27"/>
        <v>4361.6075181192655</v>
      </c>
      <c r="G331" s="9">
        <f t="shared" si="28"/>
        <v>8.277921338378793E-4</v>
      </c>
    </row>
    <row r="332" spans="1:7" x14ac:dyDescent="0.15">
      <c r="A332" s="10">
        <v>43586</v>
      </c>
      <c r="B332" s="4">
        <v>4863</v>
      </c>
      <c r="C332" s="4">
        <f t="shared" si="24"/>
        <v>4538.0564039939582</v>
      </c>
      <c r="D332" s="4">
        <f t="shared" si="25"/>
        <v>10.678234944138106</v>
      </c>
      <c r="E332" s="4">
        <f t="shared" si="26"/>
        <v>1.0673355516734144</v>
      </c>
      <c r="F332" s="63">
        <f t="shared" si="27"/>
        <v>4818.1335875243949</v>
      </c>
      <c r="G332" s="9">
        <f t="shared" si="28"/>
        <v>9.226077005059655E-3</v>
      </c>
    </row>
    <row r="333" spans="1:7" x14ac:dyDescent="0.15">
      <c r="A333" s="10">
        <v>43617</v>
      </c>
      <c r="B333" s="4">
        <v>4770</v>
      </c>
      <c r="C333" s="4">
        <f t="shared" si="24"/>
        <v>4540.5913469297784</v>
      </c>
      <c r="D333" s="4">
        <f t="shared" si="25"/>
        <v>10.574995970378406</v>
      </c>
      <c r="E333" s="4">
        <f t="shared" si="26"/>
        <v>1.0551694435981984</v>
      </c>
      <c r="F333" s="63">
        <f t="shared" si="27"/>
        <v>4801.4275418472462</v>
      </c>
      <c r="G333" s="9">
        <f t="shared" si="28"/>
        <v>6.5885831964876676E-3</v>
      </c>
    </row>
    <row r="334" spans="1:7" x14ac:dyDescent="0.15">
      <c r="A334" s="10">
        <v>43647</v>
      </c>
      <c r="B334" s="4">
        <v>4994</v>
      </c>
      <c r="C334" s="4">
        <f t="shared" si="24"/>
        <v>4559.9346492380428</v>
      </c>
      <c r="D334" s="4">
        <f t="shared" si="25"/>
        <v>10.686158746686734</v>
      </c>
      <c r="E334" s="4">
        <f t="shared" si="26"/>
        <v>1.0921229729114668</v>
      </c>
      <c r="F334" s="63">
        <f t="shared" si="27"/>
        <v>4959.0679804350211</v>
      </c>
      <c r="G334" s="9">
        <f t="shared" si="28"/>
        <v>6.9947976702000149E-3</v>
      </c>
    </row>
    <row r="335" spans="1:7" x14ac:dyDescent="0.15">
      <c r="A335" s="10">
        <v>43678</v>
      </c>
      <c r="B335" s="4">
        <v>5020</v>
      </c>
      <c r="C335" s="4">
        <f t="shared" si="24"/>
        <v>4621.2388459901304</v>
      </c>
      <c r="D335" s="4">
        <f t="shared" si="25"/>
        <v>11.327883775344597</v>
      </c>
      <c r="E335" s="4">
        <f t="shared" si="26"/>
        <v>1.0649239470543073</v>
      </c>
      <c r="F335" s="63">
        <f t="shared" si="27"/>
        <v>4824.6443191923581</v>
      </c>
      <c r="G335" s="9">
        <f t="shared" si="28"/>
        <v>3.8915474264470493E-2</v>
      </c>
    </row>
    <row r="336" spans="1:7" x14ac:dyDescent="0.15">
      <c r="A336" s="10">
        <v>43709</v>
      </c>
      <c r="B336" s="4">
        <v>4457</v>
      </c>
      <c r="C336" s="4">
        <f t="shared" si="24"/>
        <v>4584.0274467318977</v>
      </c>
      <c r="D336" s="4">
        <f t="shared" si="25"/>
        <v>10.712512772769765</v>
      </c>
      <c r="E336" s="4">
        <f t="shared" si="26"/>
        <v>0.99387168334059017</v>
      </c>
      <c r="F336" s="63">
        <f t="shared" si="27"/>
        <v>4634.5454072892926</v>
      </c>
      <c r="G336" s="9">
        <f t="shared" si="28"/>
        <v>3.9835182250233921E-2</v>
      </c>
    </row>
    <row r="337" spans="1:7" x14ac:dyDescent="0.15">
      <c r="A337" s="10">
        <v>43739</v>
      </c>
      <c r="B337" s="4">
        <v>4683</v>
      </c>
      <c r="C337" s="4">
        <f t="shared" si="24"/>
        <v>4589.5792842440478</v>
      </c>
      <c r="D337" s="4">
        <f t="shared" si="25"/>
        <v>10.647086797958933</v>
      </c>
      <c r="E337" s="4">
        <f t="shared" si="26"/>
        <v>1.0235232400267444</v>
      </c>
      <c r="F337" s="63">
        <f t="shared" si="27"/>
        <v>4702.3102323727144</v>
      </c>
      <c r="G337" s="9">
        <f t="shared" si="28"/>
        <v>4.1234747752966865E-3</v>
      </c>
    </row>
    <row r="338" spans="1:7" x14ac:dyDescent="0.15">
      <c r="A338" s="10">
        <v>43770</v>
      </c>
      <c r="B338" s="4">
        <v>5060</v>
      </c>
      <c r="C338" s="4">
        <f t="shared" ref="C338:C371" si="29">$L$4*B338/E326+(1-$L$4)*(C337+D337)</f>
        <v>4636.140711745019</v>
      </c>
      <c r="D338" s="4">
        <f t="shared" ref="D338:D371" si="30">$L$2*(C338-C337)+(1-$L$2)*D337</f>
        <v>11.102401389852234</v>
      </c>
      <c r="E338" s="4">
        <f t="shared" ref="E338:E371" si="31">$L$3*B338/(C337-D337)+(1-$L$3)*E326</f>
        <v>1.07637427933379</v>
      </c>
      <c r="F338" s="63">
        <f t="shared" ref="F338:F371" si="32">(C337+1*D337)*E326</f>
        <v>4919.5742216186982</v>
      </c>
      <c r="G338" s="9">
        <f t="shared" si="28"/>
        <v>2.7752130114881784E-2</v>
      </c>
    </row>
    <row r="339" spans="1:7" x14ac:dyDescent="0.15">
      <c r="A339" s="10">
        <v>43800</v>
      </c>
      <c r="B339" s="4">
        <v>6325</v>
      </c>
      <c r="C339" s="4">
        <f t="shared" si="29"/>
        <v>4619.8681088869371</v>
      </c>
      <c r="D339" s="4">
        <f t="shared" si="30"/>
        <v>10.755346741395883</v>
      </c>
      <c r="E339" s="4">
        <f t="shared" si="31"/>
        <v>1.3864094211624189</v>
      </c>
      <c r="F339" s="63">
        <f t="shared" si="32"/>
        <v>6464.2212874177203</v>
      </c>
      <c r="G339" s="9">
        <f t="shared" si="28"/>
        <v>2.2011270737979496E-2</v>
      </c>
    </row>
    <row r="340" spans="1:7" x14ac:dyDescent="0.15">
      <c r="A340" s="10">
        <v>43831</v>
      </c>
      <c r="B340" s="4">
        <v>4178</v>
      </c>
      <c r="C340" s="4">
        <f t="shared" si="29"/>
        <v>4669.9444613455198</v>
      </c>
      <c r="D340" s="4">
        <f t="shared" si="30"/>
        <v>11.253850328556361</v>
      </c>
      <c r="E340" s="4">
        <f t="shared" si="31"/>
        <v>0.88120847367739796</v>
      </c>
      <c r="F340" s="63">
        <f t="shared" si="32"/>
        <v>4052.1926927983977</v>
      </c>
      <c r="G340" s="9">
        <f t="shared" si="28"/>
        <v>3.0111849497750663E-2</v>
      </c>
    </row>
    <row r="341" spans="1:7" x14ac:dyDescent="0.15">
      <c r="A341" s="10">
        <v>43862</v>
      </c>
      <c r="B341" s="4">
        <v>4301</v>
      </c>
      <c r="C341" s="4">
        <f t="shared" si="29"/>
        <v>4738.5907462218775</v>
      </c>
      <c r="D341" s="4">
        <f t="shared" si="30"/>
        <v>11.98145975705698</v>
      </c>
      <c r="E341" s="4">
        <f t="shared" si="31"/>
        <v>0.88792099774771038</v>
      </c>
      <c r="F341" s="63">
        <f t="shared" si="32"/>
        <v>4116.4756084475639</v>
      </c>
      <c r="G341" s="9">
        <f t="shared" si="28"/>
        <v>4.2902671832698462E-2</v>
      </c>
    </row>
    <row r="342" spans="1:7" x14ac:dyDescent="0.15">
      <c r="A342" s="10">
        <v>43891</v>
      </c>
      <c r="B342" s="4">
        <v>5223</v>
      </c>
      <c r="C342" s="4">
        <f t="shared" si="29"/>
        <v>4902.6014646465719</v>
      </c>
      <c r="D342" s="4">
        <f t="shared" si="30"/>
        <v>13.908855290738346</v>
      </c>
      <c r="E342" s="4">
        <f t="shared" si="31"/>
        <v>1.007837903318809</v>
      </c>
      <c r="F342" s="63">
        <f t="shared" si="32"/>
        <v>4675.8882913884845</v>
      </c>
      <c r="G342" s="9">
        <f t="shared" si="28"/>
        <v>0.10475047072784137</v>
      </c>
    </row>
    <row r="343" spans="1:7" x14ac:dyDescent="0.15">
      <c r="A343" s="10">
        <v>43922</v>
      </c>
      <c r="B343" s="4">
        <v>4888</v>
      </c>
      <c r="C343" s="4">
        <f t="shared" si="29"/>
        <v>4955.3063079071526</v>
      </c>
      <c r="D343" s="4">
        <f t="shared" si="30"/>
        <v>14.400702811361345</v>
      </c>
      <c r="E343" s="4">
        <f t="shared" si="31"/>
        <v>0.97286539180572751</v>
      </c>
      <c r="F343" s="63">
        <f t="shared" si="32"/>
        <v>4750.9310100574221</v>
      </c>
      <c r="G343" s="9">
        <f t="shared" si="28"/>
        <v>2.804193738596111E-2</v>
      </c>
    </row>
    <row r="344" spans="1:7" x14ac:dyDescent="0.15">
      <c r="A344" s="10">
        <v>43952</v>
      </c>
      <c r="B344" s="4">
        <v>5893</v>
      </c>
      <c r="C344" s="4">
        <f t="shared" si="29"/>
        <v>5120.551432040249</v>
      </c>
      <c r="D344" s="4">
        <f t="shared" si="30"/>
        <v>16.31307722194677</v>
      </c>
      <c r="E344" s="4">
        <f t="shared" si="31"/>
        <v>1.0917957989200135</v>
      </c>
      <c r="F344" s="63">
        <f t="shared" si="32"/>
        <v>5304.3449739404805</v>
      </c>
      <c r="G344" s="9">
        <f t="shared" si="28"/>
        <v>9.9890552530038951E-2</v>
      </c>
    </row>
    <row r="345" spans="1:7" x14ac:dyDescent="0.15">
      <c r="A345" s="10">
        <v>43983</v>
      </c>
      <c r="B345" s="4">
        <v>5719</v>
      </c>
      <c r="C345" s="4">
        <f t="shared" si="29"/>
        <v>5214.2994477709708</v>
      </c>
      <c r="D345" s="4">
        <f t="shared" si="30"/>
        <v>17.294781375086039</v>
      </c>
      <c r="E345" s="4">
        <f t="shared" si="31"/>
        <v>1.0679052316119892</v>
      </c>
      <c r="F345" s="63">
        <f t="shared" si="32"/>
        <v>5420.2624660775236</v>
      </c>
      <c r="G345" s="9">
        <f t="shared" si="28"/>
        <v>5.2235973758082942E-2</v>
      </c>
    </row>
    <row r="346" spans="1:7" x14ac:dyDescent="0.15">
      <c r="A346" s="10">
        <v>44013</v>
      </c>
      <c r="B346" s="4">
        <v>6056</v>
      </c>
      <c r="C346" s="4">
        <f t="shared" si="29"/>
        <v>5317.3576907333736</v>
      </c>
      <c r="D346" s="4">
        <f t="shared" si="30"/>
        <v>18.382072823226444</v>
      </c>
      <c r="E346" s="4">
        <f t="shared" si="31"/>
        <v>1.1063985769778901</v>
      </c>
      <c r="F346" s="63">
        <f t="shared" si="32"/>
        <v>5713.5442426014652</v>
      </c>
      <c r="G346" s="9">
        <f t="shared" si="28"/>
        <v>5.654817658496282E-2</v>
      </c>
    </row>
    <row r="347" spans="1:7" x14ac:dyDescent="0.15">
      <c r="A347" s="10">
        <v>44044</v>
      </c>
      <c r="B347" s="4">
        <v>5773</v>
      </c>
      <c r="C347" s="4">
        <f t="shared" si="29"/>
        <v>5359.0712286266889</v>
      </c>
      <c r="D347" s="4">
        <f t="shared" si="30"/>
        <v>18.677864317340365</v>
      </c>
      <c r="E347" s="4">
        <f t="shared" si="31"/>
        <v>1.0697105834092222</v>
      </c>
      <c r="F347" s="63">
        <f t="shared" si="32"/>
        <v>5682.1570494613106</v>
      </c>
      <c r="G347" s="9">
        <f t="shared" si="28"/>
        <v>1.5735830683992615E-2</v>
      </c>
    </row>
    <row r="348" spans="1:7" x14ac:dyDescent="0.15">
      <c r="A348" s="10">
        <v>44075</v>
      </c>
      <c r="B348" s="4">
        <v>5539</v>
      </c>
      <c r="C348" s="4">
        <f t="shared" si="29"/>
        <v>5431.1938313109131</v>
      </c>
      <c r="D348" s="4">
        <f t="shared" si="30"/>
        <v>19.355425669213407</v>
      </c>
      <c r="E348" s="4">
        <f t="shared" si="31"/>
        <v>1.0023238072051006</v>
      </c>
      <c r="F348" s="63">
        <f t="shared" si="32"/>
        <v>5344.7925435876141</v>
      </c>
      <c r="G348" s="9">
        <f t="shared" si="28"/>
        <v>3.5061826396892204E-2</v>
      </c>
    </row>
    <row r="349" spans="1:7" x14ac:dyDescent="0.15">
      <c r="A349" s="10">
        <v>44105</v>
      </c>
      <c r="B349" s="4">
        <v>5719</v>
      </c>
      <c r="C349" s="4">
        <f t="shared" si="29"/>
        <v>5488.0233982408245</v>
      </c>
      <c r="D349" s="4">
        <f t="shared" si="30"/>
        <v>19.830515090338036</v>
      </c>
      <c r="E349" s="4">
        <f t="shared" si="31"/>
        <v>1.0300078397497774</v>
      </c>
      <c r="F349" s="63">
        <f t="shared" si="32"/>
        <v>5578.7638354296632</v>
      </c>
      <c r="G349" s="9">
        <f t="shared" si="28"/>
        <v>2.4521098893222026E-2</v>
      </c>
    </row>
    <row r="350" spans="1:7" x14ac:dyDescent="0.15">
      <c r="A350" s="10">
        <v>44136</v>
      </c>
      <c r="B350" s="4">
        <v>5759</v>
      </c>
      <c r="C350" s="4">
        <f t="shared" si="29"/>
        <v>5464.7807028604202</v>
      </c>
      <c r="D350" s="4">
        <f t="shared" si="30"/>
        <v>19.284441826479526</v>
      </c>
      <c r="E350" s="4">
        <f t="shared" si="31"/>
        <v>1.0718489465899848</v>
      </c>
      <c r="F350" s="63">
        <f t="shared" si="32"/>
        <v>5928.512286637625</v>
      </c>
      <c r="G350" s="9">
        <f t="shared" si="28"/>
        <v>2.9434326556281479E-2</v>
      </c>
    </row>
    <row r="351" spans="1:7" x14ac:dyDescent="0.15">
      <c r="A351" s="10">
        <v>44166</v>
      </c>
      <c r="B351" s="4">
        <v>7297</v>
      </c>
      <c r="C351" s="4">
        <f t="shared" si="29"/>
        <v>5423.6667036688314</v>
      </c>
      <c r="D351" s="4">
        <f t="shared" si="30"/>
        <v>18.51872286895939</v>
      </c>
      <c r="E351" s="4">
        <f t="shared" si="31"/>
        <v>1.3773553243503958</v>
      </c>
      <c r="F351" s="63">
        <f t="shared" si="32"/>
        <v>7603.1595828623622</v>
      </c>
      <c r="G351" s="9">
        <f t="shared" si="28"/>
        <v>4.1956911451605065E-2</v>
      </c>
    </row>
    <row r="352" spans="1:7" x14ac:dyDescent="0.15">
      <c r="A352" s="10">
        <v>44197</v>
      </c>
      <c r="B352" s="4">
        <v>5052</v>
      </c>
      <c r="C352" s="4">
        <f t="shared" si="29"/>
        <v>5521.7352940994679</v>
      </c>
      <c r="D352" s="4">
        <f t="shared" si="30"/>
        <v>19.527239655708406</v>
      </c>
      <c r="E352" s="4">
        <f t="shared" si="31"/>
        <v>0.89163875254837965</v>
      </c>
      <c r="F352" s="63">
        <f t="shared" si="32"/>
        <v>4795.6999131887451</v>
      </c>
      <c r="G352" s="9">
        <f t="shared" si="28"/>
        <v>5.0732400398110632E-2</v>
      </c>
    </row>
    <row r="353" spans="1:8" x14ac:dyDescent="0.15">
      <c r="A353" s="10">
        <v>44228</v>
      </c>
      <c r="B353" s="4">
        <v>4916</v>
      </c>
      <c r="C353" s="4">
        <f t="shared" si="29"/>
        <v>5539.9677674139648</v>
      </c>
      <c r="D353" s="4">
        <f t="shared" si="30"/>
        <v>19.510824875520157</v>
      </c>
      <c r="E353" s="4">
        <f t="shared" si="31"/>
        <v>0.88900166171601291</v>
      </c>
      <c r="F353" s="63">
        <f t="shared" si="32"/>
        <v>4920.2033577539014</v>
      </c>
      <c r="G353" s="9">
        <f t="shared" si="28"/>
        <v>8.5503615823869005E-4</v>
      </c>
    </row>
    <row r="354" spans="1:8" x14ac:dyDescent="0.15">
      <c r="A354" s="10">
        <v>44256</v>
      </c>
      <c r="B354" s="4">
        <v>5659</v>
      </c>
      <c r="C354" s="4">
        <f t="shared" si="29"/>
        <v>5574.661451447595</v>
      </c>
      <c r="D354" s="4">
        <f t="shared" si="30"/>
        <v>19.703310027301562</v>
      </c>
      <c r="E354" s="4">
        <f t="shared" si="31"/>
        <v>1.0112053417224638</v>
      </c>
      <c r="F354" s="63">
        <f t="shared" si="32"/>
        <v>5603.0532479988387</v>
      </c>
      <c r="G354" s="9">
        <f t="shared" si="28"/>
        <v>9.8863318609579889E-3</v>
      </c>
    </row>
    <row r="355" spans="1:8" x14ac:dyDescent="0.15">
      <c r="A355" s="10">
        <v>44287</v>
      </c>
      <c r="B355" s="4">
        <v>5647</v>
      </c>
      <c r="C355" s="4">
        <f t="shared" si="29"/>
        <v>5651.8391392889507</v>
      </c>
      <c r="D355" s="4">
        <f t="shared" si="30"/>
        <v>20.431958315603083</v>
      </c>
      <c r="E355" s="4">
        <f t="shared" si="31"/>
        <v>0.98139284977587127</v>
      </c>
      <c r="F355" s="63">
        <f t="shared" si="32"/>
        <v>5442.5638655764315</v>
      </c>
      <c r="G355" s="9">
        <f t="shared" si="28"/>
        <v>3.6202609248019928E-2</v>
      </c>
    </row>
    <row r="356" spans="1:8" x14ac:dyDescent="0.15">
      <c r="A356" s="10">
        <v>44317</v>
      </c>
      <c r="B356" s="4">
        <v>6030</v>
      </c>
      <c r="C356" s="4">
        <f t="shared" si="29"/>
        <v>5631.4472771037435</v>
      </c>
      <c r="D356" s="4">
        <f t="shared" si="30"/>
        <v>19.91440235308216</v>
      </c>
      <c r="E356" s="4">
        <f t="shared" si="31"/>
        <v>1.0876952841513081</v>
      </c>
      <c r="F356" s="63">
        <f t="shared" si="32"/>
        <v>6192.9617547000662</v>
      </c>
      <c r="G356" s="9">
        <f t="shared" si="28"/>
        <v>2.7025166616926402E-2</v>
      </c>
    </row>
    <row r="357" spans="1:8" x14ac:dyDescent="0.15">
      <c r="A357" s="10">
        <v>44348</v>
      </c>
      <c r="B357" s="4">
        <v>5962</v>
      </c>
      <c r="C357" s="4">
        <f t="shared" si="29"/>
        <v>5632.634811912968</v>
      </c>
      <c r="D357" s="4">
        <f t="shared" si="30"/>
        <v>19.676986995142528</v>
      </c>
      <c r="E357" s="4">
        <f t="shared" si="31"/>
        <v>1.0668417485275195</v>
      </c>
      <c r="F357" s="63">
        <f t="shared" si="32"/>
        <v>6035.118703223462</v>
      </c>
      <c r="G357" s="9">
        <f t="shared" si="28"/>
        <v>1.2264123318259315E-2</v>
      </c>
    </row>
    <row r="358" spans="1:8" x14ac:dyDescent="0.15">
      <c r="A358" s="10">
        <v>44378</v>
      </c>
      <c r="B358" s="4">
        <v>6129</v>
      </c>
      <c r="C358" s="4">
        <f t="shared" si="29"/>
        <v>5621.4828934388979</v>
      </c>
      <c r="D358" s="4">
        <f t="shared" si="30"/>
        <v>19.286144500543863</v>
      </c>
      <c r="E358" s="4">
        <f t="shared" si="31"/>
        <v>1.103576978842737</v>
      </c>
      <c r="F358" s="63">
        <f t="shared" si="32"/>
        <v>6253.7097309472711</v>
      </c>
      <c r="G358" s="9">
        <f t="shared" si="28"/>
        <v>2.0347484246577102E-2</v>
      </c>
    </row>
    <row r="359" spans="1:8" ht="14" thickBot="1" x14ac:dyDescent="0.2">
      <c r="A359" s="10">
        <v>44409</v>
      </c>
      <c r="B359" s="4">
        <v>5677</v>
      </c>
      <c r="C359" s="4">
        <f t="shared" si="29"/>
        <v>5549.4924194877003</v>
      </c>
      <c r="D359" s="4">
        <f t="shared" si="30"/>
        <v>18.128958388638722</v>
      </c>
      <c r="E359" s="4">
        <f t="shared" si="31"/>
        <v>1.0587140581257497</v>
      </c>
      <c r="F359" s="63">
        <f t="shared" si="32"/>
        <v>6033.9903384508771</v>
      </c>
      <c r="G359" s="9">
        <f t="shared" si="28"/>
        <v>6.2883624881253666E-2</v>
      </c>
    </row>
    <row r="360" spans="1:8" x14ac:dyDescent="0.15">
      <c r="A360" s="37">
        <v>44440</v>
      </c>
      <c r="B360" s="39">
        <v>5543</v>
      </c>
      <c r="C360" s="39">
        <f t="shared" si="29"/>
        <v>5557.3723983332457</v>
      </c>
      <c r="D360" s="39">
        <f t="shared" si="30"/>
        <v>17.999023943326883</v>
      </c>
      <c r="E360" s="39">
        <f t="shared" si="31"/>
        <v>1.0022808675412354</v>
      </c>
      <c r="F360" s="64">
        <f t="shared" si="32"/>
        <v>5580.5594565495203</v>
      </c>
      <c r="G360" s="57">
        <f t="shared" si="28"/>
        <v>6.7760159750171909E-3</v>
      </c>
      <c r="H360" s="44">
        <v>1</v>
      </c>
    </row>
    <row r="361" spans="1:8" x14ac:dyDescent="0.15">
      <c r="A361" s="45">
        <v>44470</v>
      </c>
      <c r="B361" s="29">
        <v>5724</v>
      </c>
      <c r="C361" s="29">
        <f t="shared" si="29"/>
        <v>5570.4121370184675</v>
      </c>
      <c r="D361" s="29">
        <f t="shared" si="30"/>
        <v>17.936151149362797</v>
      </c>
      <c r="E361" s="29">
        <f t="shared" si="31"/>
        <v>1.0306560314538213</v>
      </c>
      <c r="F361" s="65">
        <f t="shared" si="32"/>
        <v>5742.6762744617372</v>
      </c>
      <c r="G361" s="36">
        <f t="shared" si="28"/>
        <v>3.2628012686473085E-3</v>
      </c>
      <c r="H361" s="46">
        <v>2</v>
      </c>
    </row>
    <row r="362" spans="1:8" x14ac:dyDescent="0.15">
      <c r="A362" s="45">
        <v>44501</v>
      </c>
      <c r="B362" s="29">
        <v>5980</v>
      </c>
      <c r="C362" s="29">
        <f t="shared" si="29"/>
        <v>5585.83094270518</v>
      </c>
      <c r="D362" s="29">
        <f t="shared" si="30"/>
        <v>17.904236763645425</v>
      </c>
      <c r="E362" s="29">
        <f t="shared" si="31"/>
        <v>1.0728534293974459</v>
      </c>
      <c r="F362" s="65">
        <f t="shared" si="32"/>
        <v>5989.8652258506336</v>
      </c>
      <c r="G362" s="36">
        <f t="shared" si="28"/>
        <v>1.6497033195039428E-3</v>
      </c>
      <c r="H362" s="46">
        <v>3</v>
      </c>
    </row>
    <row r="363" spans="1:8" x14ac:dyDescent="0.15">
      <c r="A363" s="45">
        <v>44531</v>
      </c>
      <c r="B363" s="29">
        <v>7582</v>
      </c>
      <c r="C363" s="29">
        <f t="shared" si="29"/>
        <v>5576.6626332205497</v>
      </c>
      <c r="D363" s="29">
        <f t="shared" si="30"/>
        <v>17.561016615223977</v>
      </c>
      <c r="E363" s="29">
        <f t="shared" si="31"/>
        <v>1.3743060798549376</v>
      </c>
      <c r="F363" s="65">
        <f t="shared" si="32"/>
        <v>7718.334485691008</v>
      </c>
      <c r="G363" s="36">
        <f t="shared" si="28"/>
        <v>1.7981335490768663E-2</v>
      </c>
      <c r="H363" s="46">
        <v>4</v>
      </c>
    </row>
    <row r="364" spans="1:8" x14ac:dyDescent="0.15">
      <c r="A364" s="45">
        <v>44562</v>
      </c>
      <c r="B364" s="29">
        <v>4889</v>
      </c>
      <c r="C364" s="29">
        <f t="shared" si="29"/>
        <v>5563.8475305185566</v>
      </c>
      <c r="D364" s="29">
        <f t="shared" si="30"/>
        <v>17.175914449919272</v>
      </c>
      <c r="E364" s="29">
        <f t="shared" si="31"/>
        <v>0.88926218526658496</v>
      </c>
      <c r="F364" s="65">
        <f t="shared" si="32"/>
        <v>4988.0265966162124</v>
      </c>
      <c r="G364" s="36">
        <f t="shared" si="28"/>
        <v>2.0254979876500791E-2</v>
      </c>
      <c r="H364" s="46">
        <v>5</v>
      </c>
    </row>
    <row r="365" spans="1:8" x14ac:dyDescent="0.15">
      <c r="A365" s="45">
        <v>44593</v>
      </c>
      <c r="B365" s="29">
        <v>5000</v>
      </c>
      <c r="C365" s="29">
        <f t="shared" si="29"/>
        <v>5592.8562049211487</v>
      </c>
      <c r="D365" s="29">
        <f t="shared" si="30"/>
        <v>17.325927736070753</v>
      </c>
      <c r="E365" s="29">
        <f t="shared" si="31"/>
        <v>0.89142890887056891</v>
      </c>
      <c r="F365" s="65">
        <f t="shared" si="32"/>
        <v>4961.5391166530017</v>
      </c>
      <c r="G365" s="36">
        <f t="shared" si="28"/>
        <v>7.6921766693996687E-3</v>
      </c>
      <c r="H365" s="46">
        <v>6</v>
      </c>
    </row>
    <row r="366" spans="1:8" x14ac:dyDescent="0.15">
      <c r="A366" s="45">
        <v>44621</v>
      </c>
      <c r="B366" s="29">
        <v>5531</v>
      </c>
      <c r="C366" s="29">
        <f t="shared" si="29"/>
        <v>5571.7619473184513</v>
      </c>
      <c r="D366" s="29">
        <f t="shared" si="30"/>
        <v>16.838844563567491</v>
      </c>
      <c r="E366" s="29">
        <f t="shared" si="31"/>
        <v>1.0074606066480818</v>
      </c>
      <c r="F366" s="65">
        <f t="shared" si="32"/>
        <v>5673.0461405789038</v>
      </c>
      <c r="G366" s="36">
        <f t="shared" si="28"/>
        <v>2.568181894393487E-2</v>
      </c>
      <c r="H366" s="46">
        <v>7</v>
      </c>
    </row>
    <row r="367" spans="1:8" x14ac:dyDescent="0.15">
      <c r="A367" s="45">
        <v>44652</v>
      </c>
      <c r="B367" s="29">
        <v>5639</v>
      </c>
      <c r="C367" s="29">
        <f t="shared" si="29"/>
        <v>5631.6274496497945</v>
      </c>
      <c r="D367" s="29">
        <f t="shared" si="30"/>
        <v>17.384327641875103</v>
      </c>
      <c r="E367" s="29">
        <f t="shared" si="31"/>
        <v>0.98797668830584406</v>
      </c>
      <c r="F367" s="65">
        <f t="shared" si="32"/>
        <v>5484.6128574047852</v>
      </c>
      <c r="G367" s="36">
        <f t="shared" si="28"/>
        <v>2.7378461180211873E-2</v>
      </c>
      <c r="H367" s="46">
        <v>8</v>
      </c>
    </row>
    <row r="368" spans="1:8" x14ac:dyDescent="0.15">
      <c r="A368" s="45">
        <v>44682</v>
      </c>
      <c r="B368" s="29">
        <v>5830</v>
      </c>
      <c r="C368" s="29">
        <f t="shared" si="29"/>
        <v>5569.9531157085039</v>
      </c>
      <c r="D368" s="29">
        <f t="shared" si="30"/>
        <v>16.382038263043469</v>
      </c>
      <c r="E368" s="29">
        <f t="shared" si="31"/>
        <v>1.0780827529237829</v>
      </c>
      <c r="F368" s="65">
        <f t="shared" si="32"/>
        <v>6144.4034702753479</v>
      </c>
      <c r="G368" s="36">
        <f t="shared" si="28"/>
        <v>5.392855407810427E-2</v>
      </c>
      <c r="H368" s="46">
        <v>9</v>
      </c>
    </row>
    <row r="369" spans="1:8" x14ac:dyDescent="0.15">
      <c r="A369" s="45">
        <v>44713</v>
      </c>
      <c r="B369" s="29">
        <v>5940</v>
      </c>
      <c r="C369" s="29">
        <f t="shared" si="29"/>
        <v>5581.2755223116928</v>
      </c>
      <c r="D369" s="29">
        <f t="shared" si="30"/>
        <v>16.317893298128553</v>
      </c>
      <c r="E369" s="29">
        <f t="shared" si="31"/>
        <v>1.0673764350882076</v>
      </c>
      <c r="F369" s="65">
        <f t="shared" si="32"/>
        <v>5959.7355635237554</v>
      </c>
      <c r="G369" s="36">
        <f t="shared" si="28"/>
        <v>3.322485441709671E-3</v>
      </c>
      <c r="H369" s="46">
        <v>10</v>
      </c>
    </row>
    <row r="370" spans="1:8" x14ac:dyDescent="0.15">
      <c r="A370" s="45">
        <v>44743</v>
      </c>
      <c r="B370" s="29">
        <v>6118</v>
      </c>
      <c r="C370" s="29">
        <f t="shared" si="29"/>
        <v>5582.8780164213404</v>
      </c>
      <c r="D370" s="29">
        <f t="shared" si="30"/>
        <v>16.131334507269603</v>
      </c>
      <c r="E370" s="29">
        <f t="shared" si="31"/>
        <v>1.1027579599736022</v>
      </c>
      <c r="F370" s="65">
        <f t="shared" si="32"/>
        <v>6177.3752303886831</v>
      </c>
      <c r="G370" s="36">
        <f t="shared" si="28"/>
        <v>9.7050066016154176E-3</v>
      </c>
      <c r="H370" s="46">
        <v>11</v>
      </c>
    </row>
    <row r="371" spans="1:8" ht="14" thickBot="1" x14ac:dyDescent="0.2">
      <c r="A371" s="47">
        <v>44774</v>
      </c>
      <c r="B371" s="49">
        <v>5864</v>
      </c>
      <c r="C371" s="49">
        <f t="shared" si="29"/>
        <v>5582.5402353272184</v>
      </c>
      <c r="D371" s="49">
        <f t="shared" si="30"/>
        <v>15.922542462027845</v>
      </c>
      <c r="E371" s="49">
        <f t="shared" si="31"/>
        <v>1.0576768014286142</v>
      </c>
      <c r="F371" s="66">
        <f t="shared" si="32"/>
        <v>5927.7499114056482</v>
      </c>
      <c r="G371" s="60">
        <f t="shared" si="28"/>
        <v>1.0871403718562102E-2</v>
      </c>
      <c r="H371" s="54">
        <v>12</v>
      </c>
    </row>
    <row r="372" spans="1:8" x14ac:dyDescent="0.15">
      <c r="A372" s="37">
        <v>44805</v>
      </c>
      <c r="B372" s="39">
        <v>5728</v>
      </c>
      <c r="C372" s="39">
        <f>$L$4*B372+(1-$L$4)*C371</f>
        <v>5622.3245840483842</v>
      </c>
      <c r="D372" s="39"/>
      <c r="E372" s="39"/>
      <c r="F372" s="64">
        <f>($C$371+H372*$D$371)*_xlfn.XLOOKUP(H372,$H$360:$H$371,$E$360:$E$371)</f>
        <v>5611.2321298199204</v>
      </c>
      <c r="G372" s="57">
        <f>ABS((B372-F372))/B372</f>
        <v>2.0385452196242951E-2</v>
      </c>
      <c r="H372" s="44">
        <v>1</v>
      </c>
    </row>
    <row r="373" spans="1:8" x14ac:dyDescent="0.15">
      <c r="A373" s="45">
        <v>44835</v>
      </c>
      <c r="B373" s="29">
        <v>5854</v>
      </c>
      <c r="C373" s="29">
        <f t="shared" ref="C373:C383" si="33">$L$4*B373+(1-$L$4)*C372</f>
        <v>5685.6895672042028</v>
      </c>
      <c r="D373" s="29"/>
      <c r="E373" s="29"/>
      <c r="F373" s="65">
        <f t="shared" ref="F373:F383" si="34">($C$371+H373*$D$371)*_xlfn.XLOOKUP(H373,$H$360:$H$371,$E$360:$E$371)</f>
        <v>5786.5000932227695</v>
      </c>
      <c r="G373" s="36">
        <f t="shared" ref="G373:G383" si="35">ABS((B373-F373))/B373</f>
        <v>1.153056145835848E-2</v>
      </c>
      <c r="H373" s="46">
        <v>2</v>
      </c>
    </row>
    <row r="374" spans="1:8" x14ac:dyDescent="0.15">
      <c r="A374" s="45">
        <v>44866</v>
      </c>
      <c r="B374" s="29">
        <v>6138</v>
      </c>
      <c r="C374" s="29">
        <f t="shared" si="33"/>
        <v>5809.3999006359218</v>
      </c>
      <c r="D374" s="29"/>
      <c r="E374" s="29"/>
      <c r="F374" s="65">
        <f t="shared" si="34"/>
        <v>6040.4950990753696</v>
      </c>
      <c r="G374" s="36">
        <f t="shared" si="35"/>
        <v>1.5885451437704531E-2</v>
      </c>
      <c r="H374" s="46">
        <v>3</v>
      </c>
    </row>
    <row r="375" spans="1:8" x14ac:dyDescent="0.15">
      <c r="A375" s="45">
        <v>44896</v>
      </c>
      <c r="B375" s="29">
        <v>7801</v>
      </c>
      <c r="C375" s="29">
        <f t="shared" si="33"/>
        <v>6354.1176309612092</v>
      </c>
      <c r="D375" s="29"/>
      <c r="E375" s="29"/>
      <c r="F375" s="65">
        <f t="shared" si="34"/>
        <v>7759.6487740942639</v>
      </c>
      <c r="G375" s="36">
        <f t="shared" si="35"/>
        <v>5.3007596341156388E-3</v>
      </c>
      <c r="H375" s="46">
        <v>4</v>
      </c>
    </row>
    <row r="376" spans="1:8" x14ac:dyDescent="0.15">
      <c r="A376" s="45">
        <v>44927</v>
      </c>
      <c r="B376" s="29">
        <v>5093</v>
      </c>
      <c r="C376" s="29">
        <f t="shared" si="33"/>
        <v>6009.1923953028363</v>
      </c>
      <c r="D376" s="29"/>
      <c r="E376" s="29"/>
      <c r="F376" s="65">
        <f t="shared" si="34"/>
        <v>5035.1385035296325</v>
      </c>
      <c r="G376" s="36">
        <f t="shared" si="35"/>
        <v>1.1360984973565179E-2</v>
      </c>
      <c r="H376" s="46">
        <v>5</v>
      </c>
    </row>
    <row r="377" spans="1:8" x14ac:dyDescent="0.15">
      <c r="A377" s="45">
        <v>44958</v>
      </c>
      <c r="B377" s="29">
        <v>5071</v>
      </c>
      <c r="C377" s="29">
        <f t="shared" si="33"/>
        <v>5752.5896604762083</v>
      </c>
      <c r="D377" s="29"/>
      <c r="E377" s="29"/>
      <c r="F377" s="65">
        <f t="shared" si="34"/>
        <v>5061.600638624016</v>
      </c>
      <c r="G377" s="36">
        <f t="shared" si="35"/>
        <v>1.8535518390818324E-3</v>
      </c>
      <c r="H377" s="46">
        <v>6</v>
      </c>
    </row>
    <row r="378" spans="1:8" x14ac:dyDescent="0.15">
      <c r="A378" s="45">
        <v>44986</v>
      </c>
      <c r="B378" s="29">
        <v>5645</v>
      </c>
      <c r="C378" s="29">
        <f t="shared" si="33"/>
        <v>5723.1630724378865</v>
      </c>
      <c r="D378" s="29"/>
      <c r="E378" s="29"/>
      <c r="F378" s="65">
        <f t="shared" si="34"/>
        <v>5736.4787121373056</v>
      </c>
      <c r="G378" s="36">
        <f t="shared" si="35"/>
        <v>1.6205263443278228E-2</v>
      </c>
      <c r="H378" s="46">
        <v>7</v>
      </c>
    </row>
    <row r="379" spans="1:8" x14ac:dyDescent="0.15">
      <c r="A379" s="45">
        <v>45017</v>
      </c>
      <c r="B379" s="29">
        <v>5641</v>
      </c>
      <c r="C379" s="29">
        <f t="shared" si="33"/>
        <v>5700.6908490486585</v>
      </c>
      <c r="D379" s="29"/>
      <c r="E379" s="29"/>
      <c r="F379" s="65">
        <f t="shared" si="34"/>
        <v>5641.2684202010605</v>
      </c>
      <c r="G379" s="36">
        <f t="shared" si="35"/>
        <v>4.7583797387078121E-5</v>
      </c>
      <c r="H379" s="46">
        <v>8</v>
      </c>
    </row>
    <row r="380" spans="1:8" x14ac:dyDescent="0.15">
      <c r="A380" s="45">
        <v>45047</v>
      </c>
      <c r="B380" s="29">
        <v>6185</v>
      </c>
      <c r="C380" s="29">
        <f t="shared" si="33"/>
        <v>5833.1530745557857</v>
      </c>
      <c r="D380" s="29"/>
      <c r="E380" s="29"/>
      <c r="F380" s="65">
        <f t="shared" si="34"/>
        <v>6172.9327109084288</v>
      </c>
      <c r="G380" s="36">
        <f t="shared" si="35"/>
        <v>1.9510572500519294E-3</v>
      </c>
      <c r="H380" s="46">
        <v>9</v>
      </c>
    </row>
    <row r="381" spans="1:8" x14ac:dyDescent="0.15">
      <c r="A381" s="45">
        <v>45078</v>
      </c>
      <c r="B381" s="29">
        <v>6157</v>
      </c>
      <c r="C381" s="29">
        <f t="shared" si="33"/>
        <v>5921.7276645335232</v>
      </c>
      <c r="D381" s="29"/>
      <c r="E381" s="29"/>
      <c r="F381" s="65">
        <f t="shared" si="34"/>
        <v>6128.6253612266482</v>
      </c>
      <c r="G381" s="36">
        <f t="shared" si="35"/>
        <v>4.6085169357400948E-3</v>
      </c>
      <c r="H381" s="46">
        <v>10</v>
      </c>
    </row>
    <row r="382" spans="1:8" x14ac:dyDescent="0.15">
      <c r="A382" s="45">
        <v>45108</v>
      </c>
      <c r="B382" s="29">
        <v>6209</v>
      </c>
      <c r="C382" s="29">
        <f t="shared" si="33"/>
        <v>6000.2988267917044</v>
      </c>
      <c r="D382" s="29"/>
      <c r="E382" s="29"/>
      <c r="F382" s="65">
        <f t="shared" si="34"/>
        <v>6349.3364962532041</v>
      </c>
      <c r="G382" s="36">
        <f t="shared" si="35"/>
        <v>2.2602109237108089E-2</v>
      </c>
      <c r="H382" s="46">
        <v>11</v>
      </c>
    </row>
    <row r="383" spans="1:8" ht="14" thickBot="1" x14ac:dyDescent="0.2">
      <c r="A383" s="47">
        <v>45139</v>
      </c>
      <c r="B383" s="49">
        <v>5957</v>
      </c>
      <c r="C383" s="49">
        <f t="shared" si="33"/>
        <v>5988.4562693107846</v>
      </c>
      <c r="D383" s="49"/>
      <c r="E383" s="49"/>
      <c r="F383" s="66">
        <f t="shared" si="34"/>
        <v>6106.6141453296232</v>
      </c>
      <c r="G383" s="60">
        <f t="shared" si="35"/>
        <v>2.511568664254208E-2</v>
      </c>
      <c r="H383" s="54">
        <v>12</v>
      </c>
    </row>
    <row r="384" spans="1:8" x14ac:dyDescent="0.15">
      <c r="E384" s="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AEE2-94C1-374F-8D46-A2E37D860306}">
  <dimension ref="A2:L443"/>
  <sheetViews>
    <sheetView zoomScale="113" workbookViewId="0">
      <selection activeCell="F442" sqref="F442"/>
    </sheetView>
  </sheetViews>
  <sheetFormatPr baseColWidth="10" defaultRowHeight="13" x14ac:dyDescent="0.15"/>
  <cols>
    <col min="1" max="1" width="16.6640625" style="8" customWidth="1"/>
    <col min="2" max="2" width="13.33203125" style="8" customWidth="1"/>
    <col min="3" max="3" width="13" style="8" bestFit="1" customWidth="1"/>
    <col min="4" max="5" width="12.6640625" style="8" customWidth="1"/>
    <col min="6" max="6" width="17.5" style="8" customWidth="1"/>
    <col min="7" max="7" width="12.33203125" style="8" customWidth="1"/>
    <col min="8" max="11" width="10.83203125" style="8"/>
    <col min="12" max="12" width="13.6640625" style="8" bestFit="1" customWidth="1"/>
    <col min="13" max="16384" width="10.83203125" style="8"/>
  </cols>
  <sheetData>
    <row r="2" spans="1:12" x14ac:dyDescent="0.15">
      <c r="K2" s="22" t="s">
        <v>15</v>
      </c>
      <c r="L2" s="23">
        <v>1.2677793410115811E-2</v>
      </c>
    </row>
    <row r="3" spans="1:12" x14ac:dyDescent="0.15">
      <c r="A3" s="12" t="s">
        <v>22</v>
      </c>
      <c r="B3" s="11" t="s">
        <v>9</v>
      </c>
      <c r="C3" s="12" t="s">
        <v>19</v>
      </c>
      <c r="D3" s="12" t="s">
        <v>20</v>
      </c>
      <c r="E3" s="12" t="s">
        <v>21</v>
      </c>
      <c r="F3" s="25" t="s">
        <v>27</v>
      </c>
      <c r="G3" s="12" t="s">
        <v>12</v>
      </c>
      <c r="K3" s="22" t="s">
        <v>16</v>
      </c>
      <c r="L3" s="23">
        <v>0.19511881519255211</v>
      </c>
    </row>
    <row r="4" spans="1:12" s="18" customFormat="1" x14ac:dyDescent="0.15">
      <c r="A4" s="13">
        <v>33604</v>
      </c>
      <c r="B4" s="15">
        <v>1509</v>
      </c>
      <c r="C4" s="15">
        <f>AVERAGE($B$4:$B$15)</f>
        <v>1807.25</v>
      </c>
      <c r="D4" s="15">
        <v>0</v>
      </c>
      <c r="E4" s="15">
        <f>B4/(C4+D4)</f>
        <v>0.83497025868031538</v>
      </c>
      <c r="F4" s="26"/>
      <c r="K4" s="22" t="s">
        <v>10</v>
      </c>
      <c r="L4" s="61">
        <v>0.27350758342461279</v>
      </c>
    </row>
    <row r="5" spans="1:12" s="18" customFormat="1" x14ac:dyDescent="0.15">
      <c r="A5" s="13">
        <v>33635</v>
      </c>
      <c r="B5" s="15">
        <v>1541</v>
      </c>
      <c r="C5" s="15">
        <f t="shared" ref="C5:C15" si="0">AVERAGE($B$4:$B$15)</f>
        <v>1807.25</v>
      </c>
      <c r="D5" s="15">
        <v>0</v>
      </c>
      <c r="E5" s="15">
        <f t="shared" ref="E5:E15" si="1">B5/(C5+D5)</f>
        <v>0.85267671877161433</v>
      </c>
      <c r="F5" s="63">
        <f>C4</f>
        <v>1807.25</v>
      </c>
      <c r="G5" s="62">
        <f>ABS(B5-F5)/B5</f>
        <v>0.17277741726151849</v>
      </c>
      <c r="I5" s="19"/>
      <c r="J5" s="21"/>
      <c r="K5" s="23"/>
      <c r="L5" s="23"/>
    </row>
    <row r="6" spans="1:12" s="18" customFormat="1" x14ac:dyDescent="0.15">
      <c r="A6" s="13">
        <v>33664</v>
      </c>
      <c r="B6" s="15">
        <v>1597</v>
      </c>
      <c r="C6" s="15">
        <f t="shared" si="0"/>
        <v>1807.25</v>
      </c>
      <c r="D6" s="15">
        <v>0</v>
      </c>
      <c r="E6" s="15">
        <f t="shared" si="1"/>
        <v>0.88366302393138751</v>
      </c>
      <c r="F6" s="63">
        <f t="shared" ref="F6:F15" si="2">C5</f>
        <v>1807.25</v>
      </c>
      <c r="G6" s="62">
        <f t="shared" ref="G6:G69" si="3">ABS(B6-F6)/B6</f>
        <v>0.13165309956167814</v>
      </c>
      <c r="K6" s="22" t="s">
        <v>11</v>
      </c>
      <c r="L6" s="24">
        <f>AVERAGE(G16:G371)</f>
        <v>2.2713107859098483E-2</v>
      </c>
    </row>
    <row r="7" spans="1:12" s="18" customFormat="1" x14ac:dyDescent="0.15">
      <c r="A7" s="13">
        <v>33695</v>
      </c>
      <c r="B7" s="15">
        <v>1675</v>
      </c>
      <c r="C7" s="15">
        <f t="shared" si="0"/>
        <v>1807.25</v>
      </c>
      <c r="D7" s="15">
        <v>0</v>
      </c>
      <c r="E7" s="15">
        <f t="shared" si="1"/>
        <v>0.92682252040392865</v>
      </c>
      <c r="F7" s="63">
        <f t="shared" si="2"/>
        <v>1807.25</v>
      </c>
      <c r="G7" s="62">
        <f t="shared" si="3"/>
        <v>7.8955223880597017E-2</v>
      </c>
      <c r="K7" s="23"/>
      <c r="L7" s="23"/>
    </row>
    <row r="8" spans="1:12" s="18" customFormat="1" x14ac:dyDescent="0.15">
      <c r="A8" s="13">
        <v>33725</v>
      </c>
      <c r="B8" s="15">
        <v>1822</v>
      </c>
      <c r="C8" s="15">
        <f t="shared" si="0"/>
        <v>1807.25</v>
      </c>
      <c r="D8" s="15">
        <v>0</v>
      </c>
      <c r="E8" s="15">
        <f t="shared" si="1"/>
        <v>1.0081615714483332</v>
      </c>
      <c r="F8" s="63">
        <f t="shared" si="2"/>
        <v>1807.25</v>
      </c>
      <c r="G8" s="62">
        <f t="shared" si="3"/>
        <v>8.0954994511525796E-3</v>
      </c>
      <c r="K8" s="22" t="s">
        <v>13</v>
      </c>
      <c r="L8" s="23">
        <f>SUMXMY2(B5:B371,F5:F371)/COUNT(F5:F371)</f>
        <v>11736.340701434423</v>
      </c>
    </row>
    <row r="9" spans="1:12" s="18" customFormat="1" x14ac:dyDescent="0.15">
      <c r="A9" s="13">
        <v>33756</v>
      </c>
      <c r="B9" s="15">
        <v>1775</v>
      </c>
      <c r="C9" s="15">
        <f t="shared" si="0"/>
        <v>1807.25</v>
      </c>
      <c r="D9" s="15">
        <v>0</v>
      </c>
      <c r="E9" s="15">
        <f t="shared" si="1"/>
        <v>0.98215520818923774</v>
      </c>
      <c r="F9" s="63">
        <f t="shared" si="2"/>
        <v>1807.25</v>
      </c>
      <c r="G9" s="62">
        <f t="shared" si="3"/>
        <v>1.8169014084507041E-2</v>
      </c>
      <c r="K9" s="22" t="s">
        <v>14</v>
      </c>
      <c r="L9" s="23">
        <f>SQRT(L8)</f>
        <v>108.33439297579704</v>
      </c>
    </row>
    <row r="10" spans="1:12" s="18" customFormat="1" x14ac:dyDescent="0.15">
      <c r="A10" s="13">
        <v>33786</v>
      </c>
      <c r="B10" s="15">
        <v>1912</v>
      </c>
      <c r="C10" s="15">
        <f t="shared" si="0"/>
        <v>1807.25</v>
      </c>
      <c r="D10" s="15">
        <v>0</v>
      </c>
      <c r="E10" s="15">
        <f t="shared" si="1"/>
        <v>1.0579609904551113</v>
      </c>
      <c r="F10" s="63">
        <f t="shared" si="2"/>
        <v>1807.25</v>
      </c>
      <c r="G10" s="62">
        <f t="shared" si="3"/>
        <v>5.4785564853556484E-2</v>
      </c>
      <c r="K10" s="23"/>
      <c r="L10" s="23"/>
    </row>
    <row r="11" spans="1:12" s="18" customFormat="1" x14ac:dyDescent="0.15">
      <c r="A11" s="13">
        <v>33817</v>
      </c>
      <c r="B11" s="15">
        <v>1862</v>
      </c>
      <c r="C11" s="15">
        <f t="shared" si="0"/>
        <v>1807.25</v>
      </c>
      <c r="D11" s="15">
        <v>0</v>
      </c>
      <c r="E11" s="15">
        <f t="shared" si="1"/>
        <v>1.0302946465624567</v>
      </c>
      <c r="F11" s="63">
        <f t="shared" si="2"/>
        <v>1807.25</v>
      </c>
      <c r="G11" s="62">
        <f t="shared" si="3"/>
        <v>2.9403866809881846E-2</v>
      </c>
      <c r="K11" s="22" t="s">
        <v>17</v>
      </c>
      <c r="L11" s="24">
        <f>AVERAGE(G372:G383)</f>
        <v>1.0385881277344348E-2</v>
      </c>
    </row>
    <row r="12" spans="1:12" s="18" customFormat="1" x14ac:dyDescent="0.15">
      <c r="A12" s="13">
        <v>33848</v>
      </c>
      <c r="B12" s="15">
        <v>1770</v>
      </c>
      <c r="C12" s="15">
        <f t="shared" si="0"/>
        <v>1807.25</v>
      </c>
      <c r="D12" s="15">
        <v>0</v>
      </c>
      <c r="E12" s="15">
        <f t="shared" si="1"/>
        <v>0.97938857379997235</v>
      </c>
      <c r="F12" s="63">
        <f t="shared" si="2"/>
        <v>1807.25</v>
      </c>
      <c r="G12" s="62">
        <f t="shared" si="3"/>
        <v>2.1045197740112993E-2</v>
      </c>
    </row>
    <row r="13" spans="1:12" s="18" customFormat="1" x14ac:dyDescent="0.15">
      <c r="A13" s="13">
        <v>33878</v>
      </c>
      <c r="B13" s="15">
        <v>1882</v>
      </c>
      <c r="C13" s="15">
        <f t="shared" si="0"/>
        <v>1807.25</v>
      </c>
      <c r="D13" s="15">
        <v>0</v>
      </c>
      <c r="E13" s="15">
        <f t="shared" si="1"/>
        <v>1.0413611841195185</v>
      </c>
      <c r="F13" s="63">
        <f t="shared" si="2"/>
        <v>1807.25</v>
      </c>
      <c r="G13" s="62">
        <f t="shared" si="3"/>
        <v>3.971838469713071E-2</v>
      </c>
      <c r="K13" s="75" t="s">
        <v>28</v>
      </c>
      <c r="L13" s="76">
        <f>SUM(B372:B383)</f>
        <v>71479</v>
      </c>
    </row>
    <row r="14" spans="1:12" s="18" customFormat="1" x14ac:dyDescent="0.15">
      <c r="A14" s="13">
        <v>33909</v>
      </c>
      <c r="B14" s="15">
        <v>1831</v>
      </c>
      <c r="C14" s="15">
        <f t="shared" si="0"/>
        <v>1807.25</v>
      </c>
      <c r="D14" s="15">
        <v>0</v>
      </c>
      <c r="E14" s="15">
        <f t="shared" si="1"/>
        <v>1.0131415133490109</v>
      </c>
      <c r="F14" s="63">
        <f t="shared" si="2"/>
        <v>1807.25</v>
      </c>
      <c r="G14" s="62">
        <f t="shared" si="3"/>
        <v>1.2971054068814856E-2</v>
      </c>
      <c r="K14" s="75" t="s">
        <v>29</v>
      </c>
      <c r="L14" s="75">
        <f>SUM(F408:F419)</f>
        <v>77641.05550477482</v>
      </c>
    </row>
    <row r="15" spans="1:12" s="18" customFormat="1" x14ac:dyDescent="0.15">
      <c r="A15" s="13">
        <v>33939</v>
      </c>
      <c r="B15" s="15">
        <v>2511</v>
      </c>
      <c r="C15" s="15">
        <f t="shared" si="0"/>
        <v>1807.25</v>
      </c>
      <c r="D15" s="15">
        <v>0</v>
      </c>
      <c r="E15" s="15">
        <f t="shared" si="1"/>
        <v>1.3894037902891132</v>
      </c>
      <c r="F15" s="63">
        <f t="shared" si="2"/>
        <v>1807.25</v>
      </c>
      <c r="G15" s="62">
        <f t="shared" si="3"/>
        <v>0.2802668259657507</v>
      </c>
      <c r="K15" s="75" t="s">
        <v>30</v>
      </c>
      <c r="L15" s="75">
        <f>SUM(F432:F443)</f>
        <v>82210.187722272065</v>
      </c>
    </row>
    <row r="16" spans="1:12" x14ac:dyDescent="0.15">
      <c r="A16" s="10">
        <v>33970</v>
      </c>
      <c r="B16" s="4">
        <v>1614</v>
      </c>
      <c r="C16" s="4">
        <f>$L$4*B16/E4+(1-$L$4)*(C15+D15)</f>
        <v>1841.6443942446215</v>
      </c>
      <c r="D16" s="4">
        <f>$L$2*(C16-C15)+(1-$L$2)*D15</f>
        <v>0.43604502469938738</v>
      </c>
      <c r="E16" s="4">
        <f>$L$3*B16/(C15-D15)+(1-$L$3)*E4</f>
        <v>0.84630652958650876</v>
      </c>
      <c r="F16" s="63">
        <f>(C15+1*D15)*E4</f>
        <v>1509</v>
      </c>
      <c r="G16" s="9">
        <f t="shared" si="3"/>
        <v>6.5055762081784388E-2</v>
      </c>
      <c r="K16" s="77" t="s">
        <v>31</v>
      </c>
      <c r="L16" s="77">
        <f>(L14-L13)/L13</f>
        <v>8.6207914279366249E-2</v>
      </c>
    </row>
    <row r="17" spans="1:12" x14ac:dyDescent="0.15">
      <c r="A17" s="10">
        <v>34001</v>
      </c>
      <c r="B17" s="4">
        <v>1529</v>
      </c>
      <c r="C17" s="4">
        <f t="shared" ref="C17:C80" si="4">$L$4*B17/E5+(1-$L$4)*(C16+D16)</f>
        <v>1828.7048877876691</v>
      </c>
      <c r="D17" s="4">
        <f t="shared" ref="D17:D80" si="5">$L$2*(C17-C16)+(1-$L$2)*D16</f>
        <v>0.26647254626863814</v>
      </c>
      <c r="E17" s="4">
        <f t="shared" ref="E17:E80" si="6">$L$3*B17/(C16-D16)+(1-$L$3)*E5</f>
        <v>0.84833653237887052</v>
      </c>
      <c r="F17" s="63">
        <f>(C16+1*D16)*E5</f>
        <v>1570.6991046695384</v>
      </c>
      <c r="G17" s="9">
        <f t="shared" si="3"/>
        <v>2.727214170669616E-2</v>
      </c>
      <c r="K17" s="77" t="s">
        <v>32</v>
      </c>
      <c r="L17" s="77">
        <f>(L15-L13)/L13</f>
        <v>0.15013063588287559</v>
      </c>
    </row>
    <row r="18" spans="1:12" x14ac:dyDescent="0.15">
      <c r="A18" s="10">
        <v>34029</v>
      </c>
      <c r="B18" s="4">
        <v>1678</v>
      </c>
      <c r="C18" s="4">
        <f t="shared" si="4"/>
        <v>1848.1011756277303</v>
      </c>
      <c r="D18" s="4">
        <f t="shared" si="5"/>
        <v>0.50899639253701379</v>
      </c>
      <c r="E18" s="4">
        <f t="shared" si="6"/>
        <v>0.89030876741455822</v>
      </c>
      <c r="F18" s="63">
        <f t="shared" ref="F18:F81" si="7">(C17+1*D17)*E6</f>
        <v>1616.1943629565908</v>
      </c>
      <c r="G18" s="9">
        <f t="shared" si="3"/>
        <v>3.6832918381054354E-2</v>
      </c>
    </row>
    <row r="19" spans="1:12" x14ac:dyDescent="0.15">
      <c r="A19" s="10">
        <v>34060</v>
      </c>
      <c r="B19" s="4">
        <v>1713</v>
      </c>
      <c r="C19" s="4">
        <f t="shared" si="4"/>
        <v>1848.5117438854418</v>
      </c>
      <c r="D19" s="4">
        <f t="shared" si="5"/>
        <v>0.50774854097795263</v>
      </c>
      <c r="E19" s="4">
        <f t="shared" si="6"/>
        <v>0.92688693647341691</v>
      </c>
      <c r="F19" s="63">
        <f t="shared" si="7"/>
        <v>1713.3335388761643</v>
      </c>
      <c r="G19" s="9">
        <f t="shared" si="3"/>
        <v>1.9471037721209087E-4</v>
      </c>
    </row>
    <row r="20" spans="1:12" x14ac:dyDescent="0.15">
      <c r="A20" s="10">
        <v>34090</v>
      </c>
      <c r="B20" s="4">
        <v>1796</v>
      </c>
      <c r="C20" s="4">
        <f t="shared" si="4"/>
        <v>1830.541591015736</v>
      </c>
      <c r="D20" s="4">
        <f t="shared" si="5"/>
        <v>0.27348952424081685</v>
      </c>
      <c r="E20" s="4">
        <f t="shared" si="6"/>
        <v>1.0010783290529672</v>
      </c>
      <c r="F20" s="63">
        <f t="shared" si="7"/>
        <v>1864.1103971232187</v>
      </c>
      <c r="G20" s="9">
        <f t="shared" si="3"/>
        <v>3.7923383698896834E-2</v>
      </c>
    </row>
    <row r="21" spans="1:12" x14ac:dyDescent="0.15">
      <c r="A21" s="10">
        <v>34121</v>
      </c>
      <c r="B21" s="4">
        <v>1792</v>
      </c>
      <c r="C21" s="4">
        <f t="shared" si="4"/>
        <v>1829.1039603998029</v>
      </c>
      <c r="D21" s="4">
        <f t="shared" si="5"/>
        <v>0.25179629660380315</v>
      </c>
      <c r="E21" s="4">
        <f t="shared" si="6"/>
        <v>0.98155742737862339</v>
      </c>
      <c r="F21" s="63">
        <f t="shared" si="7"/>
        <v>1798.1445665837371</v>
      </c>
      <c r="G21" s="9">
        <f t="shared" si="3"/>
        <v>3.4288876025318415E-3</v>
      </c>
    </row>
    <row r="22" spans="1:12" x14ac:dyDescent="0.15">
      <c r="A22" s="10">
        <v>34151</v>
      </c>
      <c r="B22" s="4">
        <v>1950</v>
      </c>
      <c r="C22" s="4">
        <f t="shared" si="4"/>
        <v>1833.1335506096486</v>
      </c>
      <c r="D22" s="4">
        <f t="shared" si="5"/>
        <v>0.29969038738187775</v>
      </c>
      <c r="E22" s="4">
        <f t="shared" si="6"/>
        <v>1.0595768790720848</v>
      </c>
      <c r="F22" s="63">
        <f t="shared" si="7"/>
        <v>1935.3870282492899</v>
      </c>
      <c r="G22" s="9">
        <f t="shared" si="3"/>
        <v>7.4938316670308362E-3</v>
      </c>
    </row>
    <row r="23" spans="1:12" x14ac:dyDescent="0.15">
      <c r="A23" s="10">
        <v>34182</v>
      </c>
      <c r="B23" s="4">
        <v>1777</v>
      </c>
      <c r="C23" s="4">
        <f t="shared" si="4"/>
        <v>1803.7073667817497</v>
      </c>
      <c r="D23" s="4">
        <f t="shared" si="5"/>
        <v>-7.7168104854541231E-2</v>
      </c>
      <c r="E23" s="4">
        <f t="shared" si="6"/>
        <v>1.0184396607525836</v>
      </c>
      <c r="F23" s="63">
        <f t="shared" si="7"/>
        <v>1888.9764530288951</v>
      </c>
      <c r="G23" s="9">
        <f t="shared" si="3"/>
        <v>6.3014323595326452E-2</v>
      </c>
    </row>
    <row r="24" spans="1:12" x14ac:dyDescent="0.15">
      <c r="A24" s="10">
        <v>34213</v>
      </c>
      <c r="B24" s="4">
        <v>1707</v>
      </c>
      <c r="C24" s="4">
        <f t="shared" si="4"/>
        <v>1787.026634699379</v>
      </c>
      <c r="D24" s="4">
        <f t="shared" si="5"/>
        <v>-0.2876646588331318</v>
      </c>
      <c r="E24" s="4">
        <f t="shared" si="6"/>
        <v>0.97294088303274195</v>
      </c>
      <c r="F24" s="63">
        <f t="shared" si="7"/>
        <v>1766.4548079447252</v>
      </c>
      <c r="G24" s="9">
        <f t="shared" si="3"/>
        <v>3.482999879597258E-2</v>
      </c>
    </row>
    <row r="25" spans="1:12" x14ac:dyDescent="0.15">
      <c r="A25" s="10">
        <v>34243</v>
      </c>
      <c r="B25" s="4">
        <v>1757</v>
      </c>
      <c r="C25" s="4">
        <f t="shared" si="4"/>
        <v>1759.5183542772347</v>
      </c>
      <c r="D25" s="4">
        <f t="shared" si="5"/>
        <v>-0.6327620019765321</v>
      </c>
      <c r="E25" s="4">
        <f t="shared" si="6"/>
        <v>1.0299814656053625</v>
      </c>
      <c r="F25" s="63">
        <f t="shared" si="7"/>
        <v>1860.6406095539116</v>
      </c>
      <c r="G25" s="9">
        <f t="shared" si="3"/>
        <v>5.8987256433643512E-2</v>
      </c>
    </row>
    <row r="26" spans="1:12" x14ac:dyDescent="0.15">
      <c r="A26" s="10">
        <v>34274</v>
      </c>
      <c r="B26" s="4">
        <v>1782</v>
      </c>
      <c r="C26" s="4">
        <f t="shared" si="4"/>
        <v>1758.8855893689979</v>
      </c>
      <c r="D26" s="4">
        <f t="shared" si="5"/>
        <v>-0.63276203882149973</v>
      </c>
      <c r="E26" s="4">
        <f t="shared" si="6"/>
        <v>1.0129993808672535</v>
      </c>
      <c r="F26" s="63">
        <f t="shared" si="7"/>
        <v>1782.0000107655264</v>
      </c>
      <c r="G26" s="9">
        <f t="shared" si="3"/>
        <v>6.0412606285532462E-9</v>
      </c>
    </row>
    <row r="27" spans="1:12" x14ac:dyDescent="0.15">
      <c r="A27" s="10">
        <v>34304</v>
      </c>
      <c r="B27" s="4">
        <v>2443</v>
      </c>
      <c r="C27" s="4">
        <f t="shared" si="4"/>
        <v>1758.2679569041754</v>
      </c>
      <c r="D27" s="4">
        <f t="shared" si="5"/>
        <v>-0.63257022920795691</v>
      </c>
      <c r="E27" s="4">
        <f t="shared" si="6"/>
        <v>1.3892173268988814</v>
      </c>
      <c r="F27" s="63">
        <f t="shared" si="7"/>
        <v>2442.9231425790967</v>
      </c>
      <c r="G27" s="9">
        <f t="shared" si="3"/>
        <v>3.1460262342714779E-5</v>
      </c>
    </row>
    <row r="28" spans="1:12" x14ac:dyDescent="0.15">
      <c r="A28" s="10">
        <v>34335</v>
      </c>
      <c r="B28" s="4">
        <v>1548</v>
      </c>
      <c r="C28" s="4">
        <f t="shared" si="4"/>
        <v>1777.1881987884212</v>
      </c>
      <c r="D28" s="4">
        <f t="shared" si="5"/>
        <v>-0.38468371664678036</v>
      </c>
      <c r="E28" s="4">
        <f t="shared" si="6"/>
        <v>0.85289934477446694</v>
      </c>
      <c r="F28" s="63">
        <f t="shared" si="7"/>
        <v>1487.4983043753332</v>
      </c>
      <c r="G28" s="9">
        <f t="shared" si="3"/>
        <v>3.9083782703273132E-2</v>
      </c>
    </row>
    <row r="29" spans="1:12" x14ac:dyDescent="0.15">
      <c r="A29" s="10">
        <v>34366</v>
      </c>
      <c r="B29" s="4">
        <v>1505</v>
      </c>
      <c r="C29" s="4">
        <f t="shared" si="4"/>
        <v>1776.053172351847</v>
      </c>
      <c r="D29" s="4">
        <f t="shared" si="5"/>
        <v>-0.39419640663680466</v>
      </c>
      <c r="E29" s="4">
        <f t="shared" si="6"/>
        <v>0.84800942509689115</v>
      </c>
      <c r="F29" s="63">
        <f t="shared" si="7"/>
        <v>1507.3273326945773</v>
      </c>
      <c r="G29" s="9">
        <f t="shared" si="3"/>
        <v>1.5464004615131613E-3</v>
      </c>
    </row>
    <row r="30" spans="1:12" x14ac:dyDescent="0.15">
      <c r="A30" s="10">
        <v>34394</v>
      </c>
      <c r="B30" s="4">
        <v>1714</v>
      </c>
      <c r="C30" s="4">
        <f t="shared" si="4"/>
        <v>1816.5526866691193</v>
      </c>
      <c r="D30" s="4">
        <f t="shared" si="5"/>
        <v>0.1242456096939526</v>
      </c>
      <c r="E30" s="4">
        <f t="shared" si="6"/>
        <v>0.9048525884446873</v>
      </c>
      <c r="F30" s="63">
        <f t="shared" si="7"/>
        <v>1580.8847542223768</v>
      </c>
      <c r="G30" s="9">
        <f t="shared" si="3"/>
        <v>7.7663503954272559E-2</v>
      </c>
    </row>
    <row r="31" spans="1:12" x14ac:dyDescent="0.15">
      <c r="A31" s="10">
        <v>34425</v>
      </c>
      <c r="B31" s="4">
        <v>1757</v>
      </c>
      <c r="C31" s="4">
        <f t="shared" si="4"/>
        <v>1838.2609605944897</v>
      </c>
      <c r="D31" s="4">
        <f t="shared" si="5"/>
        <v>0.39788346163818789</v>
      </c>
      <c r="E31" s="4">
        <f t="shared" si="6"/>
        <v>0.93476893074220246</v>
      </c>
      <c r="F31" s="63">
        <f t="shared" si="7"/>
        <v>1683.8541163218342</v>
      </c>
      <c r="G31" s="9">
        <f t="shared" si="3"/>
        <v>4.1631123322803512E-2</v>
      </c>
    </row>
    <row r="32" spans="1:12" x14ac:dyDescent="0.15">
      <c r="A32" s="10">
        <v>34455</v>
      </c>
      <c r="B32" s="4">
        <v>1830</v>
      </c>
      <c r="C32" s="4">
        <f t="shared" si="4"/>
        <v>1835.7514418689482</v>
      </c>
      <c r="D32" s="4">
        <f t="shared" si="5"/>
        <v>0.3610240173490048</v>
      </c>
      <c r="E32" s="4">
        <f t="shared" si="6"/>
        <v>1.0000331342760416</v>
      </c>
      <c r="F32" s="63">
        <f t="shared" si="7"/>
        <v>1840.6415233061689</v>
      </c>
      <c r="G32" s="9">
        <f t="shared" si="3"/>
        <v>5.815040058015788E-3</v>
      </c>
    </row>
    <row r="33" spans="1:7" x14ac:dyDescent="0.15">
      <c r="A33" s="10">
        <v>34486</v>
      </c>
      <c r="B33" s="4">
        <v>1857</v>
      </c>
      <c r="C33" s="4">
        <f t="shared" si="4"/>
        <v>1851.3684119069567</v>
      </c>
      <c r="D33" s="4">
        <f t="shared" si="5"/>
        <v>0.55443574927480432</v>
      </c>
      <c r="E33" s="4">
        <f t="shared" si="6"/>
        <v>0.98745321684257936</v>
      </c>
      <c r="F33" s="63">
        <f t="shared" si="7"/>
        <v>1802.2498283931743</v>
      </c>
      <c r="G33" s="9">
        <f t="shared" si="3"/>
        <v>2.9483129567488255E-2</v>
      </c>
    </row>
    <row r="34" spans="1:7" x14ac:dyDescent="0.15">
      <c r="A34" s="10">
        <v>34516</v>
      </c>
      <c r="B34" s="4">
        <v>1981</v>
      </c>
      <c r="C34" s="4">
        <f t="shared" si="4"/>
        <v>1856.7615720769338</v>
      </c>
      <c r="D34" s="4">
        <f t="shared" si="5"/>
        <v>0.61578009784895082</v>
      </c>
      <c r="E34" s="4">
        <f t="shared" si="6"/>
        <v>1.0616769420971779</v>
      </c>
      <c r="F34" s="63">
        <f t="shared" si="7"/>
        <v>1962.2546312018776</v>
      </c>
      <c r="G34" s="9">
        <f t="shared" si="3"/>
        <v>9.4625788985978794E-3</v>
      </c>
    </row>
    <row r="35" spans="1:7" x14ac:dyDescent="0.15">
      <c r="A35" s="10">
        <v>34547</v>
      </c>
      <c r="B35" s="4">
        <v>1858</v>
      </c>
      <c r="C35" s="4">
        <f t="shared" si="4"/>
        <v>1848.3467003449889</v>
      </c>
      <c r="D35" s="4">
        <f t="shared" si="5"/>
        <v>0.50129135959214</v>
      </c>
      <c r="E35" s="4">
        <f t="shared" si="6"/>
        <v>1.0150366511098818</v>
      </c>
      <c r="F35" s="63">
        <f t="shared" si="7"/>
        <v>1891.6267604384179</v>
      </c>
      <c r="G35" s="9">
        <f t="shared" si="3"/>
        <v>1.8098364068039791E-2</v>
      </c>
    </row>
    <row r="36" spans="1:7" x14ac:dyDescent="0.15">
      <c r="A36" s="10">
        <v>34578</v>
      </c>
      <c r="B36" s="4">
        <v>1823</v>
      </c>
      <c r="C36" s="4">
        <f t="shared" si="4"/>
        <v>1855.6453920696881</v>
      </c>
      <c r="D36" s="4">
        <f t="shared" si="5"/>
        <v>0.58746739714681329</v>
      </c>
      <c r="E36" s="4">
        <f t="shared" si="6"/>
        <v>0.97559713435367712</v>
      </c>
      <c r="F36" s="63">
        <f t="shared" si="7"/>
        <v>1798.8197976423667</v>
      </c>
      <c r="G36" s="9">
        <f t="shared" si="3"/>
        <v>1.3263961797933809E-2</v>
      </c>
    </row>
    <row r="37" spans="1:7" x14ac:dyDescent="0.15">
      <c r="A37" s="10">
        <v>34608</v>
      </c>
      <c r="B37" s="4">
        <v>1806</v>
      </c>
      <c r="C37" s="4">
        <f t="shared" si="4"/>
        <v>1828.1153912581481</v>
      </c>
      <c r="D37" s="4">
        <f t="shared" si="5"/>
        <v>0.23099994398158225</v>
      </c>
      <c r="E37" s="4">
        <f t="shared" si="6"/>
        <v>1.0189715039491052</v>
      </c>
      <c r="F37" s="63">
        <f t="shared" si="7"/>
        <v>1911.8854410984836</v>
      </c>
      <c r="G37" s="9">
        <f t="shared" si="3"/>
        <v>5.8629812346890159E-2</v>
      </c>
    </row>
    <row r="38" spans="1:7" x14ac:dyDescent="0.15">
      <c r="A38" s="10">
        <v>34639</v>
      </c>
      <c r="B38" s="4">
        <v>1845</v>
      </c>
      <c r="C38" s="4">
        <f t="shared" si="4"/>
        <v>1826.4256911779194</v>
      </c>
      <c r="D38" s="4">
        <f t="shared" si="5"/>
        <v>0.20664970587183981</v>
      </c>
      <c r="E38" s="4">
        <f t="shared" si="6"/>
        <v>1.0122899748571328</v>
      </c>
      <c r="F38" s="63">
        <f t="shared" si="7"/>
        <v>1852.1137622986346</v>
      </c>
      <c r="G38" s="9">
        <f t="shared" si="3"/>
        <v>3.8556977228371724E-3</v>
      </c>
    </row>
    <row r="39" spans="1:7" x14ac:dyDescent="0.15">
      <c r="A39" s="10">
        <v>34669</v>
      </c>
      <c r="B39" s="4">
        <v>2577</v>
      </c>
      <c r="C39" s="4">
        <f t="shared" si="4"/>
        <v>1834.3914766957148</v>
      </c>
      <c r="D39" s="4">
        <f t="shared" si="5"/>
        <v>0.30501842673643842</v>
      </c>
      <c r="E39" s="4">
        <f t="shared" si="6"/>
        <v>1.3934894318779376</v>
      </c>
      <c r="F39" s="63">
        <f t="shared" si="7"/>
        <v>2537.5892978296265</v>
      </c>
      <c r="G39" s="9">
        <f t="shared" si="3"/>
        <v>1.5293248804956732E-2</v>
      </c>
    </row>
    <row r="40" spans="1:7" x14ac:dyDescent="0.15">
      <c r="A40" s="10">
        <v>34700</v>
      </c>
      <c r="B40" s="4">
        <v>1555</v>
      </c>
      <c r="C40" s="4">
        <f t="shared" si="4"/>
        <v>1831.5501650611645</v>
      </c>
      <c r="D40" s="4">
        <f t="shared" si="5"/>
        <v>0.26512990421940857</v>
      </c>
      <c r="E40" s="4">
        <f t="shared" si="6"/>
        <v>0.85191090939775993</v>
      </c>
      <c r="F40" s="63">
        <f t="shared" si="7"/>
        <v>1564.8114385499498</v>
      </c>
      <c r="G40" s="9">
        <f t="shared" si="3"/>
        <v>6.3096067845336322E-3</v>
      </c>
    </row>
    <row r="41" spans="1:7" x14ac:dyDescent="0.15">
      <c r="A41" s="10">
        <v>34731</v>
      </c>
      <c r="B41" s="4">
        <v>1501</v>
      </c>
      <c r="C41" s="4">
        <f t="shared" si="4"/>
        <v>1814.9158636146672</v>
      </c>
      <c r="D41" s="4">
        <f t="shared" si="5"/>
        <v>5.088240480658679E-2</v>
      </c>
      <c r="E41" s="4">
        <f t="shared" si="6"/>
        <v>0.84247460609505664</v>
      </c>
      <c r="F41" s="63">
        <f t="shared" si="7"/>
        <v>1553.3966351672875</v>
      </c>
      <c r="G41" s="9">
        <f t="shared" si="3"/>
        <v>3.4907818232703204E-2</v>
      </c>
    </row>
    <row r="42" spans="1:7" x14ac:dyDescent="0.15">
      <c r="A42" s="10">
        <v>34759</v>
      </c>
      <c r="B42" s="4">
        <v>1725</v>
      </c>
      <c r="C42" s="4">
        <f t="shared" si="4"/>
        <v>1839.9711170914698</v>
      </c>
      <c r="D42" s="4">
        <f t="shared" si="5"/>
        <v>0.36788265560722816</v>
      </c>
      <c r="E42" s="4">
        <f t="shared" si="6"/>
        <v>0.91375612177043886</v>
      </c>
      <c r="F42" s="63">
        <f t="shared" si="7"/>
        <v>1642.2773580767521</v>
      </c>
      <c r="G42" s="9">
        <f t="shared" si="3"/>
        <v>4.7955154738114736E-2</v>
      </c>
    </row>
    <row r="43" spans="1:7" x14ac:dyDescent="0.15">
      <c r="A43" s="10">
        <v>34790</v>
      </c>
      <c r="B43" s="4">
        <v>1699</v>
      </c>
      <c r="C43" s="4">
        <f t="shared" si="4"/>
        <v>1834.1091750083224</v>
      </c>
      <c r="D43" s="4">
        <f t="shared" si="5"/>
        <v>0.28890222458806869</v>
      </c>
      <c r="E43" s="4">
        <f t="shared" si="6"/>
        <v>0.93258355841118523</v>
      </c>
      <c r="F43" s="63">
        <f t="shared" si="7"/>
        <v>1720.2917189967495</v>
      </c>
      <c r="G43" s="9">
        <f t="shared" si="3"/>
        <v>1.2531912299440567E-2</v>
      </c>
    </row>
    <row r="44" spans="1:7" x14ac:dyDescent="0.15">
      <c r="A44" s="10">
        <v>34820</v>
      </c>
      <c r="B44" s="4">
        <v>1807</v>
      </c>
      <c r="C44" s="4">
        <f t="shared" si="4"/>
        <v>1826.8881199873279</v>
      </c>
      <c r="D44" s="4">
        <f t="shared" si="5"/>
        <v>0.19369253810977016</v>
      </c>
      <c r="E44" s="4">
        <f t="shared" si="6"/>
        <v>0.99717298718533631</v>
      </c>
      <c r="F44" s="63">
        <f t="shared" si="7"/>
        <v>1834.4588586851717</v>
      </c>
      <c r="G44" s="9">
        <f t="shared" si="3"/>
        <v>1.5195826610498984E-2</v>
      </c>
    </row>
    <row r="45" spans="1:7" x14ac:dyDescent="0.15">
      <c r="A45" s="10">
        <v>34851</v>
      </c>
      <c r="B45" s="4">
        <v>1863</v>
      </c>
      <c r="C45" s="4">
        <f t="shared" si="4"/>
        <v>1843.3800877622571</v>
      </c>
      <c r="D45" s="4">
        <f t="shared" si="5"/>
        <v>0.40031870450337337</v>
      </c>
      <c r="E45" s="4">
        <f t="shared" si="6"/>
        <v>0.99377931898100069</v>
      </c>
      <c r="F45" s="63">
        <f t="shared" si="7"/>
        <v>1804.1578132128141</v>
      </c>
      <c r="G45" s="9">
        <f t="shared" si="3"/>
        <v>3.158464132430807E-2</v>
      </c>
    </row>
    <row r="46" spans="1:7" x14ac:dyDescent="0.15">
      <c r="A46" s="10">
        <v>34881</v>
      </c>
      <c r="B46" s="4">
        <v>1886</v>
      </c>
      <c r="C46" s="4">
        <f t="shared" si="4"/>
        <v>1825.360906831615</v>
      </c>
      <c r="D46" s="4">
        <f t="shared" si="5"/>
        <v>0.16680009341129615</v>
      </c>
      <c r="E46" s="4">
        <f t="shared" si="6"/>
        <v>1.0541972215353272</v>
      </c>
      <c r="F46" s="63">
        <f t="shared" si="7"/>
        <v>1957.499143836322</v>
      </c>
      <c r="G46" s="9">
        <f t="shared" si="3"/>
        <v>3.7910468630075286E-2</v>
      </c>
    </row>
    <row r="47" spans="1:7" x14ac:dyDescent="0.15">
      <c r="A47" s="10">
        <v>34912</v>
      </c>
      <c r="B47" s="4">
        <v>1861</v>
      </c>
      <c r="C47" s="4">
        <f t="shared" si="4"/>
        <v>1827.6894085154145</v>
      </c>
      <c r="D47" s="4">
        <f t="shared" si="5"/>
        <v>0.19420569958855607</v>
      </c>
      <c r="E47" s="4">
        <f t="shared" si="6"/>
        <v>1.0159304767259574</v>
      </c>
      <c r="F47" s="63">
        <f t="shared" si="7"/>
        <v>1852.9775301454804</v>
      </c>
      <c r="G47" s="9">
        <f t="shared" si="3"/>
        <v>4.3108381808273045E-3</v>
      </c>
    </row>
    <row r="48" spans="1:7" x14ac:dyDescent="0.15">
      <c r="A48" s="10">
        <v>34943</v>
      </c>
      <c r="B48" s="4">
        <v>1845</v>
      </c>
      <c r="C48" s="4">
        <f t="shared" si="4"/>
        <v>1845.1873045441903</v>
      </c>
      <c r="D48" s="4">
        <f t="shared" si="5"/>
        <v>0.41357831081461094</v>
      </c>
      <c r="E48" s="4">
        <f t="shared" si="6"/>
        <v>0.98222755250518301</v>
      </c>
      <c r="F48" s="63">
        <f t="shared" si="7"/>
        <v>1783.2780159601991</v>
      </c>
      <c r="G48" s="9">
        <f t="shared" si="3"/>
        <v>3.3453649886070934E-2</v>
      </c>
    </row>
    <row r="49" spans="1:7" x14ac:dyDescent="0.15">
      <c r="A49" s="10">
        <v>34973</v>
      </c>
      <c r="B49" s="4">
        <v>1788</v>
      </c>
      <c r="C49" s="4">
        <f t="shared" si="4"/>
        <v>1820.7416746406491</v>
      </c>
      <c r="D49" s="4">
        <f t="shared" si="5"/>
        <v>9.8418404733954024E-2</v>
      </c>
      <c r="E49" s="4">
        <f t="shared" si="6"/>
        <v>1.0092649388575663</v>
      </c>
      <c r="F49" s="63">
        <f t="shared" si="7"/>
        <v>1880.6147072925605</v>
      </c>
      <c r="G49" s="9">
        <f t="shared" si="3"/>
        <v>5.1797934727382845E-2</v>
      </c>
    </row>
    <row r="50" spans="1:7" x14ac:dyDescent="0.15">
      <c r="A50" s="10">
        <v>35004</v>
      </c>
      <c r="B50" s="4">
        <v>1879</v>
      </c>
      <c r="C50" s="4">
        <f t="shared" si="4"/>
        <v>1830.5078775219124</v>
      </c>
      <c r="D50" s="4">
        <f t="shared" si="5"/>
        <v>0.22098457906091801</v>
      </c>
      <c r="E50" s="4">
        <f t="shared" si="6"/>
        <v>1.0161460770561712</v>
      </c>
      <c r="F50" s="63">
        <f t="shared" si="7"/>
        <v>1843.2181720077701</v>
      </c>
      <c r="G50" s="9">
        <f t="shared" si="3"/>
        <v>1.9043016494002057E-2</v>
      </c>
    </row>
    <row r="51" spans="1:7" x14ac:dyDescent="0.15">
      <c r="A51" s="10">
        <v>35034</v>
      </c>
      <c r="B51" s="4">
        <v>2598</v>
      </c>
      <c r="C51" s="4">
        <f t="shared" si="4"/>
        <v>1839.9339151138709</v>
      </c>
      <c r="D51" s="4">
        <f t="shared" si="5"/>
        <v>0.33768433948759702</v>
      </c>
      <c r="E51" s="4">
        <f t="shared" si="6"/>
        <v>1.3985547493295456</v>
      </c>
      <c r="F51" s="63">
        <f t="shared" si="7"/>
        <v>2551.1013219716287</v>
      </c>
      <c r="G51" s="9">
        <f t="shared" si="3"/>
        <v>1.8051839117925808E-2</v>
      </c>
    </row>
    <row r="52" spans="1:7" x14ac:dyDescent="0.15">
      <c r="A52" s="10">
        <v>35065</v>
      </c>
      <c r="B52" s="4">
        <v>1679</v>
      </c>
      <c r="C52" s="4">
        <f t="shared" si="4"/>
        <v>1875.989437157235</v>
      </c>
      <c r="D52" s="4">
        <f t="shared" si="5"/>
        <v>0.79050770695338901</v>
      </c>
      <c r="E52" s="4">
        <f t="shared" si="6"/>
        <v>0.86377205990534534</v>
      </c>
      <c r="F52" s="63">
        <f t="shared" si="7"/>
        <v>1567.7474518291808</v>
      </c>
      <c r="G52" s="9">
        <f t="shared" si="3"/>
        <v>6.6261196051708868E-2</v>
      </c>
    </row>
    <row r="53" spans="1:7" x14ac:dyDescent="0.15">
      <c r="A53" s="10">
        <v>35096</v>
      </c>
      <c r="B53" s="4">
        <v>1652</v>
      </c>
      <c r="C53" s="4">
        <f t="shared" si="4"/>
        <v>1899.7846729344169</v>
      </c>
      <c r="D53" s="4">
        <f t="shared" si="5"/>
        <v>1.0821568968836384</v>
      </c>
      <c r="E53" s="4">
        <f t="shared" si="6"/>
        <v>0.84998640596679276</v>
      </c>
      <c r="F53" s="63">
        <f t="shared" si="7"/>
        <v>1581.1394447765592</v>
      </c>
      <c r="G53" s="9">
        <f t="shared" si="3"/>
        <v>4.2893798561404822E-2</v>
      </c>
    </row>
    <row r="54" spans="1:7" x14ac:dyDescent="0.15">
      <c r="A54" s="10">
        <v>35125</v>
      </c>
      <c r="B54" s="4">
        <v>1837</v>
      </c>
      <c r="C54" s="4">
        <f t="shared" si="4"/>
        <v>1930.8204007204954</v>
      </c>
      <c r="D54" s="4">
        <f t="shared" si="5"/>
        <v>1.4619020805121097</v>
      </c>
      <c r="E54" s="4">
        <f t="shared" si="6"/>
        <v>0.9242431098820395</v>
      </c>
      <c r="F54" s="63">
        <f t="shared" si="7"/>
        <v>1736.928702428718</v>
      </c>
      <c r="G54" s="9">
        <f t="shared" si="3"/>
        <v>5.4475393343103973E-2</v>
      </c>
    </row>
    <row r="55" spans="1:7" x14ac:dyDescent="0.15">
      <c r="A55" s="10">
        <v>35156</v>
      </c>
      <c r="B55" s="4">
        <v>1798</v>
      </c>
      <c r="C55" s="4">
        <f t="shared" si="4"/>
        <v>1931.1048721333505</v>
      </c>
      <c r="D55" s="4">
        <f t="shared" si="5"/>
        <v>1.4469748577528188</v>
      </c>
      <c r="E55" s="4">
        <f t="shared" si="6"/>
        <v>0.932453299681267</v>
      </c>
      <c r="F55" s="63">
        <f t="shared" si="7"/>
        <v>1802.014705801123</v>
      </c>
      <c r="G55" s="9">
        <f t="shared" si="3"/>
        <v>2.2328730818259178E-3</v>
      </c>
    </row>
    <row r="56" spans="1:7" x14ac:dyDescent="0.15">
      <c r="A56" s="10">
        <v>35186</v>
      </c>
      <c r="B56" s="4">
        <v>1957</v>
      </c>
      <c r="C56" s="4">
        <f t="shared" si="4"/>
        <v>1940.7560630012185</v>
      </c>
      <c r="D56" s="4">
        <f t="shared" si="5"/>
        <v>1.5509862134210248</v>
      </c>
      <c r="E56" s="4">
        <f t="shared" si="6"/>
        <v>1.0004893079367856</v>
      </c>
      <c r="F56" s="63">
        <f t="shared" si="7"/>
        <v>1927.0884981546574</v>
      </c>
      <c r="G56" s="9">
        <f t="shared" si="3"/>
        <v>1.5284364765121424E-2</v>
      </c>
    </row>
    <row r="57" spans="1:7" x14ac:dyDescent="0.15">
      <c r="A57" s="10">
        <v>35217</v>
      </c>
      <c r="B57" s="4">
        <v>1958</v>
      </c>
      <c r="C57" s="4">
        <f t="shared" si="4"/>
        <v>1949.9513911545646</v>
      </c>
      <c r="D57" s="4">
        <f t="shared" si="5"/>
        <v>1.6478996012916785</v>
      </c>
      <c r="E57" s="4">
        <f t="shared" si="6"/>
        <v>0.99688419729997491</v>
      </c>
      <c r="F57" s="63">
        <f t="shared" si="7"/>
        <v>1930.2245766205215</v>
      </c>
      <c r="G57" s="9">
        <f t="shared" si="3"/>
        <v>1.418560948900844E-2</v>
      </c>
    </row>
    <row r="58" spans="1:7" x14ac:dyDescent="0.15">
      <c r="A58" s="10">
        <v>35247</v>
      </c>
      <c r="B58" s="4">
        <v>2034</v>
      </c>
      <c r="C58" s="4">
        <f t="shared" si="4"/>
        <v>1945.5358877356803</v>
      </c>
      <c r="D58" s="4">
        <f t="shared" si="5"/>
        <v>1.5710290304396148</v>
      </c>
      <c r="E58" s="4">
        <f t="shared" si="6"/>
        <v>1.0522046629621156</v>
      </c>
      <c r="F58" s="63">
        <f t="shared" si="7"/>
        <v>2057.3705498651389</v>
      </c>
      <c r="G58" s="9">
        <f t="shared" si="3"/>
        <v>1.1489945853067283E-2</v>
      </c>
    </row>
    <row r="59" spans="1:7" x14ac:dyDescent="0.15">
      <c r="A59" s="10">
        <v>35278</v>
      </c>
      <c r="B59" s="4">
        <v>2062</v>
      </c>
      <c r="C59" s="4">
        <f t="shared" si="4"/>
        <v>1969.68757407416</v>
      </c>
      <c r="D59" s="4">
        <f t="shared" si="5"/>
        <v>1.8573019388555696</v>
      </c>
      <c r="E59" s="4">
        <f t="shared" si="6"/>
        <v>1.0246695140540345</v>
      </c>
      <c r="F59" s="63">
        <f t="shared" si="7"/>
        <v>1978.1252581866131</v>
      </c>
      <c r="G59" s="9">
        <f t="shared" si="3"/>
        <v>4.067640243132245E-2</v>
      </c>
    </row>
    <row r="60" spans="1:7" x14ac:dyDescent="0.15">
      <c r="A60" s="10">
        <v>35309</v>
      </c>
      <c r="B60" s="4">
        <v>1781</v>
      </c>
      <c r="C60" s="4">
        <f t="shared" si="4"/>
        <v>1928.2433135384747</v>
      </c>
      <c r="D60" s="4">
        <f t="shared" si="5"/>
        <v>1.3083336754681172</v>
      </c>
      <c r="E60" s="4">
        <f t="shared" si="6"/>
        <v>0.96717026825620533</v>
      </c>
      <c r="F60" s="63">
        <f t="shared" si="7"/>
        <v>1936.5056982203987</v>
      </c>
      <c r="G60" s="9">
        <f t="shared" si="3"/>
        <v>8.7313699169230041E-2</v>
      </c>
    </row>
    <row r="61" spans="1:7" x14ac:dyDescent="0.15">
      <c r="A61" s="10">
        <v>35339</v>
      </c>
      <c r="B61" s="4">
        <v>1860</v>
      </c>
      <c r="C61" s="4">
        <f t="shared" si="4"/>
        <v>1905.8587140756208</v>
      </c>
      <c r="D61" s="4">
        <f t="shared" si="5"/>
        <v>1.0079595638607839</v>
      </c>
      <c r="E61" s="4">
        <f t="shared" si="6"/>
        <v>1.0006794299437167</v>
      </c>
      <c r="F61" s="63">
        <f t="shared" si="7"/>
        <v>1947.4288252478962</v>
      </c>
      <c r="G61" s="9">
        <f t="shared" si="3"/>
        <v>4.700474475693342E-2</v>
      </c>
    </row>
    <row r="62" spans="1:7" x14ac:dyDescent="0.15">
      <c r="A62" s="10">
        <v>35370</v>
      </c>
      <c r="B62" s="4">
        <v>1992</v>
      </c>
      <c r="C62" s="4">
        <f t="shared" si="4"/>
        <v>1921.4942408483682</v>
      </c>
      <c r="D62" s="4">
        <f t="shared" si="5"/>
        <v>1.1934048390276331</v>
      </c>
      <c r="E62" s="4">
        <f t="shared" si="6"/>
        <v>1.0219225974250266</v>
      </c>
      <c r="F62" s="63">
        <f t="shared" si="7"/>
        <v>1937.6550898879095</v>
      </c>
      <c r="G62" s="9">
        <f t="shared" si="3"/>
        <v>2.7281581381571524E-2</v>
      </c>
    </row>
    <row r="63" spans="1:7" x14ac:dyDescent="0.15">
      <c r="A63" s="10">
        <v>35400</v>
      </c>
      <c r="B63" s="4">
        <v>2547</v>
      </c>
      <c r="C63" s="4">
        <f t="shared" si="4"/>
        <v>1894.9206355773158</v>
      </c>
      <c r="D63" s="4">
        <f t="shared" si="5"/>
        <v>0.84138042123544099</v>
      </c>
      <c r="E63" s="4">
        <f t="shared" si="6"/>
        <v>1.3844671572588889</v>
      </c>
      <c r="F63" s="63">
        <f t="shared" si="7"/>
        <v>2688.9839383533499</v>
      </c>
      <c r="G63" s="9">
        <f t="shared" si="3"/>
        <v>5.5745558835237498E-2</v>
      </c>
    </row>
    <row r="64" spans="1:7" x14ac:dyDescent="0.15">
      <c r="A64" s="10">
        <v>35431</v>
      </c>
      <c r="B64" s="4">
        <v>1706</v>
      </c>
      <c r="C64" s="4">
        <f t="shared" si="4"/>
        <v>1917.4500952101537</v>
      </c>
      <c r="D64" s="4">
        <f t="shared" si="5"/>
        <v>1.1163374089423641</v>
      </c>
      <c r="E64" s="4">
        <f t="shared" si="6"/>
        <v>0.87097768579943147</v>
      </c>
      <c r="F64" s="63">
        <f t="shared" si="7"/>
        <v>1637.506261649379</v>
      </c>
      <c r="G64" s="9">
        <f t="shared" si="3"/>
        <v>4.014873291361138E-2</v>
      </c>
    </row>
    <row r="65" spans="1:7" x14ac:dyDescent="0.15">
      <c r="A65" s="10">
        <v>35462</v>
      </c>
      <c r="B65" s="4">
        <v>1621</v>
      </c>
      <c r="C65" s="4">
        <f t="shared" si="4"/>
        <v>1915.4273562587291</v>
      </c>
      <c r="D65" s="4">
        <f t="shared" si="5"/>
        <v>1.0765408473470539</v>
      </c>
      <c r="E65" s="4">
        <f t="shared" si="6"/>
        <v>0.84918635009484356</v>
      </c>
      <c r="F65" s="63">
        <f t="shared" si="7"/>
        <v>1630.7553866704363</v>
      </c>
      <c r="G65" s="9">
        <f t="shared" si="3"/>
        <v>6.018128729448697E-3</v>
      </c>
    </row>
    <row r="66" spans="1:7" x14ac:dyDescent="0.15">
      <c r="A66" s="10">
        <v>35490</v>
      </c>
      <c r="B66" s="4">
        <v>1853</v>
      </c>
      <c r="C66" s="4">
        <f t="shared" si="4"/>
        <v>1940.6764594465462</v>
      </c>
      <c r="D66" s="4">
        <f t="shared" si="5"/>
        <v>1.382995598892679</v>
      </c>
      <c r="E66" s="4">
        <f t="shared" si="6"/>
        <v>0.93277156726368959</v>
      </c>
      <c r="F66" s="63">
        <f t="shared" si="7"/>
        <v>1771.3155219623682</v>
      </c>
      <c r="G66" s="9">
        <f t="shared" si="3"/>
        <v>4.4082287122305358E-2</v>
      </c>
    </row>
    <row r="67" spans="1:7" x14ac:dyDescent="0.15">
      <c r="A67" s="10">
        <v>35521</v>
      </c>
      <c r="B67" s="4">
        <v>1817</v>
      </c>
      <c r="C67" s="4">
        <f t="shared" si="4"/>
        <v>1943.8546501497533</v>
      </c>
      <c r="D67" s="4">
        <f t="shared" si="5"/>
        <v>1.405754711556028</v>
      </c>
      <c r="E67" s="4">
        <f t="shared" si="6"/>
        <v>0.93332857653742651</v>
      </c>
      <c r="F67" s="63">
        <f t="shared" si="7"/>
        <v>1810.8797470343227</v>
      </c>
      <c r="G67" s="9">
        <f t="shared" si="3"/>
        <v>3.3683285446765598E-3</v>
      </c>
    </row>
    <row r="68" spans="1:7" x14ac:dyDescent="0.15">
      <c r="A68" s="10">
        <v>35551</v>
      </c>
      <c r="B68" s="4">
        <v>2060</v>
      </c>
      <c r="C68" s="4">
        <f t="shared" si="4"/>
        <v>1976.3670004529095</v>
      </c>
      <c r="D68" s="4">
        <f t="shared" si="5"/>
        <v>1.8001177041583538</v>
      </c>
      <c r="E68" s="4">
        <f t="shared" si="6"/>
        <v>1.0122018325327076</v>
      </c>
      <c r="F68" s="63">
        <f t="shared" si="7"/>
        <v>1946.2122362165228</v>
      </c>
      <c r="G68" s="9">
        <f t="shared" si="3"/>
        <v>5.5236778535668545E-2</v>
      </c>
    </row>
    <row r="69" spans="1:7" x14ac:dyDescent="0.15">
      <c r="A69" s="10">
        <v>35582</v>
      </c>
      <c r="B69" s="4">
        <v>2002</v>
      </c>
      <c r="C69" s="4">
        <f t="shared" si="4"/>
        <v>1986.3970202737291</v>
      </c>
      <c r="D69" s="4">
        <f t="shared" si="5"/>
        <v>1.9044547029788612</v>
      </c>
      <c r="E69" s="4">
        <f t="shared" si="6"/>
        <v>1.0002029801414667</v>
      </c>
      <c r="F69" s="63">
        <f t="shared" si="7"/>
        <v>1972.0035397092131</v>
      </c>
      <c r="G69" s="9">
        <f t="shared" si="3"/>
        <v>1.4983246898494954E-2</v>
      </c>
    </row>
    <row r="70" spans="1:7" x14ac:dyDescent="0.15">
      <c r="A70" s="10">
        <v>35612</v>
      </c>
      <c r="B70" s="4">
        <v>2098</v>
      </c>
      <c r="C70" s="4">
        <f t="shared" si="4"/>
        <v>1989.8350853127315</v>
      </c>
      <c r="D70" s="4">
        <f t="shared" si="5"/>
        <v>1.9238974979905856</v>
      </c>
      <c r="E70" s="4">
        <f t="shared" si="6"/>
        <v>1.0531788024722468</v>
      </c>
      <c r="F70" s="63">
        <f t="shared" si="7"/>
        <v>2092.1000833449443</v>
      </c>
      <c r="G70" s="9">
        <f t="shared" ref="G70:G133" si="8">ABS(B70-F70)/B70</f>
        <v>2.8121623713325437E-3</v>
      </c>
    </row>
    <row r="71" spans="1:7" x14ac:dyDescent="0.15">
      <c r="A71" s="10">
        <v>35643</v>
      </c>
      <c r="B71" s="4">
        <v>2079</v>
      </c>
      <c r="C71" s="4">
        <f t="shared" si="4"/>
        <v>2001.9301510811829</v>
      </c>
      <c r="D71" s="4">
        <f t="shared" si="5"/>
        <v>2.0528454680630124</v>
      </c>
      <c r="E71" s="4">
        <f t="shared" si="6"/>
        <v>1.0287966389409315</v>
      </c>
      <c r="F71" s="63">
        <f t="shared" si="7"/>
        <v>2040.8947090294207</v>
      </c>
      <c r="G71" s="9">
        <f t="shared" si="8"/>
        <v>1.8328663285511925E-2</v>
      </c>
    </row>
    <row r="72" spans="1:7" x14ac:dyDescent="0.15">
      <c r="A72" s="10">
        <v>35674</v>
      </c>
      <c r="B72" s="4">
        <v>1892</v>
      </c>
      <c r="C72" s="4">
        <f t="shared" si="4"/>
        <v>1990.9200706583961</v>
      </c>
      <c r="D72" s="4">
        <f t="shared" si="5"/>
        <v>1.8872363922871653</v>
      </c>
      <c r="E72" s="4">
        <f t="shared" si="6"/>
        <v>0.96305087490360808</v>
      </c>
      <c r="F72" s="63">
        <f t="shared" si="7"/>
        <v>1938.1927723534084</v>
      </c>
      <c r="G72" s="9">
        <f t="shared" si="8"/>
        <v>2.4414784541970599E-2</v>
      </c>
    </row>
    <row r="73" spans="1:7" x14ac:dyDescent="0.15">
      <c r="A73" s="10">
        <v>35704</v>
      </c>
      <c r="B73" s="4">
        <v>2050</v>
      </c>
      <c r="C73" s="4">
        <f t="shared" si="4"/>
        <v>2008.0692509957353</v>
      </c>
      <c r="D73" s="4">
        <f t="shared" si="5"/>
        <v>2.0807241646593031</v>
      </c>
      <c r="E73" s="4">
        <f t="shared" si="6"/>
        <v>1.0065275767034887</v>
      </c>
      <c r="F73" s="63">
        <f t="shared" si="7"/>
        <v>1994.1612800071509</v>
      </c>
      <c r="G73" s="9">
        <f t="shared" si="8"/>
        <v>2.7238399996511738E-2</v>
      </c>
    </row>
    <row r="74" spans="1:7" x14ac:dyDescent="0.15">
      <c r="A74" s="10">
        <v>35735</v>
      </c>
      <c r="B74" s="4">
        <v>2082</v>
      </c>
      <c r="C74" s="4">
        <f t="shared" si="4"/>
        <v>2017.5856402262291</v>
      </c>
      <c r="D74" s="4">
        <f t="shared" si="5"/>
        <v>2.1749919902307684</v>
      </c>
      <c r="E74" s="4">
        <f t="shared" si="6"/>
        <v>1.0250385824071551</v>
      </c>
      <c r="F74" s="63">
        <f t="shared" si="7"/>
        <v>2054.2176838297632</v>
      </c>
      <c r="G74" s="9">
        <f t="shared" si="8"/>
        <v>1.334405195496482E-2</v>
      </c>
    </row>
    <row r="75" spans="1:7" x14ac:dyDescent="0.15">
      <c r="A75" s="10">
        <v>35765</v>
      </c>
      <c r="B75" s="4">
        <v>2821</v>
      </c>
      <c r="C75" s="4">
        <f t="shared" si="4"/>
        <v>2024.6417548905154</v>
      </c>
      <c r="D75" s="4">
        <f t="shared" si="5"/>
        <v>2.2368738551018761</v>
      </c>
      <c r="E75" s="4">
        <f t="shared" si="6"/>
        <v>1.3874422483618756</v>
      </c>
      <c r="F75" s="63">
        <f t="shared" si="7"/>
        <v>2796.2922608281388</v>
      </c>
      <c r="G75" s="9">
        <f t="shared" si="8"/>
        <v>8.7585037830064695E-3</v>
      </c>
    </row>
    <row r="76" spans="1:7" x14ac:dyDescent="0.15">
      <c r="A76" s="10">
        <v>35796</v>
      </c>
      <c r="B76" s="4">
        <v>1846</v>
      </c>
      <c r="C76" s="4">
        <f t="shared" si="4"/>
        <v>2052.1995929050477</v>
      </c>
      <c r="D76" s="4">
        <f t="shared" si="5"/>
        <v>2.5578878076600819</v>
      </c>
      <c r="E76" s="4">
        <f t="shared" si="6"/>
        <v>0.87913306886243214</v>
      </c>
      <c r="F76" s="63">
        <f t="shared" si="7"/>
        <v>1765.3660574611829</v>
      </c>
      <c r="G76" s="9">
        <f t="shared" si="8"/>
        <v>4.3680358905101357E-2</v>
      </c>
    </row>
    <row r="77" spans="1:7" x14ac:dyDescent="0.15">
      <c r="A77" s="10">
        <v>35827</v>
      </c>
      <c r="B77" s="4">
        <v>1768</v>
      </c>
      <c r="C77" s="4">
        <f t="shared" si="4"/>
        <v>2062.2065899903409</v>
      </c>
      <c r="D77" s="4">
        <f t="shared" si="5"/>
        <v>2.6523260761712928</v>
      </c>
      <c r="E77" s="4">
        <f t="shared" si="6"/>
        <v>0.85180161264943088</v>
      </c>
      <c r="F77" s="63">
        <f t="shared" si="7"/>
        <v>1744.8720053765001</v>
      </c>
      <c r="G77" s="9">
        <f t="shared" si="8"/>
        <v>1.3081444922794085E-2</v>
      </c>
    </row>
    <row r="78" spans="1:7" x14ac:dyDescent="0.15">
      <c r="A78" s="10">
        <v>35855</v>
      </c>
      <c r="B78" s="4">
        <v>1894</v>
      </c>
      <c r="C78" s="4">
        <f t="shared" si="4"/>
        <v>2055.4636420522784</v>
      </c>
      <c r="D78" s="4">
        <f t="shared" si="5"/>
        <v>2.5332147331874064</v>
      </c>
      <c r="E78" s="4">
        <f t="shared" si="6"/>
        <v>0.93020475819195081</v>
      </c>
      <c r="F78" s="63">
        <f t="shared" si="7"/>
        <v>1926.0416873177639</v>
      </c>
      <c r="G78" s="9">
        <f t="shared" si="8"/>
        <v>1.691746954475393E-2</v>
      </c>
    </row>
    <row r="79" spans="1:7" x14ac:dyDescent="0.15">
      <c r="A79" s="10">
        <v>35886</v>
      </c>
      <c r="B79" s="4">
        <v>1963</v>
      </c>
      <c r="C79" s="4">
        <f t="shared" si="4"/>
        <v>2070.3670982904014</v>
      </c>
      <c r="D79" s="4">
        <f t="shared" si="5"/>
        <v>2.6900420994202201</v>
      </c>
      <c r="E79" s="4">
        <f t="shared" si="6"/>
        <v>0.93779007396612701</v>
      </c>
      <c r="F79" s="63">
        <f t="shared" si="7"/>
        <v>1920.7872768620769</v>
      </c>
      <c r="G79" s="9">
        <f t="shared" si="8"/>
        <v>2.1504189066695441E-2</v>
      </c>
    </row>
    <row r="80" spans="1:7" x14ac:dyDescent="0.15">
      <c r="A80" s="10">
        <v>35916</v>
      </c>
      <c r="B80" s="4">
        <v>2140</v>
      </c>
      <c r="C80" s="4">
        <f t="shared" si="4"/>
        <v>2084.310804232493</v>
      </c>
      <c r="D80" s="4">
        <f t="shared" si="5"/>
        <v>2.8327137247244978</v>
      </c>
      <c r="E80" s="4">
        <f t="shared" si="6"/>
        <v>1.0166458664061129</v>
      </c>
      <c r="F80" s="63">
        <f t="shared" si="7"/>
        <v>2098.3522364475916</v>
      </c>
      <c r="G80" s="9">
        <f t="shared" si="8"/>
        <v>1.9461571753461859E-2</v>
      </c>
    </row>
    <row r="81" spans="1:7" x14ac:dyDescent="0.15">
      <c r="A81" s="10">
        <v>35947</v>
      </c>
      <c r="B81" s="4">
        <v>2059</v>
      </c>
      <c r="C81" s="4">
        <f t="shared" ref="C81:C144" si="9">$L$4*B81/E69+(1-$L$4)*(C80+D80)</f>
        <v>2079.3317668735363</v>
      </c>
      <c r="D81" s="4">
        <f t="shared" ref="D81:D144" si="10">$L$2*(C81-C80)+(1-$L$2)*D80</f>
        <v>2.7336779583143391</v>
      </c>
      <c r="E81" s="4">
        <f t="shared" ref="E81:E144" si="11">$L$3*B81/(C80-D80)+(1-$L$3)*E69</f>
        <v>0.99805626725643648</v>
      </c>
      <c r="F81" s="63">
        <f t="shared" si="7"/>
        <v>2087.5671666437534</v>
      </c>
      <c r="G81" s="9">
        <f t="shared" si="8"/>
        <v>1.387429171624738E-2</v>
      </c>
    </row>
    <row r="82" spans="1:7" x14ac:dyDescent="0.15">
      <c r="A82" s="10">
        <v>35977</v>
      </c>
      <c r="B82" s="4">
        <v>2209</v>
      </c>
      <c r="C82" s="4">
        <f t="shared" si="9"/>
        <v>2086.275865669556</v>
      </c>
      <c r="D82" s="4">
        <f t="shared" si="10"/>
        <v>2.7870568038644148</v>
      </c>
      <c r="E82" s="4">
        <f t="shared" si="11"/>
        <v>1.05524320686686</v>
      </c>
      <c r="F82" s="63">
        <f t="shared" ref="F82:F145" si="12">(C81+1*D81)*E70</f>
        <v>2192.7871918568544</v>
      </c>
      <c r="G82" s="9">
        <f t="shared" si="8"/>
        <v>7.3394332925059277E-3</v>
      </c>
    </row>
    <row r="83" spans="1:7" x14ac:dyDescent="0.15">
      <c r="A83" s="10">
        <v>36008</v>
      </c>
      <c r="B83" s="4">
        <v>2118</v>
      </c>
      <c r="C83" s="4">
        <f t="shared" si="9"/>
        <v>2080.7627821035221</v>
      </c>
      <c r="D83" s="4">
        <f t="shared" si="10"/>
        <v>2.6818293389798824</v>
      </c>
      <c r="E83" s="4">
        <f t="shared" si="11"/>
        <v>1.0264098473806342</v>
      </c>
      <c r="F83" s="63">
        <f t="shared" si="12"/>
        <v>2149.2209131767745</v>
      </c>
      <c r="G83" s="9">
        <f t="shared" si="8"/>
        <v>1.474075220810883E-2</v>
      </c>
    </row>
    <row r="84" spans="1:7" x14ac:dyDescent="0.15">
      <c r="A84" s="10">
        <v>36039</v>
      </c>
      <c r="B84" s="4">
        <v>2031</v>
      </c>
      <c r="C84" s="4">
        <f t="shared" si="9"/>
        <v>2090.4131040940179</v>
      </c>
      <c r="D84" s="4">
        <f t="shared" si="10"/>
        <v>2.7701744491957108</v>
      </c>
      <c r="E84" s="4">
        <f t="shared" si="11"/>
        <v>0.96583973716689808</v>
      </c>
      <c r="F84" s="63">
        <f t="shared" si="12"/>
        <v>2006.4631558629092</v>
      </c>
      <c r="G84" s="9">
        <f t="shared" si="8"/>
        <v>1.2081164026140245E-2</v>
      </c>
    </row>
    <row r="85" spans="1:7" x14ac:dyDescent="0.15">
      <c r="A85" s="10">
        <v>36069</v>
      </c>
      <c r="B85" s="4">
        <v>2163</v>
      </c>
      <c r="C85" s="4">
        <f t="shared" si="9"/>
        <v>2108.4420311779836</v>
      </c>
      <c r="D85" s="4">
        <f t="shared" si="10"/>
        <v>2.9636217627953858</v>
      </c>
      <c r="E85" s="4">
        <f t="shared" si="11"/>
        <v>1.012297073663436</v>
      </c>
      <c r="F85" s="63">
        <f t="shared" si="12"/>
        <v>2106.8466929483643</v>
      </c>
      <c r="G85" s="9">
        <f t="shared" si="8"/>
        <v>2.5960844684066432E-2</v>
      </c>
    </row>
    <row r="86" spans="1:7" x14ac:dyDescent="0.15">
      <c r="A86" s="10">
        <v>36100</v>
      </c>
      <c r="B86" s="4">
        <v>2154</v>
      </c>
      <c r="C86" s="4">
        <f t="shared" si="9"/>
        <v>2108.6647411939593</v>
      </c>
      <c r="D86" s="4">
        <f t="shared" si="10"/>
        <v>2.9288730499138467</v>
      </c>
      <c r="E86" s="4">
        <f t="shared" si="11"/>
        <v>1.0246496748736253</v>
      </c>
      <c r="F86" s="63">
        <f t="shared" si="12"/>
        <v>2164.2722573768697</v>
      </c>
      <c r="G86" s="9">
        <f t="shared" si="8"/>
        <v>4.768921716281186E-3</v>
      </c>
    </row>
    <row r="87" spans="1:7" x14ac:dyDescent="0.15">
      <c r="A87" s="10">
        <v>36130</v>
      </c>
      <c r="B87" s="4">
        <v>3037</v>
      </c>
      <c r="C87" s="4">
        <f t="shared" si="9"/>
        <v>2132.7429501377032</v>
      </c>
      <c r="D87" s="4">
        <f t="shared" si="10"/>
        <v>3.1969999611369713</v>
      </c>
      <c r="E87" s="4">
        <f t="shared" si="11"/>
        <v>1.3981364984031401</v>
      </c>
      <c r="F87" s="63">
        <f t="shared" si="12"/>
        <v>2929.7141917730983</v>
      </c>
      <c r="G87" s="9">
        <f t="shared" si="8"/>
        <v>3.5326245711854373E-2</v>
      </c>
    </row>
    <row r="88" spans="1:7" x14ac:dyDescent="0.15">
      <c r="A88" s="10">
        <v>36161</v>
      </c>
      <c r="B88" s="4">
        <v>1866</v>
      </c>
      <c r="C88" s="4">
        <f t="shared" si="9"/>
        <v>2132.2764853318149</v>
      </c>
      <c r="D88" s="4">
        <f t="shared" si="10"/>
        <v>3.1505553116553866</v>
      </c>
      <c r="E88" s="4">
        <f t="shared" si="11"/>
        <v>0.87856918660368044</v>
      </c>
      <c r="F88" s="63">
        <f t="shared" si="12"/>
        <v>1877.7754432362635</v>
      </c>
      <c r="G88" s="9">
        <f t="shared" si="8"/>
        <v>6.3105269218989967E-3</v>
      </c>
    </row>
    <row r="89" spans="1:7" x14ac:dyDescent="0.15">
      <c r="A89" s="10">
        <v>36192</v>
      </c>
      <c r="B89" s="4">
        <v>1808</v>
      </c>
      <c r="C89" s="4">
        <f t="shared" si="9"/>
        <v>2131.9077975149676</v>
      </c>
      <c r="D89" s="4">
        <f t="shared" si="10"/>
        <v>3.1059390743122592</v>
      </c>
      <c r="E89" s="4">
        <f t="shared" si="11"/>
        <v>0.8512890642146278</v>
      </c>
      <c r="F89" s="63">
        <f t="shared" si="12"/>
        <v>1818.9601969153098</v>
      </c>
      <c r="G89" s="9">
        <f t="shared" si="8"/>
        <v>6.0620558159899226E-3</v>
      </c>
    </row>
    <row r="90" spans="1:7" x14ac:dyDescent="0.15">
      <c r="A90" s="10">
        <v>36220</v>
      </c>
      <c r="B90" s="4">
        <v>1986</v>
      </c>
      <c r="C90" s="4">
        <f t="shared" si="9"/>
        <v>2135.0137552364727</v>
      </c>
      <c r="D90" s="4">
        <f t="shared" si="10"/>
        <v>3.1059393107175182</v>
      </c>
      <c r="E90" s="4">
        <f t="shared" si="11"/>
        <v>0.93073438524534557</v>
      </c>
      <c r="F90" s="63">
        <f t="shared" si="12"/>
        <v>1985.9999365805243</v>
      </c>
      <c r="G90" s="9">
        <f t="shared" si="8"/>
        <v>3.1933270763714391E-8</v>
      </c>
    </row>
    <row r="91" spans="1:7" x14ac:dyDescent="0.15">
      <c r="A91" s="10">
        <v>36251</v>
      </c>
      <c r="B91" s="4">
        <v>2099</v>
      </c>
      <c r="C91" s="4">
        <f t="shared" si="9"/>
        <v>2165.5035745785549</v>
      </c>
      <c r="D91" s="4">
        <f t="shared" si="10"/>
        <v>3.4531064845225559</v>
      </c>
      <c r="E91" s="4">
        <f t="shared" si="11"/>
        <v>0.94691657565355392</v>
      </c>
      <c r="F91" s="63">
        <f t="shared" si="12"/>
        <v>2005.1074264978424</v>
      </c>
      <c r="G91" s="9">
        <f t="shared" si="8"/>
        <v>4.4732050263057446E-2</v>
      </c>
    </row>
    <row r="92" spans="1:7" x14ac:dyDescent="0.15">
      <c r="A92" s="10">
        <v>36281</v>
      </c>
      <c r="B92" s="4">
        <v>2210</v>
      </c>
      <c r="C92" s="4">
        <f t="shared" si="9"/>
        <v>2170.2854589660692</v>
      </c>
      <c r="D92" s="4">
        <f t="shared" si="10"/>
        <v>3.4699524562646125</v>
      </c>
      <c r="E92" s="4">
        <f t="shared" si="11"/>
        <v>1.017725251550029</v>
      </c>
      <c r="F92" s="63">
        <f t="shared" si="12"/>
        <v>2205.0608442166995</v>
      </c>
      <c r="G92" s="9">
        <f t="shared" si="8"/>
        <v>2.2349121191405073E-3</v>
      </c>
    </row>
    <row r="93" spans="1:7" x14ac:dyDescent="0.15">
      <c r="A93" s="10">
        <v>36312</v>
      </c>
      <c r="B93" s="4">
        <v>2145</v>
      </c>
      <c r="C93" s="4">
        <f t="shared" si="9"/>
        <v>2167.03314617054</v>
      </c>
      <c r="D93" s="4">
        <f t="shared" si="10"/>
        <v>3.3847289661543707</v>
      </c>
      <c r="E93" s="4">
        <f t="shared" si="11"/>
        <v>0.99647106913554051</v>
      </c>
      <c r="F93" s="63">
        <f t="shared" si="12"/>
        <v>2169.5302118526538</v>
      </c>
      <c r="G93" s="9">
        <f t="shared" si="8"/>
        <v>1.1435996201703399E-2</v>
      </c>
    </row>
    <row r="94" spans="1:7" x14ac:dyDescent="0.15">
      <c r="A94" s="10">
        <v>36342</v>
      </c>
      <c r="B94" s="4">
        <v>2339</v>
      </c>
      <c r="C94" s="4">
        <f t="shared" si="9"/>
        <v>2183.0355347361806</v>
      </c>
      <c r="D94" s="4">
        <f t="shared" si="10"/>
        <v>3.5446930478758212</v>
      </c>
      <c r="E94" s="4">
        <f t="shared" si="11"/>
        <v>1.0602775046517625</v>
      </c>
      <c r="F94" s="63">
        <f t="shared" si="12"/>
        <v>2290.3187188004017</v>
      </c>
      <c r="G94" s="9">
        <f t="shared" si="8"/>
        <v>2.0812860709533258E-2</v>
      </c>
    </row>
    <row r="95" spans="1:7" x14ac:dyDescent="0.15">
      <c r="A95" s="10">
        <v>36373</v>
      </c>
      <c r="B95" s="4">
        <v>2140</v>
      </c>
      <c r="C95" s="4">
        <f t="shared" si="9"/>
        <v>2158.7800693638846</v>
      </c>
      <c r="D95" s="4">
        <f t="shared" si="10"/>
        <v>3.1922483826563921</v>
      </c>
      <c r="E95" s="4">
        <f t="shared" si="11"/>
        <v>1.0177213735037531</v>
      </c>
      <c r="F95" s="63">
        <f t="shared" si="12"/>
        <v>2244.3274778853456</v>
      </c>
      <c r="G95" s="9">
        <f t="shared" si="8"/>
        <v>4.8751157890348416E-2</v>
      </c>
    </row>
    <row r="96" spans="1:7" x14ac:dyDescent="0.15">
      <c r="A96" s="10">
        <v>36404</v>
      </c>
      <c r="B96" s="4">
        <v>2126</v>
      </c>
      <c r="C96" s="4">
        <f t="shared" si="9"/>
        <v>2172.6995656236454</v>
      </c>
      <c r="D96" s="4">
        <f t="shared" si="10"/>
        <v>3.3282462151014247</v>
      </c>
      <c r="E96" s="4">
        <f t="shared" si="11"/>
        <v>0.969826826175476</v>
      </c>
      <c r="F96" s="63">
        <f t="shared" si="12"/>
        <v>2088.1187751344287</v>
      </c>
      <c r="G96" s="9">
        <f t="shared" si="8"/>
        <v>1.7818073784370326E-2</v>
      </c>
    </row>
    <row r="97" spans="1:7" x14ac:dyDescent="0.15">
      <c r="A97" s="10">
        <v>36434</v>
      </c>
      <c r="B97" s="4">
        <v>2219</v>
      </c>
      <c r="C97" s="4">
        <f t="shared" si="9"/>
        <v>2180.4084346428185</v>
      </c>
      <c r="D97" s="4">
        <f t="shared" si="10"/>
        <v>3.3837828460190877</v>
      </c>
      <c r="E97" s="4">
        <f t="shared" si="11"/>
        <v>1.0143614139191675</v>
      </c>
      <c r="F97" s="63">
        <f t="shared" si="12"/>
        <v>2202.7865861346136</v>
      </c>
      <c r="G97" s="9">
        <f t="shared" si="8"/>
        <v>7.306630854162428E-3</v>
      </c>
    </row>
    <row r="98" spans="1:7" x14ac:dyDescent="0.15">
      <c r="A98" s="10">
        <v>36465</v>
      </c>
      <c r="B98" s="4">
        <v>2273</v>
      </c>
      <c r="C98" s="4">
        <f t="shared" si="9"/>
        <v>2193.2355964805411</v>
      </c>
      <c r="D98" s="4">
        <f t="shared" si="10"/>
        <v>3.5035040539693321</v>
      </c>
      <c r="E98" s="4">
        <f t="shared" si="11"/>
        <v>1.0284419815092569</v>
      </c>
      <c r="F98" s="63">
        <f t="shared" si="12"/>
        <v>2237.6219856414909</v>
      </c>
      <c r="G98" s="9">
        <f t="shared" si="8"/>
        <v>1.5564458582714063E-2</v>
      </c>
    </row>
    <row r="99" spans="1:7" x14ac:dyDescent="0.15">
      <c r="A99" s="10">
        <v>36495</v>
      </c>
      <c r="B99" s="4">
        <v>3265</v>
      </c>
      <c r="C99" s="4">
        <f t="shared" si="9"/>
        <v>2234.6232227208193</v>
      </c>
      <c r="D99" s="4">
        <f t="shared" si="10"/>
        <v>3.9837911285709415</v>
      </c>
      <c r="E99" s="4">
        <f t="shared" si="11"/>
        <v>1.4162656675055167</v>
      </c>
      <c r="F99" s="63">
        <f t="shared" si="12"/>
        <v>3071.3411139265836</v>
      </c>
      <c r="G99" s="9">
        <f t="shared" si="8"/>
        <v>5.9313594509469034E-2</v>
      </c>
    </row>
    <row r="100" spans="1:7" x14ac:dyDescent="0.15">
      <c r="A100" s="10">
        <v>36526</v>
      </c>
      <c r="B100" s="4">
        <v>1920</v>
      </c>
      <c r="C100" s="4">
        <f t="shared" si="9"/>
        <v>2224.0466780575348</v>
      </c>
      <c r="D100" s="4">
        <f t="shared" si="10"/>
        <v>3.7991981994198833</v>
      </c>
      <c r="E100" s="4">
        <f t="shared" si="11"/>
        <v>0.87509032572348833</v>
      </c>
      <c r="F100" s="63">
        <f t="shared" si="12"/>
        <v>1966.7711432829526</v>
      </c>
      <c r="G100" s="9">
        <f t="shared" si="8"/>
        <v>2.435997045987115E-2</v>
      </c>
    </row>
    <row r="101" spans="1:7" x14ac:dyDescent="0.15">
      <c r="A101" s="10">
        <v>36557</v>
      </c>
      <c r="B101" s="4">
        <v>1976</v>
      </c>
      <c r="C101" s="4">
        <f t="shared" si="9"/>
        <v>2253.3750251082392</v>
      </c>
      <c r="D101" s="4">
        <f t="shared" si="10"/>
        <v>4.1228514744925651</v>
      </c>
      <c r="E101" s="4">
        <f t="shared" si="11"/>
        <v>0.85884051591679667</v>
      </c>
      <c r="F101" s="63">
        <f t="shared" si="12"/>
        <v>1896.5408312132006</v>
      </c>
      <c r="G101" s="9">
        <f t="shared" si="8"/>
        <v>4.0212129952833707E-2</v>
      </c>
    </row>
    <row r="102" spans="1:7" x14ac:dyDescent="0.15">
      <c r="A102" s="10">
        <v>36586</v>
      </c>
      <c r="B102" s="4">
        <v>2190</v>
      </c>
      <c r="C102" s="4">
        <f t="shared" si="9"/>
        <v>2283.6131395596481</v>
      </c>
      <c r="D102" s="4">
        <f t="shared" si="10"/>
        <v>4.4539353833647555</v>
      </c>
      <c r="E102" s="4">
        <f t="shared" si="11"/>
        <v>0.93910938425709245</v>
      </c>
      <c r="F102" s="63">
        <f t="shared" si="12"/>
        <v>2101.130898353902</v>
      </c>
      <c r="G102" s="9">
        <f t="shared" si="8"/>
        <v>4.0579498468537895E-2</v>
      </c>
    </row>
    <row r="103" spans="1:7" x14ac:dyDescent="0.15">
      <c r="A103" s="10">
        <v>36617</v>
      </c>
      <c r="B103" s="4">
        <v>2132</v>
      </c>
      <c r="C103" s="4">
        <f t="shared" si="9"/>
        <v>2278.070708219042</v>
      </c>
      <c r="D103" s="4">
        <f t="shared" si="10"/>
        <v>4.3272035111864975</v>
      </c>
      <c r="E103" s="4">
        <f t="shared" si="11"/>
        <v>0.94467585132501741</v>
      </c>
      <c r="F103" s="63">
        <f t="shared" si="12"/>
        <v>2166.6086394706813</v>
      </c>
      <c r="G103" s="9">
        <f t="shared" si="8"/>
        <v>1.6232945342721052E-2</v>
      </c>
    </row>
    <row r="104" spans="1:7" x14ac:dyDescent="0.15">
      <c r="A104" s="10">
        <v>36647</v>
      </c>
      <c r="B104" s="4">
        <v>2357</v>
      </c>
      <c r="C104" s="4">
        <f t="shared" si="9"/>
        <v>2291.5744483035396</v>
      </c>
      <c r="D104" s="4">
        <f t="shared" si="10"/>
        <v>4.4435417460833087</v>
      </c>
      <c r="E104" s="4">
        <f t="shared" si="11"/>
        <v>1.0214112866690486</v>
      </c>
      <c r="F104" s="63">
        <f t="shared" si="12"/>
        <v>2322.8539888529076</v>
      </c>
      <c r="G104" s="9">
        <f t="shared" si="8"/>
        <v>1.4487064551163512E-2</v>
      </c>
    </row>
    <row r="105" spans="1:7" x14ac:dyDescent="0.15">
      <c r="A105" s="10">
        <v>36678</v>
      </c>
      <c r="B105" s="4">
        <v>2413</v>
      </c>
      <c r="C105" s="4">
        <f t="shared" si="9"/>
        <v>2330.3507067969531</v>
      </c>
      <c r="D105" s="4">
        <f t="shared" si="10"/>
        <v>4.878804836213984</v>
      </c>
      <c r="E105" s="4">
        <f t="shared" si="11"/>
        <v>1.0078977246954108</v>
      </c>
      <c r="F105" s="63">
        <f t="shared" si="12"/>
        <v>2287.9155012991823</v>
      </c>
      <c r="G105" s="9">
        <f t="shared" si="8"/>
        <v>5.1837753294992822E-2</v>
      </c>
    </row>
    <row r="106" spans="1:7" x14ac:dyDescent="0.15">
      <c r="A106" s="10">
        <v>36708</v>
      </c>
      <c r="B106" s="4">
        <v>2463</v>
      </c>
      <c r="C106" s="4">
        <f t="shared" si="9"/>
        <v>2331.8782905099156</v>
      </c>
      <c r="D106" s="4">
        <f t="shared" si="10"/>
        <v>4.8363187471417852</v>
      </c>
      <c r="E106" s="4">
        <f t="shared" si="11"/>
        <v>1.0600555300609082</v>
      </c>
      <c r="F106" s="63">
        <f t="shared" si="12"/>
        <v>2475.9913193835682</v>
      </c>
      <c r="G106" s="9">
        <f t="shared" si="8"/>
        <v>5.2745917107463354E-3</v>
      </c>
    </row>
    <row r="107" spans="1:7" x14ac:dyDescent="0.15">
      <c r="A107" s="10">
        <v>36739</v>
      </c>
      <c r="B107" s="4">
        <v>2422</v>
      </c>
      <c r="C107" s="4">
        <f t="shared" si="9"/>
        <v>2348.5059592245625</v>
      </c>
      <c r="D107" s="4">
        <f t="shared" si="10"/>
        <v>4.9858070460561912</v>
      </c>
      <c r="E107" s="4">
        <f t="shared" si="11"/>
        <v>1.0222256816577975</v>
      </c>
      <c r="F107" s="63">
        <f t="shared" si="12"/>
        <v>2378.1244016193782</v>
      </c>
      <c r="G107" s="9">
        <f t="shared" si="8"/>
        <v>1.8115441115037902E-2</v>
      </c>
    </row>
    <row r="108" spans="1:7" x14ac:dyDescent="0.15">
      <c r="A108" s="10">
        <v>36770</v>
      </c>
      <c r="B108" s="4">
        <v>2358</v>
      </c>
      <c r="C108" s="4">
        <f t="shared" si="9"/>
        <v>2374.7898398453872</v>
      </c>
      <c r="D108" s="4">
        <f t="shared" si="10"/>
        <v>5.2558196228705532</v>
      </c>
      <c r="E108" s="4">
        <f t="shared" si="11"/>
        <v>0.97691975571872769</v>
      </c>
      <c r="F108" s="63">
        <f t="shared" si="12"/>
        <v>2282.4794501123497</v>
      </c>
      <c r="G108" s="9">
        <f t="shared" si="8"/>
        <v>3.2027374846331766E-2</v>
      </c>
    </row>
    <row r="109" spans="1:7" x14ac:dyDescent="0.15">
      <c r="A109" s="10">
        <v>36800</v>
      </c>
      <c r="B109" s="4">
        <v>2352</v>
      </c>
      <c r="C109" s="4">
        <f t="shared" si="9"/>
        <v>2363.2672075016858</v>
      </c>
      <c r="D109" s="4">
        <f t="shared" si="10"/>
        <v>5.0431058750968027</v>
      </c>
      <c r="E109" s="4">
        <f t="shared" si="11"/>
        <v>1.0101153963868423</v>
      </c>
      <c r="F109" s="63">
        <f t="shared" si="12"/>
        <v>2414.2264803303992</v>
      </c>
      <c r="G109" s="9">
        <f t="shared" si="8"/>
        <v>2.645683687516974E-2</v>
      </c>
    </row>
    <row r="110" spans="1:7" x14ac:dyDescent="0.15">
      <c r="A110" s="10">
        <v>36831</v>
      </c>
      <c r="B110" s="4">
        <v>2549</v>
      </c>
      <c r="C110" s="4">
        <f t="shared" si="9"/>
        <v>2398.4497699027861</v>
      </c>
      <c r="D110" s="4">
        <f t="shared" si="10"/>
        <v>5.4252076784266423</v>
      </c>
      <c r="E110" s="4">
        <f t="shared" si="11"/>
        <v>1.038677161267713</v>
      </c>
      <c r="F110" s="63">
        <f t="shared" si="12"/>
        <v>2435.6697515180276</v>
      </c>
      <c r="G110" s="9">
        <f t="shared" si="8"/>
        <v>4.4460670255775749E-2</v>
      </c>
    </row>
    <row r="111" spans="1:7" x14ac:dyDescent="0.15">
      <c r="A111" s="10">
        <v>36861</v>
      </c>
      <c r="B111" s="4">
        <v>3375</v>
      </c>
      <c r="C111" s="4">
        <f t="shared" si="9"/>
        <v>2398.1730280000579</v>
      </c>
      <c r="D111" s="4">
        <f t="shared" si="10"/>
        <v>5.3529195396018654</v>
      </c>
      <c r="E111" s="4">
        <f t="shared" si="11"/>
        <v>1.4151112307971632</v>
      </c>
      <c r="F111" s="63">
        <f t="shared" si="12"/>
        <v>3404.5255997238651</v>
      </c>
      <c r="G111" s="9">
        <f t="shared" si="8"/>
        <v>8.7483258441081683E-3</v>
      </c>
    </row>
    <row r="112" spans="1:7" x14ac:dyDescent="0.15">
      <c r="A112" s="10">
        <v>36892</v>
      </c>
      <c r="B112" s="4">
        <v>2109</v>
      </c>
      <c r="C112" s="4">
        <f t="shared" si="9"/>
        <v>2405.3067499682156</v>
      </c>
      <c r="D112" s="4">
        <f t="shared" si="10"/>
        <v>5.3754961848953293</v>
      </c>
      <c r="E112" s="4">
        <f t="shared" si="11"/>
        <v>0.87631888156438864</v>
      </c>
      <c r="F112" s="63">
        <f t="shared" si="12"/>
        <v>2103.3023043173366</v>
      </c>
      <c r="G112" s="9">
        <f t="shared" si="8"/>
        <v>2.701610091352954E-3</v>
      </c>
    </row>
    <row r="113" spans="1:7" x14ac:dyDescent="0.15">
      <c r="A113" s="10">
        <v>36923</v>
      </c>
      <c r="B113" s="4">
        <v>2052</v>
      </c>
      <c r="C113" s="4">
        <f t="shared" si="9"/>
        <v>2404.8252359151102</v>
      </c>
      <c r="D113" s="4">
        <f t="shared" si="10"/>
        <v>5.3012422190970225</v>
      </c>
      <c r="E113" s="4">
        <f t="shared" si="11"/>
        <v>0.85809593776189097</v>
      </c>
      <c r="F113" s="63">
        <f t="shared" si="12"/>
        <v>2070.3915839976003</v>
      </c>
      <c r="G113" s="9">
        <f t="shared" si="8"/>
        <v>8.9627602327486677E-3</v>
      </c>
    </row>
    <row r="114" spans="1:7" x14ac:dyDescent="0.15">
      <c r="A114" s="10">
        <v>36951</v>
      </c>
      <c r="B114" s="4">
        <v>2327</v>
      </c>
      <c r="C114" s="4">
        <f t="shared" si="9"/>
        <v>2428.6574750117238</v>
      </c>
      <c r="D114" s="4">
        <f t="shared" si="10"/>
        <v>5.53617436919368</v>
      </c>
      <c r="E114" s="4">
        <f t="shared" si="11"/>
        <v>0.94509295451910391</v>
      </c>
      <c r="F114" s="63">
        <f t="shared" si="12"/>
        <v>2263.3723928623299</v>
      </c>
      <c r="G114" s="9">
        <f t="shared" si="8"/>
        <v>2.7343191722247577E-2</v>
      </c>
    </row>
    <row r="115" spans="1:7" x14ac:dyDescent="0.15">
      <c r="A115" s="10">
        <v>36982</v>
      </c>
      <c r="B115" s="4">
        <v>2231</v>
      </c>
      <c r="C115" s="4">
        <f t="shared" si="9"/>
        <v>2414.3542281253167</v>
      </c>
      <c r="D115" s="4">
        <f t="shared" si="10"/>
        <v>5.2846542851389131</v>
      </c>
      <c r="E115" s="4">
        <f t="shared" si="11"/>
        <v>0.9400003059755776</v>
      </c>
      <c r="F115" s="63">
        <f t="shared" si="12"/>
        <v>2299.5239580188691</v>
      </c>
      <c r="G115" s="9">
        <f t="shared" si="8"/>
        <v>3.071445899545901E-2</v>
      </c>
    </row>
    <row r="116" spans="1:7" x14ac:dyDescent="0.15">
      <c r="A116" s="10">
        <v>37012</v>
      </c>
      <c r="B116" s="4">
        <v>2470</v>
      </c>
      <c r="C116" s="4">
        <f t="shared" si="9"/>
        <v>2419.2515566374364</v>
      </c>
      <c r="D116" s="4">
        <f t="shared" si="10"/>
        <v>5.2797438490061621</v>
      </c>
      <c r="E116" s="4">
        <f t="shared" si="11"/>
        <v>1.0221685061730783</v>
      </c>
      <c r="F116" s="63">
        <f t="shared" si="12"/>
        <v>2471.4464641573222</v>
      </c>
      <c r="G116" s="9">
        <f t="shared" si="8"/>
        <v>5.8561301915879566E-4</v>
      </c>
    </row>
    <row r="117" spans="1:7" x14ac:dyDescent="0.15">
      <c r="A117" s="10">
        <v>37043</v>
      </c>
      <c r="B117" s="4">
        <v>2526</v>
      </c>
      <c r="C117" s="4">
        <f t="shared" si="9"/>
        <v>2446.870133343431</v>
      </c>
      <c r="D117" s="4">
        <f t="shared" si="10"/>
        <v>5.5629509569901696</v>
      </c>
      <c r="E117" s="4">
        <f t="shared" si="11"/>
        <v>1.0154118511350241</v>
      </c>
      <c r="F117" s="63">
        <f t="shared" si="12"/>
        <v>2443.6795812130908</v>
      </c>
      <c r="G117" s="9">
        <f t="shared" si="8"/>
        <v>3.25892394247463E-2</v>
      </c>
    </row>
    <row r="118" spans="1:7" x14ac:dyDescent="0.15">
      <c r="A118" s="10">
        <v>37073</v>
      </c>
      <c r="B118" s="4">
        <v>2483</v>
      </c>
      <c r="C118" s="4">
        <f t="shared" si="9"/>
        <v>2422.3190893977335</v>
      </c>
      <c r="D118" s="4">
        <f t="shared" si="10"/>
        <v>5.1811719508606151</v>
      </c>
      <c r="E118" s="4">
        <f t="shared" si="11"/>
        <v>1.051669819186537</v>
      </c>
      <c r="F118" s="63">
        <f t="shared" si="12"/>
        <v>2599.7152531169913</v>
      </c>
      <c r="G118" s="9">
        <f t="shared" si="8"/>
        <v>4.7005740280705331E-2</v>
      </c>
    </row>
    <row r="119" spans="1:7" x14ac:dyDescent="0.15">
      <c r="A119" s="10">
        <v>37104</v>
      </c>
      <c r="B119" s="4">
        <v>2518</v>
      </c>
      <c r="C119" s="4">
        <f t="shared" si="9"/>
        <v>2437.2787788659052</v>
      </c>
      <c r="D119" s="4">
        <f t="shared" si="10"/>
        <v>5.3051419758022842</v>
      </c>
      <c r="E119" s="4">
        <f t="shared" si="11"/>
        <v>1.0260309308492876</v>
      </c>
      <c r="F119" s="63">
        <f t="shared" si="12"/>
        <v>2481.4531093815481</v>
      </c>
      <c r="G119" s="9">
        <f t="shared" si="8"/>
        <v>1.4514253621307358E-2</v>
      </c>
    </row>
    <row r="120" spans="1:7" x14ac:dyDescent="0.15">
      <c r="A120" s="10">
        <v>37135</v>
      </c>
      <c r="B120" s="4">
        <v>2316</v>
      </c>
      <c r="C120" s="4">
        <f t="shared" si="9"/>
        <v>2422.9276966973725</v>
      </c>
      <c r="D120" s="4">
        <f t="shared" si="10"/>
        <v>5.0559444268774749</v>
      </c>
      <c r="E120" s="4">
        <f t="shared" si="11"/>
        <v>0.97211850586635229</v>
      </c>
      <c r="F120" s="63">
        <f t="shared" si="12"/>
        <v>2386.208487271173</v>
      </c>
      <c r="G120" s="9">
        <f t="shared" si="8"/>
        <v>3.0314545453874353E-2</v>
      </c>
    </row>
    <row r="121" spans="1:7" x14ac:dyDescent="0.15">
      <c r="A121" s="10">
        <v>37165</v>
      </c>
      <c r="B121" s="4">
        <v>2409</v>
      </c>
      <c r="C121" s="4">
        <f t="shared" si="9"/>
        <v>2416.1933835594623</v>
      </c>
      <c r="D121" s="4">
        <f t="shared" si="10"/>
        <v>4.9064699772190412</v>
      </c>
      <c r="E121" s="4">
        <f t="shared" si="11"/>
        <v>1.0074257544250411</v>
      </c>
      <c r="F121" s="63">
        <f t="shared" si="12"/>
        <v>2452.5436580749906</v>
      </c>
      <c r="G121" s="9">
        <f t="shared" si="8"/>
        <v>1.8075408084263434E-2</v>
      </c>
    </row>
    <row r="122" spans="1:7" x14ac:dyDescent="0.15">
      <c r="A122" s="10">
        <v>37196</v>
      </c>
      <c r="B122" s="4">
        <v>2638</v>
      </c>
      <c r="C122" s="4">
        <f t="shared" si="9"/>
        <v>2453.5567504786177</v>
      </c>
      <c r="D122" s="4">
        <f t="shared" si="10"/>
        <v>5.3179518113823301</v>
      </c>
      <c r="E122" s="4">
        <f t="shared" si="11"/>
        <v>1.0494759052302389</v>
      </c>
      <c r="F122" s="63">
        <f t="shared" si="12"/>
        <v>2514.7411230171556</v>
      </c>
      <c r="G122" s="9">
        <f t="shared" si="8"/>
        <v>4.6724365800926614E-2</v>
      </c>
    </row>
    <row r="123" spans="1:7" x14ac:dyDescent="0.15">
      <c r="A123" s="10">
        <v>37226</v>
      </c>
      <c r="B123" s="4">
        <v>3542</v>
      </c>
      <c r="C123" s="4">
        <f t="shared" si="9"/>
        <v>2470.9387811019228</v>
      </c>
      <c r="D123" s="4">
        <f t="shared" si="10"/>
        <v>5.4708977102432437</v>
      </c>
      <c r="E123" s="4">
        <f t="shared" si="11"/>
        <v>1.421285388220026</v>
      </c>
      <c r="F123" s="63">
        <f t="shared" si="12"/>
        <v>3479.5812063336102</v>
      </c>
      <c r="G123" s="9">
        <f t="shared" si="8"/>
        <v>1.7622471390849739E-2</v>
      </c>
    </row>
    <row r="124" spans="1:7" x14ac:dyDescent="0.15">
      <c r="A124" s="10">
        <v>37257</v>
      </c>
      <c r="B124" s="4">
        <v>2114</v>
      </c>
      <c r="C124" s="4">
        <f t="shared" si="9"/>
        <v>2458.8926617673064</v>
      </c>
      <c r="D124" s="4">
        <f t="shared" si="10"/>
        <v>5.2488205869870361</v>
      </c>
      <c r="E124" s="4">
        <f t="shared" si="11"/>
        <v>0.87263598608532722</v>
      </c>
      <c r="F124" s="63">
        <f t="shared" si="12"/>
        <v>2170.1245600319044</v>
      </c>
      <c r="G124" s="9">
        <f t="shared" si="8"/>
        <v>2.6548987716132625E-2</v>
      </c>
    </row>
    <row r="125" spans="1:7" x14ac:dyDescent="0.15">
      <c r="A125" s="10">
        <v>37288</v>
      </c>
      <c r="B125" s="4">
        <v>2109</v>
      </c>
      <c r="C125" s="4">
        <f t="shared" si="9"/>
        <v>2462.398051763962</v>
      </c>
      <c r="D125" s="4">
        <f t="shared" si="10"/>
        <v>5.2267177341379378</v>
      </c>
      <c r="E125" s="4">
        <f t="shared" si="11"/>
        <v>0.85837730169772253</v>
      </c>
      <c r="F125" s="63">
        <f t="shared" si="12"/>
        <v>2114.4697960787839</v>
      </c>
      <c r="G125" s="9">
        <f t="shared" si="8"/>
        <v>2.5935495869056089E-3</v>
      </c>
    </row>
    <row r="126" spans="1:7" x14ac:dyDescent="0.15">
      <c r="A126" s="10">
        <v>37316</v>
      </c>
      <c r="B126" s="4">
        <v>2366</v>
      </c>
      <c r="C126" s="4">
        <f t="shared" si="9"/>
        <v>2477.4252799478809</v>
      </c>
      <c r="D126" s="4">
        <f t="shared" si="10"/>
        <v>5.3509665809339415</v>
      </c>
      <c r="E126" s="4">
        <f t="shared" si="11"/>
        <v>0.94856662801776226</v>
      </c>
      <c r="F126" s="63">
        <f t="shared" si="12"/>
        <v>2332.1347840494818</v>
      </c>
      <c r="G126" s="9">
        <f t="shared" si="8"/>
        <v>1.4313278085595172E-2</v>
      </c>
    </row>
    <row r="127" spans="1:7" x14ac:dyDescent="0.15">
      <c r="A127" s="10">
        <v>37347</v>
      </c>
      <c r="B127" s="4">
        <v>2300</v>
      </c>
      <c r="C127" s="4">
        <f t="shared" si="9"/>
        <v>2472.9385801689123</v>
      </c>
      <c r="D127" s="4">
        <f t="shared" si="10"/>
        <v>5.2262466791854516</v>
      </c>
      <c r="E127" s="4">
        <f t="shared" si="11"/>
        <v>0.93812568956723608</v>
      </c>
      <c r="F127" s="63">
        <f t="shared" si="12"/>
        <v>2333.8104314059819</v>
      </c>
      <c r="G127" s="9">
        <f t="shared" si="8"/>
        <v>1.4700187567818237E-2</v>
      </c>
    </row>
    <row r="128" spans="1:7" x14ac:dyDescent="0.15">
      <c r="A128" s="10">
        <v>37377</v>
      </c>
      <c r="B128" s="4">
        <v>2569</v>
      </c>
      <c r="C128" s="4">
        <f t="shared" si="9"/>
        <v>2487.7702534226828</v>
      </c>
      <c r="D128" s="4">
        <f t="shared" si="10"/>
        <v>5.3480222929140782</v>
      </c>
      <c r="E128" s="4">
        <f t="shared" si="11"/>
        <v>1.0258516980007979</v>
      </c>
      <c r="F128" s="63">
        <f t="shared" si="12"/>
        <v>2533.1020391099851</v>
      </c>
      <c r="G128" s="9">
        <f t="shared" si="8"/>
        <v>1.3973515332820135E-2</v>
      </c>
    </row>
    <row r="129" spans="1:7" x14ac:dyDescent="0.15">
      <c r="A129" s="10">
        <v>37408</v>
      </c>
      <c r="B129" s="4">
        <v>2486</v>
      </c>
      <c r="C129" s="4">
        <f t="shared" si="9"/>
        <v>2480.851293081058</v>
      </c>
      <c r="D129" s="4">
        <f t="shared" si="10"/>
        <v>5.1925040213079159</v>
      </c>
      <c r="E129" s="4">
        <f t="shared" si="11"/>
        <v>1.0126859222514344</v>
      </c>
      <c r="F129" s="63">
        <f t="shared" si="12"/>
        <v>2531.5418434429339</v>
      </c>
      <c r="G129" s="9">
        <f t="shared" si="8"/>
        <v>1.8319325600536562E-2</v>
      </c>
    </row>
    <row r="130" spans="1:7" x14ac:dyDescent="0.15">
      <c r="A130" s="10">
        <v>37438</v>
      </c>
      <c r="B130" s="4">
        <v>2568</v>
      </c>
      <c r="C130" s="4">
        <f t="shared" si="9"/>
        <v>2473.9512705867501</v>
      </c>
      <c r="D130" s="4">
        <f t="shared" si="10"/>
        <v>5.0391974683365914</v>
      </c>
      <c r="E130" s="4">
        <f t="shared" si="11"/>
        <v>1.0488659291624169</v>
      </c>
      <c r="F130" s="63">
        <f t="shared" si="12"/>
        <v>2614.4972305884567</v>
      </c>
      <c r="G130" s="9">
        <f t="shared" si="8"/>
        <v>1.8106398204227672E-2</v>
      </c>
    </row>
    <row r="131" spans="1:7" x14ac:dyDescent="0.15">
      <c r="A131" s="10">
        <v>37469</v>
      </c>
      <c r="B131" s="4">
        <v>2595</v>
      </c>
      <c r="C131" s="4">
        <f t="shared" si="9"/>
        <v>2492.7131780601358</v>
      </c>
      <c r="D131" s="4">
        <f t="shared" si="10"/>
        <v>5.2131711508075336</v>
      </c>
      <c r="E131" s="4">
        <f t="shared" si="11"/>
        <v>1.0309165707705703</v>
      </c>
      <c r="F131" s="63">
        <f t="shared" si="12"/>
        <v>2543.5208975050718</v>
      </c>
      <c r="G131" s="9">
        <f t="shared" si="8"/>
        <v>1.9837804429644761E-2</v>
      </c>
    </row>
    <row r="132" spans="1:7" x14ac:dyDescent="0.15">
      <c r="A132" s="10">
        <v>37500</v>
      </c>
      <c r="B132" s="4">
        <v>2297</v>
      </c>
      <c r="C132" s="4">
        <f t="shared" si="9"/>
        <v>2460.9903243931972</v>
      </c>
      <c r="D132" s="4">
        <f t="shared" si="10"/>
        <v>4.7449038587772376</v>
      </c>
      <c r="E132" s="4">
        <f t="shared" si="11"/>
        <v>0.96261594191159749</v>
      </c>
      <c r="F132" s="63">
        <f t="shared" si="12"/>
        <v>2428.2804303591347</v>
      </c>
      <c r="G132" s="9">
        <f t="shared" si="8"/>
        <v>5.7152995367494429E-2</v>
      </c>
    </row>
    <row r="133" spans="1:7" x14ac:dyDescent="0.15">
      <c r="A133" s="10">
        <v>37530</v>
      </c>
      <c r="B133" s="4">
        <v>2401</v>
      </c>
      <c r="C133" s="4">
        <f t="shared" si="9"/>
        <v>2443.1891653236376</v>
      </c>
      <c r="D133" s="4">
        <f t="shared" si="10"/>
        <v>4.4590695307603125</v>
      </c>
      <c r="E133" s="4">
        <f t="shared" si="11"/>
        <v>1.0015882734917465</v>
      </c>
      <c r="F133" s="63">
        <f t="shared" si="12"/>
        <v>2484.0451725341463</v>
      </c>
      <c r="G133" s="9">
        <f t="shared" si="8"/>
        <v>3.4587743662701516E-2</v>
      </c>
    </row>
    <row r="134" spans="1:7" x14ac:dyDescent="0.15">
      <c r="A134" s="10">
        <v>37561</v>
      </c>
      <c r="B134" s="4">
        <v>2601</v>
      </c>
      <c r="C134" s="4">
        <f t="shared" si="9"/>
        <v>2456.0535811748978</v>
      </c>
      <c r="D134" s="4">
        <f t="shared" si="10"/>
        <v>4.565630774952087</v>
      </c>
      <c r="E134" s="4">
        <f t="shared" si="11"/>
        <v>1.0528051754479457</v>
      </c>
      <c r="F134" s="63">
        <f t="shared" si="12"/>
        <v>2568.7478469590155</v>
      </c>
      <c r="G134" s="9">
        <f t="shared" ref="G134:G197" si="13">ABS(B134-F134)/B134</f>
        <v>1.2399905052281611E-2</v>
      </c>
    </row>
    <row r="135" spans="1:7" x14ac:dyDescent="0.15">
      <c r="A135" s="10">
        <v>37591</v>
      </c>
      <c r="B135" s="4">
        <v>3488</v>
      </c>
      <c r="C135" s="4">
        <f t="shared" si="9"/>
        <v>2458.8406858441999</v>
      </c>
      <c r="D135" s="4">
        <f t="shared" si="10"/>
        <v>4.5430829884101591</v>
      </c>
      <c r="E135" s="4">
        <f t="shared" si="11"/>
        <v>1.4215827436483375</v>
      </c>
      <c r="F135" s="63">
        <f t="shared" si="12"/>
        <v>3497.242131917797</v>
      </c>
      <c r="G135" s="9">
        <f t="shared" si="13"/>
        <v>2.6496937837720744E-3</v>
      </c>
    </row>
    <row r="136" spans="1:7" x14ac:dyDescent="0.15">
      <c r="A136" s="10">
        <v>37622</v>
      </c>
      <c r="B136" s="4">
        <v>2121</v>
      </c>
      <c r="C136" s="4">
        <f t="shared" si="9"/>
        <v>2454.4080613571505</v>
      </c>
      <c r="D136" s="4">
        <f t="shared" si="10"/>
        <v>4.4292908233266504</v>
      </c>
      <c r="E136" s="4">
        <f t="shared" si="11"/>
        <v>0.8709896493950301</v>
      </c>
      <c r="F136" s="63">
        <f t="shared" si="12"/>
        <v>2149.6373242218347</v>
      </c>
      <c r="G136" s="9">
        <f t="shared" si="13"/>
        <v>1.3501803027739115E-2</v>
      </c>
    </row>
    <row r="137" spans="1:7" x14ac:dyDescent="0.15">
      <c r="A137" s="10">
        <v>37653</v>
      </c>
      <c r="B137" s="4">
        <v>2046</v>
      </c>
      <c r="C137" s="4">
        <f t="shared" si="9"/>
        <v>2438.250400631995</v>
      </c>
      <c r="D137" s="4">
        <f t="shared" si="10"/>
        <v>4.1682937046509307</v>
      </c>
      <c r="E137" s="4">
        <f t="shared" si="11"/>
        <v>0.85383727230866535</v>
      </c>
      <c r="F137" s="63">
        <f t="shared" si="12"/>
        <v>2110.6101716782505</v>
      </c>
      <c r="G137" s="9">
        <f t="shared" si="13"/>
        <v>3.1578774036290558E-2</v>
      </c>
    </row>
    <row r="138" spans="1:7" x14ac:dyDescent="0.15">
      <c r="A138" s="10">
        <v>37681</v>
      </c>
      <c r="B138" s="4">
        <v>2273</v>
      </c>
      <c r="C138" s="4">
        <f t="shared" si="9"/>
        <v>2429.7904040513431</v>
      </c>
      <c r="D138" s="4">
        <f t="shared" si="10"/>
        <v>4.0081948492908888</v>
      </c>
      <c r="E138" s="4">
        <f t="shared" si="11"/>
        <v>0.94568972006133634</v>
      </c>
      <c r="F138" s="63">
        <f t="shared" si="12"/>
        <v>2316.7968650944576</v>
      </c>
      <c r="G138" s="9">
        <f t="shared" si="13"/>
        <v>1.9268308444548018E-2</v>
      </c>
    </row>
    <row r="139" spans="1:7" x14ac:dyDescent="0.15">
      <c r="A139" s="10">
        <v>37712</v>
      </c>
      <c r="B139" s="4">
        <v>2333</v>
      </c>
      <c r="C139" s="4">
        <f t="shared" si="9"/>
        <v>2448.3150110234706</v>
      </c>
      <c r="D139" s="4">
        <f t="shared" si="10"/>
        <v>4.1922309232403112</v>
      </c>
      <c r="E139" s="4">
        <f t="shared" si="11"/>
        <v>0.94273555557701294</v>
      </c>
      <c r="F139" s="63">
        <f t="shared" si="12"/>
        <v>2283.20898886143</v>
      </c>
      <c r="G139" s="9">
        <f t="shared" si="13"/>
        <v>2.1342053638478336E-2</v>
      </c>
    </row>
    <row r="140" spans="1:7" x14ac:dyDescent="0.15">
      <c r="A140" s="10">
        <v>37742</v>
      </c>
      <c r="B140" s="4">
        <v>2576</v>
      </c>
      <c r="C140" s="4">
        <f t="shared" si="9"/>
        <v>2468.5284867496093</v>
      </c>
      <c r="D140" s="4">
        <f t="shared" si="10"/>
        <v>4.3953449550243491</v>
      </c>
      <c r="E140" s="4">
        <f t="shared" si="11"/>
        <v>1.0313355462444487</v>
      </c>
      <c r="F140" s="63">
        <f t="shared" si="12"/>
        <v>2515.9087185102871</v>
      </c>
      <c r="G140" s="9">
        <f t="shared" si="13"/>
        <v>2.3327360826751884E-2</v>
      </c>
    </row>
    <row r="141" spans="1:7" x14ac:dyDescent="0.15">
      <c r="A141" s="10">
        <v>37773</v>
      </c>
      <c r="B141" s="4">
        <v>2433</v>
      </c>
      <c r="C141" s="4">
        <f t="shared" si="9"/>
        <v>2453.6683408587414</v>
      </c>
      <c r="D141" s="4">
        <f t="shared" si="10"/>
        <v>4.1512278200697512</v>
      </c>
      <c r="E141" s="4">
        <f t="shared" si="11"/>
        <v>1.0077454273745334</v>
      </c>
      <c r="F141" s="63">
        <f t="shared" si="12"/>
        <v>2504.2951511673582</v>
      </c>
      <c r="G141" s="9">
        <f t="shared" si="13"/>
        <v>2.9303391355264365E-2</v>
      </c>
    </row>
    <row r="142" spans="1:7" x14ac:dyDescent="0.15">
      <c r="A142" s="10">
        <v>37803</v>
      </c>
      <c r="B142" s="4">
        <v>2611</v>
      </c>
      <c r="C142" s="4">
        <f t="shared" si="9"/>
        <v>2466.4448408398207</v>
      </c>
      <c r="D142" s="4">
        <f t="shared" si="10"/>
        <v>4.2605772386330534</v>
      </c>
      <c r="E142" s="4">
        <f t="shared" si="11"/>
        <v>1.0521943530811007</v>
      </c>
      <c r="F142" s="63">
        <f t="shared" si="12"/>
        <v>2577.9232056158721</v>
      </c>
      <c r="G142" s="9">
        <f t="shared" si="13"/>
        <v>1.2668247561902672E-2</v>
      </c>
    </row>
    <row r="143" spans="1:7" x14ac:dyDescent="0.15">
      <c r="A143" s="10">
        <v>37834</v>
      </c>
      <c r="B143" s="4">
        <v>2660</v>
      </c>
      <c r="C143" s="4">
        <f t="shared" si="9"/>
        <v>2500.660727435768</v>
      </c>
      <c r="D143" s="4">
        <f t="shared" si="10"/>
        <v>4.6403444622011927</v>
      </c>
      <c r="E143" s="4">
        <f t="shared" si="11"/>
        <v>1.0405603170334286</v>
      </c>
      <c r="F143" s="63">
        <f t="shared" si="12"/>
        <v>2547.091156989708</v>
      </c>
      <c r="G143" s="9">
        <f t="shared" si="13"/>
        <v>4.2446933462515789E-2</v>
      </c>
    </row>
    <row r="144" spans="1:7" x14ac:dyDescent="0.15">
      <c r="A144" s="10">
        <v>37865</v>
      </c>
      <c r="B144" s="4">
        <v>2461</v>
      </c>
      <c r="C144" s="4">
        <f t="shared" si="9"/>
        <v>2519.3249222043378</v>
      </c>
      <c r="D144" s="4">
        <f t="shared" si="10"/>
        <v>4.8181359391997232</v>
      </c>
      <c r="E144" s="4">
        <f t="shared" si="11"/>
        <v>0.96717266292042958</v>
      </c>
      <c r="F144" s="63">
        <f t="shared" si="12"/>
        <v>2411.6427510971985</v>
      </c>
      <c r="G144" s="9">
        <f t="shared" si="13"/>
        <v>2.0055769566355762E-2</v>
      </c>
    </row>
    <row r="145" spans="1:7" x14ac:dyDescent="0.15">
      <c r="A145" s="10">
        <v>37895</v>
      </c>
      <c r="B145" s="4">
        <v>2641</v>
      </c>
      <c r="C145" s="4">
        <f t="shared" ref="C145:C208" si="14">$L$4*B145/E133+(1-$L$4)*(C144+D144)</f>
        <v>2554.9588740008539</v>
      </c>
      <c r="D145" s="4">
        <f t="shared" ref="D145:D208" si="15">$L$2*(C145-C144)+(1-$L$2)*D144</f>
        <v>5.2088124864029517</v>
      </c>
      <c r="E145" s="4">
        <f t="shared" ref="E145:E208" si="16">$L$3*B145/(C144-D144)+(1-$L$3)*E133</f>
        <v>1.0110938971539849</v>
      </c>
      <c r="F145" s="63">
        <f t="shared" si="12"/>
        <v>2528.1520876521627</v>
      </c>
      <c r="G145" s="9">
        <f t="shared" si="13"/>
        <v>4.2729236027200808E-2</v>
      </c>
    </row>
    <row r="146" spans="1:7" x14ac:dyDescent="0.15">
      <c r="A146" s="10">
        <v>37926</v>
      </c>
      <c r="B146" s="4">
        <v>2660</v>
      </c>
      <c r="C146" s="4">
        <f t="shared" si="14"/>
        <v>2550.9821087384544</v>
      </c>
      <c r="D146" s="4">
        <f t="shared" si="15"/>
        <v>5.0923596293510762</v>
      </c>
      <c r="E146" s="4">
        <f t="shared" si="16"/>
        <v>1.0509387337721403</v>
      </c>
      <c r="F146" s="63">
        <f t="shared" ref="F146:F209" si="17">(C145+1*D145)*E134</f>
        <v>2695.3577903483779</v>
      </c>
      <c r="G146" s="9">
        <f t="shared" si="13"/>
        <v>1.3292402386608225E-2</v>
      </c>
    </row>
    <row r="147" spans="1:7" x14ac:dyDescent="0.15">
      <c r="A147" s="10">
        <v>37956</v>
      </c>
      <c r="B147" s="4">
        <v>3654</v>
      </c>
      <c r="C147" s="4">
        <f t="shared" si="14"/>
        <v>2559.9856289375398</v>
      </c>
      <c r="D147" s="4">
        <f t="shared" si="15"/>
        <v>5.1419445150479595</v>
      </c>
      <c r="E147" s="4">
        <f t="shared" si="16"/>
        <v>1.4242503820920063</v>
      </c>
      <c r="F147" s="63">
        <f t="shared" si="17"/>
        <v>3633.6713557117705</v>
      </c>
      <c r="G147" s="9">
        <f t="shared" si="13"/>
        <v>5.5633947148958666E-3</v>
      </c>
    </row>
    <row r="148" spans="1:7" x14ac:dyDescent="0.15">
      <c r="A148" s="10">
        <v>37987</v>
      </c>
      <c r="B148" s="4">
        <v>2293</v>
      </c>
      <c r="C148" s="4">
        <f t="shared" si="14"/>
        <v>2583.5920462031991</v>
      </c>
      <c r="D148" s="4">
        <f t="shared" si="15"/>
        <v>5.3760332860069227</v>
      </c>
      <c r="E148" s="4">
        <f t="shared" si="16"/>
        <v>0.87616444022322559</v>
      </c>
      <c r="F148" s="63">
        <f t="shared" si="17"/>
        <v>2234.199565854994</v>
      </c>
      <c r="G148" s="9">
        <f t="shared" si="13"/>
        <v>2.564345143698472E-2</v>
      </c>
    </row>
    <row r="149" spans="1:7" x14ac:dyDescent="0.15">
      <c r="A149" s="10">
        <v>38018</v>
      </c>
      <c r="B149" s="4">
        <v>2219</v>
      </c>
      <c r="C149" s="4">
        <f t="shared" si="14"/>
        <v>2591.6724628823436</v>
      </c>
      <c r="D149" s="4">
        <f t="shared" si="15"/>
        <v>5.4103188999668692</v>
      </c>
      <c r="E149" s="4">
        <f t="shared" si="16"/>
        <v>0.85517098249143864</v>
      </c>
      <c r="F149" s="63">
        <f t="shared" si="17"/>
        <v>2210.5574430852676</v>
      </c>
      <c r="G149" s="9">
        <f t="shared" si="13"/>
        <v>3.8046673793296301E-3</v>
      </c>
    </row>
    <row r="150" spans="1:7" x14ac:dyDescent="0.15">
      <c r="A150" s="10">
        <v>38047</v>
      </c>
      <c r="B150" s="4">
        <v>2398</v>
      </c>
      <c r="C150" s="4">
        <f t="shared" si="14"/>
        <v>2580.2983413130041</v>
      </c>
      <c r="D150" s="4">
        <f t="shared" si="15"/>
        <v>5.1975292311926173</v>
      </c>
      <c r="E150" s="4">
        <f t="shared" si="16"/>
        <v>0.94208336617965405</v>
      </c>
      <c r="F150" s="63">
        <f t="shared" si="17"/>
        <v>2456.03448887983</v>
      </c>
      <c r="G150" s="9">
        <f t="shared" si="13"/>
        <v>2.4201204703849021E-2</v>
      </c>
    </row>
    <row r="151" spans="1:7" x14ac:dyDescent="0.15">
      <c r="A151" s="10">
        <v>38078</v>
      </c>
      <c r="B151" s="4">
        <v>2553</v>
      </c>
      <c r="C151" s="4">
        <f t="shared" si="14"/>
        <v>2619.022601186824</v>
      </c>
      <c r="D151" s="4">
        <f t="shared" si="15"/>
        <v>5.622574195996445</v>
      </c>
      <c r="E151" s="4">
        <f t="shared" si="16"/>
        <v>0.9522343181847156</v>
      </c>
      <c r="F151" s="63">
        <f t="shared" si="17"/>
        <v>2437.438885959556</v>
      </c>
      <c r="G151" s="9">
        <f t="shared" si="13"/>
        <v>4.5264831194846832E-2</v>
      </c>
    </row>
    <row r="152" spans="1:7" x14ac:dyDescent="0.15">
      <c r="A152" s="10">
        <v>38108</v>
      </c>
      <c r="B152" s="4">
        <v>2685</v>
      </c>
      <c r="C152" s="4">
        <f t="shared" si="14"/>
        <v>2618.840038269514</v>
      </c>
      <c r="D152" s="4">
        <f t="shared" si="15"/>
        <v>5.5489778669565508</v>
      </c>
      <c r="E152" s="4">
        <f t="shared" si="16"/>
        <v>1.0305671104816305</v>
      </c>
      <c r="F152" s="63">
        <f t="shared" si="17"/>
        <v>2706.8898656512979</v>
      </c>
      <c r="G152" s="9">
        <f t="shared" si="13"/>
        <v>8.1526501494591785E-3</v>
      </c>
    </row>
    <row r="153" spans="1:7" x14ac:dyDescent="0.15">
      <c r="A153" s="10">
        <v>38139</v>
      </c>
      <c r="B153" s="4">
        <v>2643</v>
      </c>
      <c r="C153" s="4">
        <f t="shared" si="14"/>
        <v>2623.9232760923073</v>
      </c>
      <c r="D153" s="4">
        <f t="shared" si="15"/>
        <v>5.5430733108938313</v>
      </c>
      <c r="E153" s="4">
        <f t="shared" si="16"/>
        <v>1.0084523376131607</v>
      </c>
      <c r="F153" s="63">
        <f t="shared" si="17"/>
        <v>2644.7160306634792</v>
      </c>
      <c r="G153" s="9">
        <f t="shared" si="13"/>
        <v>6.4927380381352986E-4</v>
      </c>
    </row>
    <row r="154" spans="1:7" x14ac:dyDescent="0.15">
      <c r="A154" s="10">
        <v>38169</v>
      </c>
      <c r="B154" s="4">
        <v>2867</v>
      </c>
      <c r="C154" s="4">
        <f t="shared" si="14"/>
        <v>2655.5358418924352</v>
      </c>
      <c r="D154" s="4">
        <f t="shared" si="15"/>
        <v>5.8735769509789062</v>
      </c>
      <c r="E154" s="4">
        <f t="shared" si="16"/>
        <v>1.0605371268114494</v>
      </c>
      <c r="F154" s="63">
        <f t="shared" si="17"/>
        <v>2766.7096444588246</v>
      </c>
      <c r="G154" s="9">
        <f t="shared" si="13"/>
        <v>3.4980940195736089E-2</v>
      </c>
    </row>
    <row r="155" spans="1:7" x14ac:dyDescent="0.15">
      <c r="A155" s="10">
        <v>38200</v>
      </c>
      <c r="B155" s="4">
        <v>2622</v>
      </c>
      <c r="C155" s="4">
        <f t="shared" si="14"/>
        <v>2622.6771472578234</v>
      </c>
      <c r="D155" s="4">
        <f t="shared" si="15"/>
        <v>5.3825372135122889</v>
      </c>
      <c r="E155" s="4">
        <f t="shared" si="16"/>
        <v>1.0306092109976965</v>
      </c>
      <c r="F155" s="63">
        <f t="shared" si="17"/>
        <v>2769.3570286274557</v>
      </c>
      <c r="G155" s="9">
        <f t="shared" si="13"/>
        <v>5.6200239751127284E-2</v>
      </c>
    </row>
    <row r="156" spans="1:7" x14ac:dyDescent="0.15">
      <c r="A156" s="10">
        <v>38231</v>
      </c>
      <c r="B156" s="4">
        <v>2618</v>
      </c>
      <c r="C156" s="4">
        <f t="shared" si="14"/>
        <v>2649.6118871508015</v>
      </c>
      <c r="D156" s="4">
        <f t="shared" si="15"/>
        <v>5.6557715866155007</v>
      </c>
      <c r="E156" s="4">
        <f t="shared" si="16"/>
        <v>0.97363048072430569</v>
      </c>
      <c r="F156" s="63">
        <f t="shared" si="17"/>
        <v>2541.787483343966</v>
      </c>
      <c r="G156" s="9">
        <f t="shared" si="13"/>
        <v>2.9110968928966401E-2</v>
      </c>
    </row>
    <row r="157" spans="1:7" x14ac:dyDescent="0.15">
      <c r="A157" s="10">
        <v>38261</v>
      </c>
      <c r="B157" s="4">
        <v>2727</v>
      </c>
      <c r="C157" s="4">
        <f t="shared" si="14"/>
        <v>2666.7033459852064</v>
      </c>
      <c r="D157" s="4">
        <f t="shared" si="15"/>
        <v>5.8007508670456707</v>
      </c>
      <c r="E157" s="4">
        <f t="shared" si="16"/>
        <v>1.0150577461220653</v>
      </c>
      <c r="F157" s="63">
        <f t="shared" si="17"/>
        <v>2684.7249250597524</v>
      </c>
      <c r="G157" s="9">
        <f t="shared" si="13"/>
        <v>1.5502411052529365E-2</v>
      </c>
    </row>
    <row r="158" spans="1:7" x14ac:dyDescent="0.15">
      <c r="A158" s="10">
        <v>38292</v>
      </c>
      <c r="B158" s="4">
        <v>2763</v>
      </c>
      <c r="C158" s="4">
        <f t="shared" si="14"/>
        <v>2660.6267549484937</v>
      </c>
      <c r="D158" s="4">
        <f t="shared" si="15"/>
        <v>5.6501723801285113</v>
      </c>
      <c r="E158" s="4">
        <f t="shared" si="16"/>
        <v>1.0484862326401085</v>
      </c>
      <c r="F158" s="63">
        <f t="shared" si="17"/>
        <v>2808.6380715467635</v>
      </c>
      <c r="G158" s="9">
        <f t="shared" si="13"/>
        <v>1.6517579278597001E-2</v>
      </c>
    </row>
    <row r="159" spans="1:7" x14ac:dyDescent="0.15">
      <c r="A159" s="10">
        <v>38322</v>
      </c>
      <c r="B159" s="4">
        <v>3801</v>
      </c>
      <c r="C159" s="4">
        <f t="shared" si="14"/>
        <v>2666.9594368244921</v>
      </c>
      <c r="D159" s="4">
        <f t="shared" si="15"/>
        <v>5.6588250945175913</v>
      </c>
      <c r="E159" s="4">
        <f t="shared" si="16"/>
        <v>1.4256943907522315</v>
      </c>
      <c r="F159" s="63">
        <f t="shared" si="17"/>
        <v>3797.4459325108905</v>
      </c>
      <c r="G159" s="9">
        <f t="shared" si="13"/>
        <v>9.3503485638238802E-4</v>
      </c>
    </row>
    <row r="160" spans="1:7" x14ac:dyDescent="0.15">
      <c r="A160" s="10">
        <v>38353</v>
      </c>
      <c r="B160" s="4">
        <v>2219</v>
      </c>
      <c r="C160" s="4">
        <f t="shared" si="14"/>
        <v>2634.3303026090389</v>
      </c>
      <c r="D160" s="4">
        <f t="shared" si="15"/>
        <v>5.1734182562908622</v>
      </c>
      <c r="E160" s="4">
        <f t="shared" si="16"/>
        <v>0.86789889438016776</v>
      </c>
      <c r="F160" s="63">
        <f t="shared" si="17"/>
        <v>2341.6530833846391</v>
      </c>
      <c r="G160" s="9">
        <f t="shared" si="13"/>
        <v>5.5274034873654398E-2</v>
      </c>
    </row>
    <row r="161" spans="1:7" x14ac:dyDescent="0.15">
      <c r="A161" s="10">
        <v>38384</v>
      </c>
      <c r="B161" s="4">
        <v>2316</v>
      </c>
      <c r="C161" s="4">
        <f t="shared" si="14"/>
        <v>2658.3009721672174</v>
      </c>
      <c r="D161" s="4">
        <f t="shared" si="15"/>
        <v>5.4117259249742249</v>
      </c>
      <c r="E161" s="4">
        <f t="shared" si="16"/>
        <v>0.86018939455940324</v>
      </c>
      <c r="F161" s="63">
        <f t="shared" si="17"/>
        <v>2257.226990262212</v>
      </c>
      <c r="G161" s="9">
        <f t="shared" si="13"/>
        <v>2.5376947209753028E-2</v>
      </c>
    </row>
    <row r="162" spans="1:7" x14ac:dyDescent="0.15">
      <c r="A162" s="10">
        <v>38412</v>
      </c>
      <c r="B162" s="4">
        <v>2530</v>
      </c>
      <c r="C162" s="4">
        <f t="shared" si="14"/>
        <v>2669.681886533237</v>
      </c>
      <c r="D162" s="4">
        <f t="shared" si="15"/>
        <v>5.4874020628558506</v>
      </c>
      <c r="E162" s="4">
        <f t="shared" si="16"/>
        <v>0.94434554216121935</v>
      </c>
      <c r="F162" s="63">
        <f t="shared" si="17"/>
        <v>2509.4394251541803</v>
      </c>
      <c r="G162" s="9">
        <f t="shared" si="13"/>
        <v>8.126709425225179E-3</v>
      </c>
    </row>
    <row r="163" spans="1:7" x14ac:dyDescent="0.15">
      <c r="A163" s="10">
        <v>38443</v>
      </c>
      <c r="B163" s="4">
        <v>2640</v>
      </c>
      <c r="C163" s="4">
        <f t="shared" si="14"/>
        <v>2701.7699717053629</v>
      </c>
      <c r="D163" s="4">
        <f t="shared" si="15"/>
        <v>5.8246400278831327</v>
      </c>
      <c r="E163" s="4">
        <f t="shared" si="16"/>
        <v>0.95978235903669584</v>
      </c>
      <c r="F163" s="63">
        <f t="shared" si="17"/>
        <v>2547.388003554991</v>
      </c>
      <c r="G163" s="9">
        <f t="shared" si="13"/>
        <v>3.5080301683715544E-2</v>
      </c>
    </row>
    <row r="164" spans="1:7" x14ac:dyDescent="0.15">
      <c r="A164" s="10">
        <v>38473</v>
      </c>
      <c r="B164" s="4">
        <v>2709</v>
      </c>
      <c r="C164" s="4">
        <f t="shared" si="14"/>
        <v>2686.0025993944305</v>
      </c>
      <c r="D164" s="4">
        <f t="shared" si="15"/>
        <v>5.5509009561429581</v>
      </c>
      <c r="E164" s="4">
        <f t="shared" si="16"/>
        <v>1.0255477226154768</v>
      </c>
      <c r="F164" s="63">
        <f t="shared" si="17"/>
        <v>2790.3579553695636</v>
      </c>
      <c r="G164" s="9">
        <f t="shared" si="13"/>
        <v>3.003246783667906E-2</v>
      </c>
    </row>
    <row r="165" spans="1:7" x14ac:dyDescent="0.15">
      <c r="A165" s="10">
        <v>38504</v>
      </c>
      <c r="B165" s="4">
        <v>2783</v>
      </c>
      <c r="C165" s="4">
        <f t="shared" si="14"/>
        <v>2710.1850559457839</v>
      </c>
      <c r="D165" s="4">
        <f t="shared" si="15"/>
        <v>5.7871079688881242</v>
      </c>
      <c r="E165" s="4">
        <f t="shared" si="16"/>
        <v>1.01426795260609</v>
      </c>
      <c r="F165" s="63">
        <f t="shared" si="17"/>
        <v>2714.3034192394207</v>
      </c>
      <c r="G165" s="9">
        <f t="shared" si="13"/>
        <v>2.4684362472360513E-2</v>
      </c>
    </row>
    <row r="166" spans="1:7" x14ac:dyDescent="0.15">
      <c r="A166" s="10">
        <v>38534</v>
      </c>
      <c r="B166" s="4">
        <v>2924</v>
      </c>
      <c r="C166" s="4">
        <f t="shared" si="14"/>
        <v>2727.219156315678</v>
      </c>
      <c r="D166" s="4">
        <f t="shared" si="15"/>
        <v>5.9296950150332197</v>
      </c>
      <c r="E166" s="4">
        <f t="shared" si="16"/>
        <v>1.0645691984634962</v>
      </c>
      <c r="F166" s="63">
        <f t="shared" si="17"/>
        <v>2880.3893152179412</v>
      </c>
      <c r="G166" s="9">
        <f t="shared" si="13"/>
        <v>1.4914734877585089E-2</v>
      </c>
    </row>
    <row r="167" spans="1:7" x14ac:dyDescent="0.15">
      <c r="A167" s="10">
        <v>38565</v>
      </c>
      <c r="B167" s="4">
        <v>2791</v>
      </c>
      <c r="C167" s="4">
        <f t="shared" si="14"/>
        <v>2726.2997101612882</v>
      </c>
      <c r="D167" s="4">
        <f t="shared" si="15"/>
        <v>5.8428630182505561</v>
      </c>
      <c r="E167" s="4">
        <f t="shared" si="16"/>
        <v>1.0296350841150113</v>
      </c>
      <c r="F167" s="63">
        <f t="shared" si="17"/>
        <v>2816.808381209205</v>
      </c>
      <c r="G167" s="9">
        <f t="shared" si="13"/>
        <v>9.24700150813507E-3</v>
      </c>
    </row>
    <row r="168" spans="1:7" x14ac:dyDescent="0.15">
      <c r="A168" s="10">
        <v>38596</v>
      </c>
      <c r="B168" s="4">
        <v>2784</v>
      </c>
      <c r="C168" s="4">
        <f t="shared" si="14"/>
        <v>2766.9487263370843</v>
      </c>
      <c r="D168" s="4">
        <f t="shared" si="15"/>
        <v>6.2841282373827685</v>
      </c>
      <c r="E168" s="4">
        <f t="shared" si="16"/>
        <v>0.98333316369328017</v>
      </c>
      <c r="F168" s="63">
        <f t="shared" si="17"/>
        <v>2660.0972869321358</v>
      </c>
      <c r="G168" s="9">
        <f t="shared" si="13"/>
        <v>4.450528486633052E-2</v>
      </c>
    </row>
    <row r="169" spans="1:7" x14ac:dyDescent="0.15">
      <c r="A169" s="10">
        <v>38626</v>
      </c>
      <c r="B169" s="4">
        <v>2801</v>
      </c>
      <c r="C169" s="4">
        <f t="shared" si="14"/>
        <v>2769.462843595597</v>
      </c>
      <c r="D169" s="4">
        <f t="shared" si="15"/>
        <v>6.2363328170387851</v>
      </c>
      <c r="E169" s="4">
        <f t="shared" si="16"/>
        <v>1.0149705302966505</v>
      </c>
      <c r="F169" s="63">
        <f t="shared" si="17"/>
        <v>2814.9914908360201</v>
      </c>
      <c r="G169" s="9">
        <f t="shared" si="13"/>
        <v>4.9951770210710988E-3</v>
      </c>
    </row>
    <row r="170" spans="1:7" x14ac:dyDescent="0.15">
      <c r="A170" s="10">
        <v>38657</v>
      </c>
      <c r="B170" s="4">
        <v>2933</v>
      </c>
      <c r="C170" s="4">
        <f t="shared" si="14"/>
        <v>2781.6252851466879</v>
      </c>
      <c r="D170" s="4">
        <f t="shared" si="15"/>
        <v>6.3114627992949819</v>
      </c>
      <c r="E170" s="4">
        <f t="shared" si="16"/>
        <v>1.0510138165698386</v>
      </c>
      <c r="F170" s="63">
        <f t="shared" si="17"/>
        <v>2910.2823724191362</v>
      </c>
      <c r="G170" s="9">
        <f t="shared" si="13"/>
        <v>7.745525939605793E-3</v>
      </c>
    </row>
    <row r="171" spans="1:7" x14ac:dyDescent="0.15">
      <c r="A171" s="10">
        <v>38687</v>
      </c>
      <c r="B171" s="4">
        <v>4137</v>
      </c>
      <c r="C171" s="4">
        <f t="shared" si="14"/>
        <v>2819.0638667681078</v>
      </c>
      <c r="D171" s="4">
        <f t="shared" si="15"/>
        <v>6.7060859811740094</v>
      </c>
      <c r="E171" s="4">
        <f t="shared" si="16"/>
        <v>1.4383669372435588</v>
      </c>
      <c r="F171" s="63">
        <f t="shared" si="17"/>
        <v>3974.7457833186058</v>
      </c>
      <c r="G171" s="9">
        <f t="shared" si="13"/>
        <v>3.9220260256561314E-2</v>
      </c>
    </row>
    <row r="172" spans="1:7" x14ac:dyDescent="0.15">
      <c r="A172" s="10">
        <v>38718</v>
      </c>
      <c r="B172" s="4">
        <v>2424</v>
      </c>
      <c r="C172" s="4">
        <f t="shared" si="14"/>
        <v>2816.7940086564536</v>
      </c>
      <c r="D172" s="4">
        <f t="shared" si="15"/>
        <v>6.5922908163043834</v>
      </c>
      <c r="E172" s="4">
        <f t="shared" si="16"/>
        <v>0.86673039732788726</v>
      </c>
      <c r="F172" s="63">
        <f t="shared" si="17"/>
        <v>2452.4826177638006</v>
      </c>
      <c r="G172" s="9">
        <f t="shared" si="13"/>
        <v>1.1750254853053048E-2</v>
      </c>
    </row>
    <row r="173" spans="1:7" x14ac:dyDescent="0.15">
      <c r="A173" s="10">
        <v>38749</v>
      </c>
      <c r="B173" s="4">
        <v>2519</v>
      </c>
      <c r="C173" s="4">
        <f t="shared" si="14"/>
        <v>2852.115139996361</v>
      </c>
      <c r="D173" s="4">
        <f t="shared" si="15"/>
        <v>6.9565091213747863</v>
      </c>
      <c r="E173" s="4">
        <f t="shared" si="16"/>
        <v>0.86725026439651343</v>
      </c>
      <c r="F173" s="63">
        <f t="shared" si="17"/>
        <v>2428.6469515507856</v>
      </c>
      <c r="G173" s="9">
        <f t="shared" si="13"/>
        <v>3.5868617883769105E-2</v>
      </c>
    </row>
    <row r="174" spans="1:7" x14ac:dyDescent="0.15">
      <c r="A174" s="10">
        <v>38777</v>
      </c>
      <c r="B174" s="4">
        <v>2753</v>
      </c>
      <c r="C174" s="4">
        <f t="shared" si="14"/>
        <v>2874.4358862383715</v>
      </c>
      <c r="D174" s="4">
        <f t="shared" si="15"/>
        <v>7.1512937454942396</v>
      </c>
      <c r="E174" s="4">
        <f t="shared" si="16"/>
        <v>0.94888460521515738</v>
      </c>
      <c r="F174" s="63">
        <f t="shared" si="17"/>
        <v>2699.9515665638596</v>
      </c>
      <c r="G174" s="9">
        <f t="shared" si="13"/>
        <v>1.9269318356752774E-2</v>
      </c>
    </row>
    <row r="175" spans="1:7" x14ac:dyDescent="0.15">
      <c r="A175" s="10">
        <v>38808</v>
      </c>
      <c r="B175" s="4">
        <v>2791</v>
      </c>
      <c r="C175" s="4">
        <f t="shared" si="14"/>
        <v>2888.7978645267713</v>
      </c>
      <c r="D175" s="4">
        <f t="shared" si="15"/>
        <v>7.2427093144747117</v>
      </c>
      <c r="E175" s="4">
        <f t="shared" si="16"/>
        <v>0.96243840834693206</v>
      </c>
      <c r="F175" s="63">
        <f t="shared" si="17"/>
        <v>2765.6965413748144</v>
      </c>
      <c r="G175" s="9">
        <f t="shared" si="13"/>
        <v>9.0660905142191366E-3</v>
      </c>
    </row>
    <row r="176" spans="1:7" x14ac:dyDescent="0.15">
      <c r="A176" s="10">
        <v>38838</v>
      </c>
      <c r="B176" s="4">
        <v>3017</v>
      </c>
      <c r="C176" s="4">
        <f t="shared" si="14"/>
        <v>2908.5677810062775</v>
      </c>
      <c r="D176" s="4">
        <f t="shared" si="15"/>
        <v>7.401526658918705</v>
      </c>
      <c r="E176" s="4">
        <f t="shared" si="16"/>
        <v>1.0297342613587563</v>
      </c>
      <c r="F176" s="63">
        <f t="shared" si="17"/>
        <v>2970.0278151049083</v>
      </c>
      <c r="G176" s="9">
        <f t="shared" si="13"/>
        <v>1.5569169670232577E-2</v>
      </c>
    </row>
    <row r="177" spans="1:7" x14ac:dyDescent="0.15">
      <c r="A177" s="10">
        <v>38869</v>
      </c>
      <c r="B177" s="4">
        <v>3055</v>
      </c>
      <c r="C177" s="4">
        <f t="shared" si="14"/>
        <v>2942.2411520099549</v>
      </c>
      <c r="D177" s="4">
        <f t="shared" si="15"/>
        <v>7.7345956740242752</v>
      </c>
      <c r="E177" s="4">
        <f t="shared" si="16"/>
        <v>1.0218301417581135</v>
      </c>
      <c r="F177" s="63">
        <f t="shared" si="17"/>
        <v>2957.5742195477765</v>
      </c>
      <c r="G177" s="9">
        <f t="shared" si="13"/>
        <v>3.1890599166030618E-2</v>
      </c>
    </row>
    <row r="178" spans="1:7" x14ac:dyDescent="0.15">
      <c r="A178" s="10">
        <v>38899</v>
      </c>
      <c r="B178" s="4">
        <v>3117</v>
      </c>
      <c r="C178" s="4">
        <f t="shared" si="14"/>
        <v>2943.9501552475622</v>
      </c>
      <c r="D178" s="4">
        <f t="shared" si="15"/>
        <v>7.6582044579418236</v>
      </c>
      <c r="E178" s="4">
        <f t="shared" si="16"/>
        <v>1.0641047380907636</v>
      </c>
      <c r="F178" s="63">
        <f t="shared" si="17"/>
        <v>3140.4533171986864</v>
      </c>
      <c r="G178" s="9">
        <f t="shared" si="13"/>
        <v>7.5243237724370755E-3</v>
      </c>
    </row>
    <row r="179" spans="1:7" x14ac:dyDescent="0.15">
      <c r="A179" s="10">
        <v>38930</v>
      </c>
      <c r="B179" s="4">
        <v>3024</v>
      </c>
      <c r="C179" s="4">
        <f t="shared" si="14"/>
        <v>2947.602704101444</v>
      </c>
      <c r="D179" s="4">
        <f t="shared" si="15"/>
        <v>7.6074215837214787</v>
      </c>
      <c r="E179" s="4">
        <f t="shared" si="16"/>
        <v>1.0296809876490685</v>
      </c>
      <c r="F179" s="63">
        <f t="shared" si="17"/>
        <v>3039.079521719947</v>
      </c>
      <c r="G179" s="9">
        <f t="shared" si="13"/>
        <v>4.9866143253793072E-3</v>
      </c>
    </row>
    <row r="180" spans="1:7" x14ac:dyDescent="0.15">
      <c r="A180" s="10">
        <v>38961</v>
      </c>
      <c r="B180" s="4">
        <v>2997</v>
      </c>
      <c r="C180" s="4">
        <f t="shared" si="14"/>
        <v>2980.5333751222606</v>
      </c>
      <c r="D180" s="4">
        <f t="shared" si="15"/>
        <v>7.928464508557802</v>
      </c>
      <c r="E180" s="4">
        <f t="shared" si="16"/>
        <v>0.99036841200661607</v>
      </c>
      <c r="F180" s="63">
        <f t="shared" si="17"/>
        <v>2905.9561222684101</v>
      </c>
      <c r="G180" s="9">
        <f t="shared" si="13"/>
        <v>3.0378337581444734E-2</v>
      </c>
    </row>
    <row r="181" spans="1:7" x14ac:dyDescent="0.15">
      <c r="A181" s="10">
        <v>38991</v>
      </c>
      <c r="B181" s="4">
        <v>2913</v>
      </c>
      <c r="C181" s="4">
        <f t="shared" si="14"/>
        <v>2956.0709460104927</v>
      </c>
      <c r="D181" s="4">
        <f t="shared" si="15"/>
        <v>7.5178194508702738</v>
      </c>
      <c r="E181" s="4">
        <f t="shared" si="16"/>
        <v>1.0081370914052201</v>
      </c>
      <c r="F181" s="63">
        <f t="shared" si="17"/>
        <v>3033.2006981413956</v>
      </c>
      <c r="G181" s="9">
        <f t="shared" si="13"/>
        <v>4.1263542101405974E-2</v>
      </c>
    </row>
    <row r="182" spans="1:7" x14ac:dyDescent="0.15">
      <c r="A182" s="10">
        <v>39022</v>
      </c>
      <c r="B182" s="4">
        <v>3137</v>
      </c>
      <c r="C182" s="4">
        <f t="shared" si="14"/>
        <v>2969.3730133090821</v>
      </c>
      <c r="D182" s="4">
        <f t="shared" si="15"/>
        <v>7.5911509501165648</v>
      </c>
      <c r="E182" s="4">
        <f t="shared" si="16"/>
        <v>1.0535304250920601</v>
      </c>
      <c r="F182" s="63">
        <f t="shared" si="17"/>
        <v>3114.7727391310436</v>
      </c>
      <c r="G182" s="9">
        <f t="shared" si="13"/>
        <v>7.085515100081723E-3</v>
      </c>
    </row>
    <row r="183" spans="1:7" x14ac:dyDescent="0.15">
      <c r="A183" s="10">
        <v>39052</v>
      </c>
      <c r="B183" s="4">
        <v>4269</v>
      </c>
      <c r="C183" s="4">
        <f t="shared" si="14"/>
        <v>2974.4985030371909</v>
      </c>
      <c r="D183" s="4">
        <f t="shared" si="15"/>
        <v>7.5598918065246163</v>
      </c>
      <c r="E183" s="4">
        <f t="shared" si="16"/>
        <v>1.4389513416255038</v>
      </c>
      <c r="F183" s="63">
        <f t="shared" si="17"/>
        <v>4281.9668272293347</v>
      </c>
      <c r="G183" s="9">
        <f t="shared" si="13"/>
        <v>3.0374390324044835E-3</v>
      </c>
    </row>
    <row r="184" spans="1:7" x14ac:dyDescent="0.15">
      <c r="A184" s="10">
        <v>39083</v>
      </c>
      <c r="B184" s="4">
        <v>2569</v>
      </c>
      <c r="C184" s="4">
        <f t="shared" si="14"/>
        <v>2977.1227903850299</v>
      </c>
      <c r="D184" s="4">
        <f t="shared" si="15"/>
        <v>7.4973192328433544</v>
      </c>
      <c r="E184" s="4">
        <f t="shared" si="16"/>
        <v>0.86656362671644183</v>
      </c>
      <c r="F184" s="63">
        <f t="shared" si="17"/>
        <v>2584.6406574178554</v>
      </c>
      <c r="G184" s="9">
        <f t="shared" si="13"/>
        <v>6.0882278777171801E-3</v>
      </c>
    </row>
    <row r="185" spans="1:7" x14ac:dyDescent="0.15">
      <c r="A185" s="10">
        <v>39114</v>
      </c>
      <c r="B185" s="4">
        <v>2603</v>
      </c>
      <c r="C185" s="4">
        <f t="shared" si="14"/>
        <v>2989.2205927519108</v>
      </c>
      <c r="D185" s="4">
        <f t="shared" si="15"/>
        <v>7.5556432076034037</v>
      </c>
      <c r="E185" s="4">
        <f t="shared" si="16"/>
        <v>0.86906316158393926</v>
      </c>
      <c r="F185" s="63">
        <f t="shared" si="17"/>
        <v>2588.4125791892516</v>
      </c>
      <c r="G185" s="9">
        <f t="shared" si="13"/>
        <v>5.6040802192656265E-3</v>
      </c>
    </row>
    <row r="186" spans="1:7" x14ac:dyDescent="0.15">
      <c r="A186" s="10">
        <v>39142</v>
      </c>
      <c r="B186" s="4">
        <v>3005</v>
      </c>
      <c r="C186" s="4">
        <f t="shared" si="14"/>
        <v>3043.2998450802288</v>
      </c>
      <c r="D186" s="4">
        <f t="shared" si="15"/>
        <v>8.1454599127288034</v>
      </c>
      <c r="E186" s="4">
        <f t="shared" si="16"/>
        <v>0.96038521570541246</v>
      </c>
      <c r="F186" s="63">
        <f t="shared" si="17"/>
        <v>2843.5948355766086</v>
      </c>
      <c r="G186" s="9">
        <f t="shared" si="13"/>
        <v>5.3712201139231745E-2</v>
      </c>
    </row>
    <row r="187" spans="1:7" x14ac:dyDescent="0.15">
      <c r="A187" s="10">
        <v>39173</v>
      </c>
      <c r="B187" s="4">
        <v>2867</v>
      </c>
      <c r="C187" s="4">
        <f t="shared" si="14"/>
        <v>3031.6014045278562</v>
      </c>
      <c r="D187" s="4">
        <f t="shared" si="15"/>
        <v>7.8938830421813462</v>
      </c>
      <c r="E187" s="4">
        <f t="shared" si="16"/>
        <v>0.9589573600266883</v>
      </c>
      <c r="F187" s="63">
        <f t="shared" si="17"/>
        <v>2936.8281624951405</v>
      </c>
      <c r="G187" s="9">
        <f t="shared" si="13"/>
        <v>2.43558292623441E-2</v>
      </c>
    </row>
    <row r="188" spans="1:7" x14ac:dyDescent="0.15">
      <c r="A188" s="10">
        <v>39203</v>
      </c>
      <c r="B188" s="4">
        <v>3262</v>
      </c>
      <c r="C188" s="4">
        <f t="shared" si="14"/>
        <v>3074.5896729898705</v>
      </c>
      <c r="D188" s="4">
        <f t="shared" si="15"/>
        <v>8.3388024103889684</v>
      </c>
      <c r="E188" s="4">
        <f t="shared" si="16"/>
        <v>1.0393094798859328</v>
      </c>
      <c r="F188" s="63">
        <f t="shared" si="17"/>
        <v>3129.8724348493533</v>
      </c>
      <c r="G188" s="9">
        <f t="shared" si="13"/>
        <v>4.0505078219082363E-2</v>
      </c>
    </row>
    <row r="189" spans="1:7" x14ac:dyDescent="0.15">
      <c r="A189" s="10">
        <v>39234</v>
      </c>
      <c r="B189" s="4">
        <v>3364</v>
      </c>
      <c r="C189" s="4">
        <f t="shared" si="14"/>
        <v>3140.1473039495013</v>
      </c>
      <c r="D189" s="4">
        <f t="shared" si="15"/>
        <v>9.0642108979050935</v>
      </c>
      <c r="E189" s="4">
        <f t="shared" si="16"/>
        <v>1.036517736277899</v>
      </c>
      <c r="F189" s="63">
        <f t="shared" si="17"/>
        <v>3150.2292410483715</v>
      </c>
      <c r="G189" s="9">
        <f t="shared" si="13"/>
        <v>6.3546598974919294E-2</v>
      </c>
    </row>
    <row r="190" spans="1:7" x14ac:dyDescent="0.15">
      <c r="A190" s="10">
        <v>39264</v>
      </c>
      <c r="B190" s="4">
        <v>3322</v>
      </c>
      <c r="C190" s="4">
        <f t="shared" si="14"/>
        <v>3141.7342620101176</v>
      </c>
      <c r="D190" s="4">
        <f t="shared" si="15"/>
        <v>8.9694158311587451</v>
      </c>
      <c r="E190" s="4">
        <f t="shared" si="16"/>
        <v>1.0634940121741221</v>
      </c>
      <c r="F190" s="63">
        <f t="shared" si="17"/>
        <v>3351.0908941991161</v>
      </c>
      <c r="G190" s="9">
        <f t="shared" si="13"/>
        <v>8.7570422032257865E-3</v>
      </c>
    </row>
    <row r="191" spans="1:7" x14ac:dyDescent="0.15">
      <c r="A191" s="10">
        <v>39295</v>
      </c>
      <c r="B191" s="4">
        <v>3292</v>
      </c>
      <c r="C191" s="4">
        <f t="shared" si="14"/>
        <v>3163.3952604191936</v>
      </c>
      <c r="D191" s="4">
        <f t="shared" si="15"/>
        <v>9.1303170931290047</v>
      </c>
      <c r="E191" s="4">
        <f t="shared" si="16"/>
        <v>1.0338073533862016</v>
      </c>
      <c r="F191" s="63">
        <f t="shared" si="17"/>
        <v>3244.2196747891576</v>
      </c>
      <c r="G191" s="9">
        <f t="shared" si="13"/>
        <v>1.4514072056756507E-2</v>
      </c>
    </row>
    <row r="192" spans="1:7" x14ac:dyDescent="0.15">
      <c r="A192" s="10">
        <v>39326</v>
      </c>
      <c r="B192" s="4">
        <v>3057</v>
      </c>
      <c r="C192" s="4">
        <f t="shared" si="14"/>
        <v>3149.0598672605856</v>
      </c>
      <c r="D192" s="4">
        <f t="shared" si="15"/>
        <v>8.8328236663358481</v>
      </c>
      <c r="E192" s="4">
        <f t="shared" si="16"/>
        <v>0.98623103043211569</v>
      </c>
      <c r="F192" s="63">
        <f t="shared" si="17"/>
        <v>3141.9691182512515</v>
      </c>
      <c r="G192" s="9">
        <f t="shared" si="13"/>
        <v>2.7794935639925262E-2</v>
      </c>
    </row>
    <row r="193" spans="1:7" x14ac:dyDescent="0.15">
      <c r="A193" s="10">
        <v>39356</v>
      </c>
      <c r="B193" s="4">
        <v>3087</v>
      </c>
      <c r="C193" s="4">
        <f t="shared" si="14"/>
        <v>3131.6881633082248</v>
      </c>
      <c r="D193" s="4">
        <f t="shared" si="15"/>
        <v>8.5006080787763381</v>
      </c>
      <c r="E193" s="4">
        <f t="shared" si="16"/>
        <v>1.0032421157244731</v>
      </c>
      <c r="F193" s="63">
        <f t="shared" si="17"/>
        <v>3183.5887524008704</v>
      </c>
      <c r="G193" s="9">
        <f t="shared" si="13"/>
        <v>3.1288873469669701E-2</v>
      </c>
    </row>
    <row r="194" spans="1:7" x14ac:dyDescent="0.15">
      <c r="A194" s="10">
        <v>39387</v>
      </c>
      <c r="B194" s="4">
        <v>3297</v>
      </c>
      <c r="C194" s="4">
        <f t="shared" si="14"/>
        <v>3137.2592195097395</v>
      </c>
      <c r="D194" s="4">
        <f t="shared" si="15"/>
        <v>8.4634678252921987</v>
      </c>
      <c r="E194" s="4">
        <f t="shared" si="16"/>
        <v>1.0539444349377443</v>
      </c>
      <c r="F194" s="63">
        <f t="shared" si="17"/>
        <v>3308.2844111886611</v>
      </c>
      <c r="G194" s="9">
        <f t="shared" si="13"/>
        <v>3.4226300238583938E-3</v>
      </c>
    </row>
    <row r="195" spans="1:7" x14ac:dyDescent="0.15">
      <c r="A195" s="10">
        <v>39417</v>
      </c>
      <c r="B195" s="4">
        <v>4403</v>
      </c>
      <c r="C195" s="4">
        <f t="shared" si="14"/>
        <v>3122.2405580685308</v>
      </c>
      <c r="D195" s="4">
        <f t="shared" si="15"/>
        <v>8.165766241621867</v>
      </c>
      <c r="E195" s="4">
        <f t="shared" si="16"/>
        <v>1.4327659492601197</v>
      </c>
      <c r="F195" s="63">
        <f t="shared" si="17"/>
        <v>4526.5418813225288</v>
      </c>
      <c r="G195" s="9">
        <f t="shared" si="13"/>
        <v>2.8058569457762604E-2</v>
      </c>
    </row>
    <row r="196" spans="1:7" x14ac:dyDescent="0.15">
      <c r="A196" s="10">
        <v>39448</v>
      </c>
      <c r="B196" s="4">
        <v>2675</v>
      </c>
      <c r="C196" s="4">
        <f t="shared" si="14"/>
        <v>3118.5085109558249</v>
      </c>
      <c r="D196" s="4">
        <f t="shared" si="15"/>
        <v>8.0149282218835829</v>
      </c>
      <c r="E196" s="4">
        <f t="shared" si="16"/>
        <v>0.865088431978837</v>
      </c>
      <c r="F196" s="63">
        <f t="shared" si="17"/>
        <v>2712.6962574902918</v>
      </c>
      <c r="G196" s="9">
        <f t="shared" si="13"/>
        <v>1.4092058874875449E-2</v>
      </c>
    </row>
    <row r="197" spans="1:7" x14ac:dyDescent="0.15">
      <c r="A197" s="10">
        <v>39479</v>
      </c>
      <c r="B197" s="4">
        <v>2806</v>
      </c>
      <c r="C197" s="4">
        <f t="shared" si="14"/>
        <v>3154.4870551512131</v>
      </c>
      <c r="D197" s="4">
        <f t="shared" si="15"/>
        <v>8.3694451681954884</v>
      </c>
      <c r="E197" s="4">
        <f t="shared" si="16"/>
        <v>0.87551075948316714</v>
      </c>
      <c r="F197" s="63">
        <f t="shared" si="17"/>
        <v>2717.1463448180702</v>
      </c>
      <c r="G197" s="9">
        <f t="shared" si="13"/>
        <v>3.1665593436183088E-2</v>
      </c>
    </row>
    <row r="198" spans="1:7" x14ac:dyDescent="0.15">
      <c r="A198" s="10">
        <v>39508</v>
      </c>
      <c r="B198" s="4">
        <v>2989</v>
      </c>
      <c r="C198" s="4">
        <f t="shared" si="14"/>
        <v>3149.0269470954458</v>
      </c>
      <c r="D198" s="4">
        <f t="shared" si="15"/>
        <v>8.1941169494678885</v>
      </c>
      <c r="E198" s="4">
        <f t="shared" si="16"/>
        <v>0.95837054105546149</v>
      </c>
      <c r="F198" s="63">
        <f t="shared" si="17"/>
        <v>3037.5606223045211</v>
      </c>
      <c r="G198" s="9">
        <f t="shared" ref="G198:G261" si="18">ABS(B198-F198)/B198</f>
        <v>1.6246444397631673E-2</v>
      </c>
    </row>
    <row r="199" spans="1:7" x14ac:dyDescent="0.15">
      <c r="A199" s="10">
        <v>39539</v>
      </c>
      <c r="B199" s="4">
        <v>2997</v>
      </c>
      <c r="C199" s="4">
        <f t="shared" si="14"/>
        <v>3148.4820150447822</v>
      </c>
      <c r="D199" s="4">
        <f t="shared" si="15"/>
        <v>8.0833250916433421</v>
      </c>
      <c r="E199" s="4">
        <f t="shared" si="16"/>
        <v>0.9580301851445514</v>
      </c>
      <c r="F199" s="63">
        <f t="shared" si="17"/>
        <v>3027.6403765971622</v>
      </c>
      <c r="G199" s="9">
        <f t="shared" si="18"/>
        <v>1.0223682548269013E-2</v>
      </c>
    </row>
    <row r="200" spans="1:7" x14ac:dyDescent="0.15">
      <c r="A200" s="10">
        <v>39569</v>
      </c>
      <c r="B200" s="4">
        <v>3420</v>
      </c>
      <c r="C200" s="4">
        <f t="shared" si="14"/>
        <v>3193.2375272046993</v>
      </c>
      <c r="D200" s="4">
        <f t="shared" si="15"/>
        <v>8.5482475031920373</v>
      </c>
      <c r="E200" s="4">
        <f t="shared" si="16"/>
        <v>1.0490116105030522</v>
      </c>
      <c r="F200" s="63">
        <f t="shared" si="17"/>
        <v>3280.648281883151</v>
      </c>
      <c r="G200" s="9">
        <f t="shared" si="18"/>
        <v>4.0746116408435396E-2</v>
      </c>
    </row>
    <row r="201" spans="1:7" x14ac:dyDescent="0.15">
      <c r="A201" s="10">
        <v>39600</v>
      </c>
      <c r="B201" s="4">
        <v>3279</v>
      </c>
      <c r="C201" s="4">
        <f t="shared" si="14"/>
        <v>3191.3080293508924</v>
      </c>
      <c r="D201" s="4">
        <f t="shared" si="15"/>
        <v>8.4154128121522049</v>
      </c>
      <c r="E201" s="4">
        <f t="shared" si="16"/>
        <v>1.035170646506208</v>
      </c>
      <c r="F201" s="63">
        <f t="shared" si="17"/>
        <v>3318.7077432470028</v>
      </c>
      <c r="G201" s="9">
        <f t="shared" si="18"/>
        <v>1.2109711267765411E-2</v>
      </c>
    </row>
    <row r="202" spans="1:7" x14ac:dyDescent="0.15">
      <c r="A202" s="10">
        <v>39630</v>
      </c>
      <c r="B202" s="4">
        <v>3517</v>
      </c>
      <c r="C202" s="4">
        <f t="shared" si="14"/>
        <v>3229.0709013136984</v>
      </c>
      <c r="D202" s="4">
        <f t="shared" si="15"/>
        <v>8.787473836376007</v>
      </c>
      <c r="E202" s="4">
        <f t="shared" si="16"/>
        <v>1.0715867053949806</v>
      </c>
      <c r="F202" s="63">
        <f t="shared" si="17"/>
        <v>3402.8867213535686</v>
      </c>
      <c r="G202" s="9">
        <f t="shared" si="18"/>
        <v>3.2446198079735956E-2</v>
      </c>
    </row>
    <row r="203" spans="1:7" x14ac:dyDescent="0.15">
      <c r="A203" s="10">
        <v>39661</v>
      </c>
      <c r="B203" s="4">
        <v>3472</v>
      </c>
      <c r="C203" s="4">
        <f t="shared" si="14"/>
        <v>3270.8436637268992</v>
      </c>
      <c r="D203" s="4">
        <f t="shared" si="15"/>
        <v>9.2056545105260454</v>
      </c>
      <c r="E203" s="4">
        <f t="shared" si="16"/>
        <v>1.0424625537846988</v>
      </c>
      <c r="F203" s="63">
        <f t="shared" si="17"/>
        <v>3347.3217974532454</v>
      </c>
      <c r="G203" s="9">
        <f t="shared" si="18"/>
        <v>3.5909620549180475E-2</v>
      </c>
    </row>
    <row r="204" spans="1:7" x14ac:dyDescent="0.15">
      <c r="A204" s="10">
        <v>39692</v>
      </c>
      <c r="B204" s="4">
        <v>3151</v>
      </c>
      <c r="C204" s="4">
        <f t="shared" si="14"/>
        <v>3256.785426681517</v>
      </c>
      <c r="D204" s="4">
        <f t="shared" si="15"/>
        <v>8.9107196994649041</v>
      </c>
      <c r="E204" s="4">
        <f t="shared" si="16"/>
        <v>0.98229899094969941</v>
      </c>
      <c r="F204" s="63">
        <f t="shared" si="17"/>
        <v>3234.8864189934543</v>
      </c>
      <c r="G204" s="9">
        <f t="shared" si="18"/>
        <v>2.6622157725628148E-2</v>
      </c>
    </row>
    <row r="205" spans="1:7" x14ac:dyDescent="0.15">
      <c r="A205" s="10">
        <v>39722</v>
      </c>
      <c r="B205" s="4">
        <v>3351</v>
      </c>
      <c r="C205" s="4">
        <f t="shared" si="14"/>
        <v>3286.0655233917755</v>
      </c>
      <c r="D205" s="4">
        <f t="shared" si="15"/>
        <v>9.1689584531005082</v>
      </c>
      <c r="E205" s="4">
        <f t="shared" si="16"/>
        <v>1.0088048569920169</v>
      </c>
      <c r="F205" s="63">
        <f t="shared" si="17"/>
        <v>3276.2839112085148</v>
      </c>
      <c r="G205" s="9">
        <f t="shared" si="18"/>
        <v>2.2296654369288321E-2</v>
      </c>
    </row>
    <row r="206" spans="1:7" x14ac:dyDescent="0.15">
      <c r="A206" s="10">
        <v>39753</v>
      </c>
      <c r="B206" s="4">
        <v>3386</v>
      </c>
      <c r="C206" s="4">
        <f t="shared" si="14"/>
        <v>3272.6587843547395</v>
      </c>
      <c r="D206" s="4">
        <f t="shared" si="15"/>
        <v>8.8827484242312877</v>
      </c>
      <c r="E206" s="4">
        <f t="shared" si="16"/>
        <v>1.0499152918756267</v>
      </c>
      <c r="F206" s="63">
        <f t="shared" si="17"/>
        <v>3472.9940439553684</v>
      </c>
      <c r="G206" s="9">
        <f t="shared" si="18"/>
        <v>2.569227523785245E-2</v>
      </c>
    </row>
    <row r="207" spans="1:7" x14ac:dyDescent="0.15">
      <c r="A207" s="10">
        <v>39783</v>
      </c>
      <c r="B207" s="4">
        <v>4461</v>
      </c>
      <c r="C207" s="4">
        <f t="shared" si="14"/>
        <v>3235.5967849229351</v>
      </c>
      <c r="D207" s="4">
        <f t="shared" si="15"/>
        <v>8.3002704026326057</v>
      </c>
      <c r="E207" s="4">
        <f t="shared" si="16"/>
        <v>1.4198989908651858</v>
      </c>
      <c r="F207" s="63">
        <f t="shared" si="17"/>
        <v>4701.6809692485704</v>
      </c>
      <c r="G207" s="9">
        <f t="shared" si="18"/>
        <v>5.3952245964709787E-2</v>
      </c>
    </row>
    <row r="208" spans="1:7" x14ac:dyDescent="0.15">
      <c r="A208" s="10">
        <v>39814</v>
      </c>
      <c r="B208" s="4">
        <v>2913</v>
      </c>
      <c r="C208" s="4">
        <f t="shared" si="14"/>
        <v>3277.6448149965122</v>
      </c>
      <c r="D208" s="4">
        <f t="shared" si="15"/>
        <v>8.7281175277950798</v>
      </c>
      <c r="E208" s="4">
        <f t="shared" si="16"/>
        <v>0.87241019399698871</v>
      </c>
      <c r="F208" s="63">
        <f t="shared" si="17"/>
        <v>2806.2578170923621</v>
      </c>
      <c r="G208" s="9">
        <f t="shared" si="18"/>
        <v>3.6643385824798466E-2</v>
      </c>
    </row>
    <row r="209" spans="1:7" x14ac:dyDescent="0.15">
      <c r="A209" s="10">
        <v>39845</v>
      </c>
      <c r="B209" s="4">
        <v>2781</v>
      </c>
      <c r="C209" s="4">
        <f t="shared" ref="C209:C272" si="19">$L$4*B209/E197+(1-$L$4)*(C208+D208)</f>
        <v>3256.3031310507258</v>
      </c>
      <c r="D209" s="4">
        <f t="shared" ref="D209:D272" si="20">$L$2*(C209-C208)+(1-$L$2)*D208</f>
        <v>8.3468987968298176</v>
      </c>
      <c r="E209" s="4">
        <f t="shared" ref="E209:E272" si="21">$L$3*B209/(C208-D208)+(1-$L$3)*E197</f>
        <v>0.87067762620683131</v>
      </c>
      <c r="F209" s="63">
        <f t="shared" si="17"/>
        <v>2877.2548620992793</v>
      </c>
      <c r="G209" s="9">
        <f t="shared" si="18"/>
        <v>3.461160089869806E-2</v>
      </c>
    </row>
    <row r="210" spans="1:7" x14ac:dyDescent="0.15">
      <c r="A210" s="10">
        <v>39873</v>
      </c>
      <c r="B210" s="4">
        <v>3024</v>
      </c>
      <c r="C210" s="4">
        <f t="shared" si="19"/>
        <v>3234.7572162406072</v>
      </c>
      <c r="D210" s="4">
        <f t="shared" si="20"/>
        <v>7.967923881473828</v>
      </c>
      <c r="E210" s="4">
        <f t="shared" si="21"/>
        <v>0.95303920973455214</v>
      </c>
      <c r="F210" s="63">
        <f t="shared" ref="F210:F273" si="22">(C209+1*D209)*E198</f>
        <v>3128.7444154617306</v>
      </c>
      <c r="G210" s="9">
        <f t="shared" si="18"/>
        <v>3.4637703525704555E-2</v>
      </c>
    </row>
    <row r="211" spans="1:7" x14ac:dyDescent="0.15">
      <c r="A211" s="10">
        <v>39904</v>
      </c>
      <c r="B211" s="4">
        <v>3130</v>
      </c>
      <c r="C211" s="4">
        <f t="shared" si="19"/>
        <v>3249.3974396321155</v>
      </c>
      <c r="D211" s="4">
        <f t="shared" si="20"/>
        <v>8.0525139162324617</v>
      </c>
      <c r="E211" s="4">
        <f t="shared" si="21"/>
        <v>0.96036659116064604</v>
      </c>
      <c r="F211" s="63">
        <f t="shared" si="22"/>
        <v>3106.6285663640488</v>
      </c>
      <c r="G211" s="9">
        <f t="shared" si="18"/>
        <v>7.4669117047767523E-3</v>
      </c>
    </row>
    <row r="212" spans="1:7" x14ac:dyDescent="0.15">
      <c r="A212" s="10">
        <v>39934</v>
      </c>
      <c r="B212" s="4">
        <v>3467</v>
      </c>
      <c r="C212" s="4">
        <f t="shared" si="19"/>
        <v>3270.4595870584753</v>
      </c>
      <c r="D212" s="4">
        <f t="shared" si="20"/>
        <v>8.2174473622151769</v>
      </c>
      <c r="E212" s="4">
        <f t="shared" si="21"/>
        <v>1.053032252029225</v>
      </c>
      <c r="F212" s="63">
        <f t="shared" si="22"/>
        <v>3417.1028219048453</v>
      </c>
      <c r="G212" s="9">
        <f t="shared" si="18"/>
        <v>1.4392032908899535E-2</v>
      </c>
    </row>
    <row r="213" spans="1:7" x14ac:dyDescent="0.15">
      <c r="A213" s="10">
        <v>39965</v>
      </c>
      <c r="B213" s="4">
        <v>3307</v>
      </c>
      <c r="C213" s="4">
        <f t="shared" si="19"/>
        <v>3255.6929144470923</v>
      </c>
      <c r="D213" s="4">
        <f t="shared" si="20"/>
        <v>7.9260594374765825</v>
      </c>
      <c r="E213" s="4">
        <f t="shared" si="21"/>
        <v>1.0309852156828525</v>
      </c>
      <c r="F213" s="63">
        <f t="shared" si="22"/>
        <v>3393.9902254063231</v>
      </c>
      <c r="G213" s="9">
        <f t="shared" si="18"/>
        <v>2.6304876143430037E-2</v>
      </c>
    </row>
    <row r="214" spans="1:7" x14ac:dyDescent="0.15">
      <c r="A214" s="10">
        <v>39995</v>
      </c>
      <c r="B214" s="4">
        <v>3555</v>
      </c>
      <c r="C214" s="4">
        <f t="shared" si="19"/>
        <v>3278.3586774887021</v>
      </c>
      <c r="D214" s="4">
        <f t="shared" si="20"/>
        <v>8.112926354696123</v>
      </c>
      <c r="E214" s="4">
        <f t="shared" si="21"/>
        <v>1.0760766957665169</v>
      </c>
      <c r="F214" s="63">
        <f t="shared" si="22"/>
        <v>3497.2507038895124</v>
      </c>
      <c r="G214" s="9">
        <f t="shared" si="18"/>
        <v>1.6244527738533798E-2</v>
      </c>
    </row>
    <row r="215" spans="1:7" x14ac:dyDescent="0.15">
      <c r="A215" s="10">
        <v>40026</v>
      </c>
      <c r="B215" s="4">
        <v>3399</v>
      </c>
      <c r="C215" s="4">
        <f t="shared" si="19"/>
        <v>3279.3815128556798</v>
      </c>
      <c r="D215" s="4">
        <f t="shared" si="20"/>
        <v>8.0230396458949063</v>
      </c>
      <c r="E215" s="4">
        <f t="shared" si="21"/>
        <v>1.0418594172067011</v>
      </c>
      <c r="F215" s="63">
        <f t="shared" si="22"/>
        <v>3426.0235810834834</v>
      </c>
      <c r="G215" s="9">
        <f t="shared" si="18"/>
        <v>7.9504504511572083E-3</v>
      </c>
    </row>
    <row r="216" spans="1:7" x14ac:dyDescent="0.15">
      <c r="A216" s="10">
        <v>40057</v>
      </c>
      <c r="B216" s="4">
        <v>3263</v>
      </c>
      <c r="C216" s="4">
        <f t="shared" si="19"/>
        <v>3296.8117487818981</v>
      </c>
      <c r="D216" s="4">
        <f t="shared" si="20"/>
        <v>8.1423021369052577</v>
      </c>
      <c r="E216" s="4">
        <f t="shared" si="21"/>
        <v>0.98525425320597937</v>
      </c>
      <c r="F216" s="63">
        <f t="shared" si="22"/>
        <v>3229.2141747657452</v>
      </c>
      <c r="G216" s="9">
        <f t="shared" si="18"/>
        <v>1.0354221647028761E-2</v>
      </c>
    </row>
    <row r="217" spans="1:7" x14ac:dyDescent="0.15">
      <c r="A217" s="10">
        <v>40087</v>
      </c>
      <c r="B217" s="4">
        <v>3425</v>
      </c>
      <c r="C217" s="4">
        <f t="shared" si="19"/>
        <v>3329.6114491429762</v>
      </c>
      <c r="D217" s="4">
        <f t="shared" si="20"/>
        <v>8.454903537622279</v>
      </c>
      <c r="E217" s="4">
        <f t="shared" si="21"/>
        <v>1.0151754407273199</v>
      </c>
      <c r="F217" s="63">
        <f t="shared" si="22"/>
        <v>3334.0536987023302</v>
      </c>
      <c r="G217" s="9">
        <f t="shared" si="18"/>
        <v>2.6553664612458346E-2</v>
      </c>
    </row>
    <row r="218" spans="1:7" x14ac:dyDescent="0.15">
      <c r="A218" s="10">
        <v>40118</v>
      </c>
      <c r="B218" s="4">
        <v>3356</v>
      </c>
      <c r="C218" s="4">
        <f t="shared" si="19"/>
        <v>3299.3327543843593</v>
      </c>
      <c r="D218" s="4">
        <f t="shared" si="20"/>
        <v>7.9638469803921463</v>
      </c>
      <c r="E218" s="4">
        <f t="shared" si="21"/>
        <v>1.0422229413185016</v>
      </c>
      <c r="F218" s="63">
        <f t="shared" si="22"/>
        <v>3504.6869089748593</v>
      </c>
      <c r="G218" s="9">
        <f t="shared" si="18"/>
        <v>4.4304800052103487E-2</v>
      </c>
    </row>
    <row r="219" spans="1:7" x14ac:dyDescent="0.15">
      <c r="A219" s="10">
        <v>40148</v>
      </c>
      <c r="B219" s="4">
        <v>4625</v>
      </c>
      <c r="C219" s="4">
        <f t="shared" si="19"/>
        <v>3293.6150279181948</v>
      </c>
      <c r="D219" s="4">
        <f t="shared" si="20"/>
        <v>7.7903948187113743</v>
      </c>
      <c r="E219" s="4">
        <f t="shared" si="21"/>
        <v>1.4170290685437934</v>
      </c>
      <c r="F219" s="63">
        <f t="shared" si="22"/>
        <v>4696.0271067696694</v>
      </c>
      <c r="G219" s="9">
        <f t="shared" si="18"/>
        <v>1.5357212274523123E-2</v>
      </c>
    </row>
    <row r="220" spans="1:7" x14ac:dyDescent="0.15">
      <c r="A220" s="10">
        <v>40179</v>
      </c>
      <c r="B220" s="4">
        <v>2878</v>
      </c>
      <c r="C220" s="4">
        <f t="shared" si="19"/>
        <v>3300.7220551226383</v>
      </c>
      <c r="D220" s="4">
        <f t="shared" si="20"/>
        <v>7.7817312252745232</v>
      </c>
      <c r="E220" s="4">
        <f t="shared" si="21"/>
        <v>0.87308792628802667</v>
      </c>
      <c r="F220" s="63">
        <f t="shared" si="22"/>
        <v>2880.1797453126146</v>
      </c>
      <c r="G220" s="9">
        <f t="shared" si="18"/>
        <v>7.5738197102662055E-4</v>
      </c>
    </row>
    <row r="221" spans="1:7" x14ac:dyDescent="0.15">
      <c r="A221" s="10">
        <v>40210</v>
      </c>
      <c r="B221" s="4">
        <v>2916</v>
      </c>
      <c r="C221" s="4">
        <f t="shared" si="19"/>
        <v>3319.6114189185987</v>
      </c>
      <c r="D221" s="4">
        <f t="shared" si="20"/>
        <v>7.9225514962811525</v>
      </c>
      <c r="E221" s="4">
        <f t="shared" si="21"/>
        <v>0.87357575517605601</v>
      </c>
      <c r="F221" s="63">
        <f t="shared" si="22"/>
        <v>2880.6402229937144</v>
      </c>
      <c r="G221" s="9">
        <f t="shared" si="18"/>
        <v>1.212612380188122E-2</v>
      </c>
    </row>
    <row r="222" spans="1:7" x14ac:dyDescent="0.15">
      <c r="A222" s="10">
        <v>40238</v>
      </c>
      <c r="B222" s="4">
        <v>3214</v>
      </c>
      <c r="C222" s="4">
        <f t="shared" si="19"/>
        <v>3339.7967235267552</v>
      </c>
      <c r="D222" s="4">
        <f t="shared" si="20"/>
        <v>8.0780161468727627</v>
      </c>
      <c r="E222" s="4">
        <f t="shared" si="21"/>
        <v>0.95644648925237541</v>
      </c>
      <c r="F222" s="63">
        <f t="shared" si="22"/>
        <v>3171.2703455290739</v>
      </c>
      <c r="G222" s="9">
        <f t="shared" si="18"/>
        <v>1.3294852044469853E-2</v>
      </c>
    </row>
    <row r="223" spans="1:7" x14ac:dyDescent="0.15">
      <c r="A223" s="10">
        <v>40269</v>
      </c>
      <c r="B223" s="4">
        <v>3310</v>
      </c>
      <c r="C223" s="4">
        <f t="shared" si="19"/>
        <v>3374.8769914126633</v>
      </c>
      <c r="D223" s="4">
        <f t="shared" si="20"/>
        <v>8.4203451160281944</v>
      </c>
      <c r="E223" s="4">
        <f t="shared" si="21"/>
        <v>0.96682788029037325</v>
      </c>
      <c r="F223" s="63">
        <f t="shared" si="22"/>
        <v>3215.1870513731974</v>
      </c>
      <c r="G223" s="9">
        <f t="shared" si="18"/>
        <v>2.8644395355529487E-2</v>
      </c>
    </row>
    <row r="224" spans="1:7" x14ac:dyDescent="0.15">
      <c r="A224" s="10">
        <v>40299</v>
      </c>
      <c r="B224" s="4">
        <v>3467</v>
      </c>
      <c r="C224" s="4">
        <f t="shared" si="19"/>
        <v>3358.4353460669977</v>
      </c>
      <c r="D224" s="4">
        <f t="shared" si="20"/>
        <v>8.1051499371905713</v>
      </c>
      <c r="E224" s="4">
        <f t="shared" si="21"/>
        <v>1.0485121244015161</v>
      </c>
      <c r="F224" s="63">
        <f t="shared" si="22"/>
        <v>3562.7212135692871</v>
      </c>
      <c r="G224" s="9">
        <f t="shared" si="18"/>
        <v>2.7609233795583242E-2</v>
      </c>
    </row>
    <row r="225" spans="1:7" x14ac:dyDescent="0.15">
      <c r="A225" s="10">
        <v>40330</v>
      </c>
      <c r="B225" s="4">
        <v>3438</v>
      </c>
      <c r="C225" s="4">
        <f t="shared" si="19"/>
        <v>3357.8248756295566</v>
      </c>
      <c r="D225" s="4">
        <f t="shared" si="20"/>
        <v>7.994655102639995</v>
      </c>
      <c r="E225" s="4">
        <f t="shared" si="21"/>
        <v>1.0300451909469122</v>
      </c>
      <c r="F225" s="63">
        <f t="shared" si="22"/>
        <v>3470.8534793779354</v>
      </c>
      <c r="G225" s="9">
        <f t="shared" si="18"/>
        <v>9.5559858574564872E-3</v>
      </c>
    </row>
    <row r="226" spans="1:7" x14ac:dyDescent="0.15">
      <c r="A226" s="10">
        <v>40360</v>
      </c>
      <c r="B226" s="4">
        <v>3657</v>
      </c>
      <c r="C226" s="4">
        <f t="shared" si="19"/>
        <v>3374.7460296826357</v>
      </c>
      <c r="D226" s="4">
        <f t="shared" si="20"/>
        <v>8.107823412209278</v>
      </c>
      <c r="E226" s="4">
        <f t="shared" si="21"/>
        <v>1.0791245341888951</v>
      </c>
      <c r="F226" s="63">
        <f t="shared" si="22"/>
        <v>3621.8799591767106</v>
      </c>
      <c r="G226" s="9">
        <f t="shared" si="18"/>
        <v>9.6035112997783431E-3</v>
      </c>
    </row>
    <row r="227" spans="1:7" x14ac:dyDescent="0.15">
      <c r="A227" s="10">
        <v>40391</v>
      </c>
      <c r="B227" s="4">
        <v>3454</v>
      </c>
      <c r="C227" s="4">
        <f t="shared" si="19"/>
        <v>3364.3572725128906</v>
      </c>
      <c r="D227" s="4">
        <f t="shared" si="20"/>
        <v>7.8733275847977024</v>
      </c>
      <c r="E227" s="4">
        <f t="shared" si="21"/>
        <v>1.0387550475501472</v>
      </c>
      <c r="F227" s="63">
        <f t="shared" si="22"/>
        <v>3524.4581438808382</v>
      </c>
      <c r="G227" s="9">
        <f t="shared" si="18"/>
        <v>2.0398999386461544E-2</v>
      </c>
    </row>
    <row r="228" spans="1:7" x14ac:dyDescent="0.15">
      <c r="A228" s="10">
        <v>40422</v>
      </c>
      <c r="B228" s="4">
        <v>3365</v>
      </c>
      <c r="C228" s="4">
        <f t="shared" si="19"/>
        <v>3384.0273826162638</v>
      </c>
      <c r="D228" s="4">
        <f t="shared" si="20"/>
        <v>8.0228847564722692</v>
      </c>
      <c r="E228" s="4">
        <f t="shared" si="21"/>
        <v>0.98862648037775136</v>
      </c>
      <c r="F228" s="63">
        <f t="shared" si="22"/>
        <v>3322.5045415375994</v>
      </c>
      <c r="G228" s="9">
        <f t="shared" si="18"/>
        <v>1.2628665219138371E-2</v>
      </c>
    </row>
    <row r="229" spans="1:7" x14ac:dyDescent="0.15">
      <c r="A229" s="10">
        <v>40452</v>
      </c>
      <c r="B229" s="4">
        <v>3497</v>
      </c>
      <c r="C229" s="4">
        <f t="shared" si="19"/>
        <v>3406.4571469129619</v>
      </c>
      <c r="D229" s="4">
        <f t="shared" si="20"/>
        <v>8.2055321989676759</v>
      </c>
      <c r="E229" s="4">
        <f t="shared" si="21"/>
        <v>1.0192074562053408</v>
      </c>
      <c r="F229" s="63">
        <f t="shared" si="22"/>
        <v>3443.5261251493407</v>
      </c>
      <c r="G229" s="9">
        <f t="shared" si="18"/>
        <v>1.529135683461804E-2</v>
      </c>
    </row>
    <row r="230" spans="1:7" x14ac:dyDescent="0.15">
      <c r="A230" s="10">
        <v>40483</v>
      </c>
      <c r="B230" s="4">
        <v>3524</v>
      </c>
      <c r="C230" s="4">
        <f t="shared" si="19"/>
        <v>3405.5197750939587</v>
      </c>
      <c r="D230" s="4">
        <f t="shared" si="20"/>
        <v>8.0896203506593238</v>
      </c>
      <c r="E230" s="4">
        <f t="shared" si="21"/>
        <v>1.0412045979603821</v>
      </c>
      <c r="F230" s="63">
        <f t="shared" si="22"/>
        <v>3558.83978103455</v>
      </c>
      <c r="G230" s="9">
        <f t="shared" si="18"/>
        <v>9.8864304865351922E-3</v>
      </c>
    </row>
    <row r="231" spans="1:7" x14ac:dyDescent="0.15">
      <c r="A231" s="10">
        <v>40513</v>
      </c>
      <c r="B231" s="4">
        <v>4681</v>
      </c>
      <c r="C231" s="4">
        <f t="shared" si="19"/>
        <v>3383.4636215909309</v>
      </c>
      <c r="D231" s="4">
        <f t="shared" si="20"/>
        <v>7.7074384575542068</v>
      </c>
      <c r="E231" s="4">
        <f t="shared" si="21"/>
        <v>1.4093759298796791</v>
      </c>
      <c r="F231" s="63">
        <f t="shared" si="22"/>
        <v>4837.1837419992289</v>
      </c>
      <c r="G231" s="9">
        <f t="shared" si="18"/>
        <v>3.3365465071401181E-2</v>
      </c>
    </row>
    <row r="232" spans="1:7" x14ac:dyDescent="0.15">
      <c r="A232" s="10">
        <v>40544</v>
      </c>
      <c r="B232" s="4">
        <v>2888</v>
      </c>
      <c r="C232" s="4">
        <f t="shared" si="19"/>
        <v>3368.368366896736</v>
      </c>
      <c r="D232" s="4">
        <f t="shared" si="20"/>
        <v>7.4183506245820698</v>
      </c>
      <c r="E232" s="4">
        <f t="shared" si="21"/>
        <v>0.86965853678234817</v>
      </c>
      <c r="F232" s="63">
        <f t="shared" si="22"/>
        <v>2960.7905085057014</v>
      </c>
      <c r="G232" s="9">
        <f t="shared" si="18"/>
        <v>2.5204469704190231E-2</v>
      </c>
    </row>
    <row r="233" spans="1:7" x14ac:dyDescent="0.15">
      <c r="A233" s="10">
        <v>40575</v>
      </c>
      <c r="B233" s="4">
        <v>2984</v>
      </c>
      <c r="C233" s="4">
        <f t="shared" si="19"/>
        <v>3386.7431571017169</v>
      </c>
      <c r="D233" s="4">
        <f t="shared" si="20"/>
        <v>7.5572541020927817</v>
      </c>
      <c r="E233" s="4">
        <f t="shared" si="21"/>
        <v>0.87635979847656897</v>
      </c>
      <c r="F233" s="63">
        <f t="shared" si="22"/>
        <v>2949.0054310719847</v>
      </c>
      <c r="G233" s="9">
        <f t="shared" si="18"/>
        <v>1.1727402455769193E-2</v>
      </c>
    </row>
    <row r="234" spans="1:7" x14ac:dyDescent="0.15">
      <c r="A234" s="10">
        <v>40603</v>
      </c>
      <c r="B234" s="4">
        <v>3249</v>
      </c>
      <c r="C234" s="4">
        <f t="shared" si="19"/>
        <v>3395.0248359901339</v>
      </c>
      <c r="D234" s="4">
        <f t="shared" si="20"/>
        <v>7.566438209874967</v>
      </c>
      <c r="E234" s="4">
        <f t="shared" si="21"/>
        <v>0.957427486594014</v>
      </c>
      <c r="F234" s="63">
        <f t="shared" si="22"/>
        <v>3246.4667117637782</v>
      </c>
      <c r="G234" s="9">
        <f t="shared" si="18"/>
        <v>7.7971321521138161E-4</v>
      </c>
    </row>
    <row r="235" spans="1:7" x14ac:dyDescent="0.15">
      <c r="A235" s="10">
        <v>40634</v>
      </c>
      <c r="B235" s="4">
        <v>3363</v>
      </c>
      <c r="C235" s="4">
        <f t="shared" si="19"/>
        <v>3423.3215471619769</v>
      </c>
      <c r="D235" s="4">
        <f t="shared" si="20"/>
        <v>7.8292523278221084</v>
      </c>
      <c r="E235" s="4">
        <f t="shared" si="21"/>
        <v>0.97189157252617053</v>
      </c>
      <c r="F235" s="63">
        <f t="shared" si="22"/>
        <v>3289.7201091293146</v>
      </c>
      <c r="G235" s="9">
        <f t="shared" si="18"/>
        <v>2.1790035941327817E-2</v>
      </c>
    </row>
    <row r="236" spans="1:7" x14ac:dyDescent="0.15">
      <c r="A236" s="10">
        <v>40664</v>
      </c>
      <c r="B236" s="4">
        <v>3471</v>
      </c>
      <c r="C236" s="4">
        <f t="shared" si="19"/>
        <v>3398.1259652643976</v>
      </c>
      <c r="D236" s="4">
        <f t="shared" si="20"/>
        <v>7.4105703021091465</v>
      </c>
      <c r="E236" s="4">
        <f t="shared" si="21"/>
        <v>1.0422175171288575</v>
      </c>
      <c r="F236" s="63">
        <f t="shared" si="22"/>
        <v>3597.6032139150093</v>
      </c>
      <c r="G236" s="9">
        <f t="shared" si="18"/>
        <v>3.6474564654280985E-2</v>
      </c>
    </row>
    <row r="237" spans="1:7" x14ac:dyDescent="0.15">
      <c r="A237" s="10">
        <v>40695</v>
      </c>
      <c r="B237" s="4">
        <v>3551</v>
      </c>
      <c r="C237" s="4">
        <f t="shared" si="19"/>
        <v>3416.9924076346524</v>
      </c>
      <c r="D237" s="4">
        <f t="shared" si="20"/>
        <v>7.5558054815218147</v>
      </c>
      <c r="E237" s="4">
        <f t="shared" si="21"/>
        <v>1.0334063911066771</v>
      </c>
      <c r="F237" s="63">
        <f t="shared" si="22"/>
        <v>3507.8565310542881</v>
      </c>
      <c r="G237" s="9">
        <f t="shared" si="18"/>
        <v>1.2149667402340721E-2</v>
      </c>
    </row>
    <row r="238" spans="1:7" x14ac:dyDescent="0.15">
      <c r="A238" s="10">
        <v>40725</v>
      </c>
      <c r="B238" s="4">
        <v>3740</v>
      </c>
      <c r="C238" s="4">
        <f t="shared" si="19"/>
        <v>3435.8233340683423</v>
      </c>
      <c r="D238" s="4">
        <f t="shared" si="20"/>
        <v>7.6987491356274704</v>
      </c>
      <c r="E238" s="4">
        <f t="shared" si="21"/>
        <v>1.0826036777983206</v>
      </c>
      <c r="F238" s="63">
        <f t="shared" si="22"/>
        <v>3695.5139952864047</v>
      </c>
      <c r="G238" s="9">
        <f t="shared" si="18"/>
        <v>1.1894653666736716E-2</v>
      </c>
    </row>
    <row r="239" spans="1:7" x14ac:dyDescent="0.15">
      <c r="A239" s="10">
        <v>40756</v>
      </c>
      <c r="B239" s="4">
        <v>3576</v>
      </c>
      <c r="C239" s="4">
        <f t="shared" si="19"/>
        <v>3443.265113637071</v>
      </c>
      <c r="D239" s="4">
        <f t="shared" si="20"/>
        <v>7.6954913285456401</v>
      </c>
      <c r="E239" s="4">
        <f t="shared" si="21"/>
        <v>1.0396098442948114</v>
      </c>
      <c r="F239" s="63">
        <f t="shared" si="22"/>
        <v>3576.975945278522</v>
      </c>
      <c r="G239" s="9">
        <f t="shared" si="18"/>
        <v>2.7291534634283455E-4</v>
      </c>
    </row>
    <row r="240" spans="1:7" x14ac:dyDescent="0.15">
      <c r="A240" s="10">
        <v>40787</v>
      </c>
      <c r="B240" s="4">
        <v>3517</v>
      </c>
      <c r="C240" s="4">
        <f t="shared" si="19"/>
        <v>3480.0892298356803</v>
      </c>
      <c r="D240" s="4">
        <f t="shared" si="20"/>
        <v>8.0647780169690702</v>
      </c>
      <c r="E240" s="4">
        <f t="shared" si="21"/>
        <v>0.99547040297493183</v>
      </c>
      <c r="F240" s="63">
        <f t="shared" si="22"/>
        <v>3411.7110368094332</v>
      </c>
      <c r="G240" s="9">
        <f t="shared" si="18"/>
        <v>2.9937151888133878E-2</v>
      </c>
    </row>
    <row r="241" spans="1:7" x14ac:dyDescent="0.15">
      <c r="A241" s="10">
        <v>40817</v>
      </c>
      <c r="B241" s="4">
        <v>3515</v>
      </c>
      <c r="C241" s="4">
        <f t="shared" si="19"/>
        <v>3477.3789363044139</v>
      </c>
      <c r="D241" s="4">
        <f t="shared" si="20"/>
        <v>7.9281738859013249</v>
      </c>
      <c r="E241" s="4">
        <f t="shared" si="21"/>
        <v>1.0178748350240028</v>
      </c>
      <c r="F241" s="63">
        <f t="shared" si="22"/>
        <v>3555.1525731959632</v>
      </c>
      <c r="G241" s="9">
        <f t="shared" si="18"/>
        <v>1.1423207168126092E-2</v>
      </c>
    </row>
    <row r="242" spans="1:7" x14ac:dyDescent="0.15">
      <c r="A242" s="10">
        <v>40848</v>
      </c>
      <c r="B242" s="4">
        <v>3646</v>
      </c>
      <c r="C242" s="4">
        <f t="shared" si="19"/>
        <v>3489.7943304869514</v>
      </c>
      <c r="D242" s="4">
        <f t="shared" si="20"/>
        <v>7.9850619378077567</v>
      </c>
      <c r="E242" s="4">
        <f t="shared" si="21"/>
        <v>1.0430937772179107</v>
      </c>
      <c r="F242" s="63">
        <f t="shared" si="22"/>
        <v>3628.9177884341684</v>
      </c>
      <c r="G242" s="9">
        <f t="shared" si="18"/>
        <v>4.6851924206888608E-3</v>
      </c>
    </row>
    <row r="243" spans="1:7" x14ac:dyDescent="0.15">
      <c r="A243" s="10">
        <v>40878</v>
      </c>
      <c r="B243" s="4">
        <v>4892</v>
      </c>
      <c r="C243" s="4">
        <f t="shared" si="19"/>
        <v>3490.465921642086</v>
      </c>
      <c r="D243" s="4">
        <f t="shared" si="20"/>
        <v>7.8923432661141089</v>
      </c>
      <c r="E243" s="4">
        <f t="shared" si="21"/>
        <v>1.4085253526662744</v>
      </c>
      <c r="F243" s="63">
        <f t="shared" si="22"/>
        <v>4929.6860837126233</v>
      </c>
      <c r="G243" s="9">
        <f t="shared" si="18"/>
        <v>7.7036148226948603E-3</v>
      </c>
    </row>
    <row r="244" spans="1:7" x14ac:dyDescent="0.15">
      <c r="A244" s="10">
        <v>40909</v>
      </c>
      <c r="B244" s="4">
        <v>2995</v>
      </c>
      <c r="C244" s="4">
        <f t="shared" si="19"/>
        <v>3483.4581590238008</v>
      </c>
      <c r="D244" s="4">
        <f t="shared" si="20"/>
        <v>7.7034428019228445</v>
      </c>
      <c r="E244" s="4">
        <f t="shared" si="21"/>
        <v>0.8677732306332695</v>
      </c>
      <c r="F244" s="63">
        <f t="shared" si="22"/>
        <v>3042.3771298004995</v>
      </c>
      <c r="G244" s="9">
        <f t="shared" si="18"/>
        <v>1.5818741168781122E-2</v>
      </c>
    </row>
    <row r="245" spans="1:7" x14ac:dyDescent="0.15">
      <c r="A245" s="10">
        <v>40940</v>
      </c>
      <c r="B245" s="4">
        <v>3202</v>
      </c>
      <c r="C245" s="4">
        <f t="shared" si="19"/>
        <v>3535.6308822706465</v>
      </c>
      <c r="D245" s="4">
        <f t="shared" si="20"/>
        <v>8.2672151525000785</v>
      </c>
      <c r="E245" s="4">
        <f t="shared" si="21"/>
        <v>0.88511653025007597</v>
      </c>
      <c r="F245" s="63">
        <f t="shared" si="22"/>
        <v>3059.5136778251267</v>
      </c>
      <c r="G245" s="9">
        <f t="shared" si="18"/>
        <v>4.4499163702333942E-2</v>
      </c>
    </row>
    <row r="246" spans="1:7" x14ac:dyDescent="0.15">
      <c r="A246" s="10">
        <v>40969</v>
      </c>
      <c r="B246" s="4">
        <v>3550</v>
      </c>
      <c r="C246" s="4">
        <f t="shared" si="19"/>
        <v>3588.7408985060138</v>
      </c>
      <c r="D246" s="4">
        <f t="shared" si="20"/>
        <v>8.8357229205595864</v>
      </c>
      <c r="E246" s="4">
        <f t="shared" si="21"/>
        <v>0.9669863310109168</v>
      </c>
      <c r="F246" s="63">
        <f t="shared" si="22"/>
        <v>3393.0254481611514</v>
      </c>
      <c r="G246" s="9">
        <f t="shared" si="18"/>
        <v>4.4218183616577068E-2</v>
      </c>
    </row>
    <row r="247" spans="1:7" x14ac:dyDescent="0.15">
      <c r="A247" s="10">
        <v>41000</v>
      </c>
      <c r="B247" s="4">
        <v>3409</v>
      </c>
      <c r="C247" s="4">
        <f t="shared" si="19"/>
        <v>3572.9653970393601</v>
      </c>
      <c r="D247" s="4">
        <f t="shared" si="20"/>
        <v>8.5237069022084953</v>
      </c>
      <c r="E247" s="4">
        <f t="shared" si="21"/>
        <v>0.96806105596612091</v>
      </c>
      <c r="F247" s="63">
        <f t="shared" si="22"/>
        <v>3496.4543998816598</v>
      </c>
      <c r="G247" s="9">
        <f t="shared" si="18"/>
        <v>2.5653974737946558E-2</v>
      </c>
    </row>
    <row r="248" spans="1:7" x14ac:dyDescent="0.15">
      <c r="A248" s="10">
        <v>41030</v>
      </c>
      <c r="B248" s="4">
        <v>3786</v>
      </c>
      <c r="C248" s="4">
        <f t="shared" si="19"/>
        <v>3595.4789886134413</v>
      </c>
      <c r="D248" s="4">
        <f t="shared" si="20"/>
        <v>8.7010677699098427</v>
      </c>
      <c r="E248" s="4">
        <f t="shared" si="21"/>
        <v>1.0461082664684971</v>
      </c>
      <c r="F248" s="63">
        <f t="shared" si="22"/>
        <v>3732.6906815340385</v>
      </c>
      <c r="G248" s="9">
        <f t="shared" si="18"/>
        <v>1.4080644074474775E-2</v>
      </c>
    </row>
    <row r="249" spans="1:7" x14ac:dyDescent="0.15">
      <c r="A249" s="10">
        <v>41061</v>
      </c>
      <c r="B249" s="4">
        <v>3816</v>
      </c>
      <c r="C249" s="4">
        <f t="shared" si="19"/>
        <v>3628.3751103942413</v>
      </c>
      <c r="D249" s="4">
        <f t="shared" si="20"/>
        <v>9.007807666206503</v>
      </c>
      <c r="E249" s="4">
        <f t="shared" si="21"/>
        <v>1.0393577350993652</v>
      </c>
      <c r="F249" s="63">
        <f t="shared" si="22"/>
        <v>3724.5827049657792</v>
      </c>
      <c r="G249" s="9">
        <f t="shared" si="18"/>
        <v>2.3956314212322024E-2</v>
      </c>
    </row>
    <row r="250" spans="1:7" x14ac:dyDescent="0.15">
      <c r="A250" s="10">
        <v>41091</v>
      </c>
      <c r="B250" s="4">
        <v>3733</v>
      </c>
      <c r="C250" s="4">
        <f t="shared" si="19"/>
        <v>3585.6313651500423</v>
      </c>
      <c r="D250" s="4">
        <f t="shared" si="20"/>
        <v>8.3517121697557037</v>
      </c>
      <c r="E250" s="4">
        <f t="shared" si="21"/>
        <v>1.0726120447016769</v>
      </c>
      <c r="F250" s="63">
        <f t="shared" si="22"/>
        <v>3937.8441246530283</v>
      </c>
      <c r="G250" s="9">
        <f t="shared" si="18"/>
        <v>5.4873861412544418E-2</v>
      </c>
    </row>
    <row r="251" spans="1:7" x14ac:dyDescent="0.15">
      <c r="A251" s="10">
        <v>41122</v>
      </c>
      <c r="B251" s="4">
        <v>3752</v>
      </c>
      <c r="C251" s="4">
        <f t="shared" si="19"/>
        <v>3598.1029666433819</v>
      </c>
      <c r="D251" s="4">
        <f t="shared" si="20"/>
        <v>8.4039432754726437</v>
      </c>
      <c r="E251" s="4">
        <f t="shared" si="21"/>
        <v>1.0414111490817528</v>
      </c>
      <c r="F251" s="63">
        <f t="shared" si="22"/>
        <v>3736.3401874106221</v>
      </c>
      <c r="G251" s="9">
        <f t="shared" si="18"/>
        <v>4.1737240376806791E-3</v>
      </c>
    </row>
    <row r="252" spans="1:7" x14ac:dyDescent="0.15">
      <c r="A252" s="10">
        <v>41153</v>
      </c>
      <c r="B252" s="4">
        <v>3503</v>
      </c>
      <c r="C252" s="4">
        <f t="shared" si="19"/>
        <v>3582.5565256953805</v>
      </c>
      <c r="D252" s="4">
        <f t="shared" si="20"/>
        <v>8.1003052521945431</v>
      </c>
      <c r="E252" s="4">
        <f t="shared" si="21"/>
        <v>0.99164166965965295</v>
      </c>
      <c r="F252" s="63">
        <f t="shared" si="22"/>
        <v>3590.1708869487984</v>
      </c>
      <c r="G252" s="9">
        <f t="shared" si="18"/>
        <v>2.4884638009933884E-2</v>
      </c>
    </row>
    <row r="253" spans="1:7" x14ac:dyDescent="0.15">
      <c r="A253" s="10">
        <v>41183</v>
      </c>
      <c r="B253" s="4">
        <v>3626</v>
      </c>
      <c r="C253" s="4">
        <f t="shared" si="19"/>
        <v>3582.9075992371254</v>
      </c>
      <c r="D253" s="4">
        <f t="shared" si="20"/>
        <v>8.0020620934823441</v>
      </c>
      <c r="E253" s="4">
        <f t="shared" si="21"/>
        <v>1.0172007383047097</v>
      </c>
      <c r="F253" s="63">
        <f t="shared" si="22"/>
        <v>3654.8392294285718</v>
      </c>
      <c r="G253" s="9">
        <f t="shared" si="18"/>
        <v>7.9534554408637066E-3</v>
      </c>
    </row>
    <row r="254" spans="1:7" x14ac:dyDescent="0.15">
      <c r="A254" s="10">
        <v>41214</v>
      </c>
      <c r="B254" s="4">
        <v>3869</v>
      </c>
      <c r="C254" s="4">
        <f t="shared" si="19"/>
        <v>3623.2515760896104</v>
      </c>
      <c r="D254" s="4">
        <f t="shared" si="20"/>
        <v>8.4120862072845544</v>
      </c>
      <c r="E254" s="4">
        <f t="shared" si="21"/>
        <v>1.0507370849930995</v>
      </c>
      <c r="F254" s="63">
        <f t="shared" si="22"/>
        <v>3745.6555222856323</v>
      </c>
      <c r="G254" s="9">
        <f t="shared" si="18"/>
        <v>3.1880195842431562E-2</v>
      </c>
    </row>
    <row r="255" spans="1:7" x14ac:dyDescent="0.15">
      <c r="A255" s="10">
        <v>41244</v>
      </c>
      <c r="B255" s="4">
        <v>5124</v>
      </c>
      <c r="C255" s="4">
        <f t="shared" si="19"/>
        <v>3633.3549047459787</v>
      </c>
      <c r="D255" s="4">
        <f t="shared" si="20"/>
        <v>8.4335274296604581</v>
      </c>
      <c r="E255" s="4">
        <f t="shared" si="21"/>
        <v>1.4102745872661899</v>
      </c>
      <c r="F255" s="63">
        <f t="shared" si="22"/>
        <v>5115.2903407020276</v>
      </c>
      <c r="G255" s="9">
        <f t="shared" si="18"/>
        <v>1.6997773805566732E-3</v>
      </c>
    </row>
    <row r="256" spans="1:7" x14ac:dyDescent="0.15">
      <c r="A256" s="10">
        <v>41275</v>
      </c>
      <c r="B256" s="4">
        <v>3143</v>
      </c>
      <c r="C256" s="4">
        <f t="shared" si="19"/>
        <v>3636.3526202073895</v>
      </c>
      <c r="D256" s="4">
        <f t="shared" si="20"/>
        <v>8.3646133285107531</v>
      </c>
      <c r="E256" s="4">
        <f t="shared" si="21"/>
        <v>0.86763275633652204</v>
      </c>
      <c r="F256" s="63">
        <f t="shared" si="22"/>
        <v>3160.2465130719238</v>
      </c>
      <c r="G256" s="9">
        <f t="shared" si="18"/>
        <v>5.4872774648182633E-3</v>
      </c>
    </row>
    <row r="257" spans="1:7" x14ac:dyDescent="0.15">
      <c r="A257" s="10">
        <v>41306</v>
      </c>
      <c r="B257" s="4">
        <v>3211</v>
      </c>
      <c r="C257" s="4">
        <f t="shared" si="19"/>
        <v>3640.0822854136413</v>
      </c>
      <c r="D257" s="4">
        <f t="shared" si="20"/>
        <v>8.3058524137501504</v>
      </c>
      <c r="E257" s="4">
        <f t="shared" si="21"/>
        <v>0.88510619577919292</v>
      </c>
      <c r="F257" s="63">
        <f t="shared" si="22"/>
        <v>3225.9994714899517</v>
      </c>
      <c r="G257" s="9">
        <f t="shared" si="18"/>
        <v>4.6712773248058868E-3</v>
      </c>
    </row>
    <row r="258" spans="1:7" x14ac:dyDescent="0.15">
      <c r="A258" s="10">
        <v>41334</v>
      </c>
      <c r="B258" s="4">
        <v>3601</v>
      </c>
      <c r="C258" s="4">
        <f t="shared" si="19"/>
        <v>3669.0524059969271</v>
      </c>
      <c r="D258" s="4">
        <f t="shared" si="20"/>
        <v>8.5678297365747547</v>
      </c>
      <c r="E258" s="4">
        <f t="shared" si="21"/>
        <v>0.97177444134444912</v>
      </c>
      <c r="F258" s="63">
        <f t="shared" si="22"/>
        <v>3527.94145950146</v>
      </c>
      <c r="G258" s="9">
        <f t="shared" si="18"/>
        <v>2.0288403359772278E-2</v>
      </c>
    </row>
    <row r="259" spans="1:7" x14ac:dyDescent="0.15">
      <c r="A259" s="10">
        <v>41365</v>
      </c>
      <c r="B259" s="4">
        <v>3462</v>
      </c>
      <c r="C259" s="4">
        <f t="shared" si="19"/>
        <v>3649.886697368258</v>
      </c>
      <c r="D259" s="4">
        <f t="shared" si="20"/>
        <v>8.2162296666486725</v>
      </c>
      <c r="E259" s="4">
        <f t="shared" si="21"/>
        <v>0.96371290430598322</v>
      </c>
      <c r="F259" s="63">
        <f t="shared" si="22"/>
        <v>3560.1609288465484</v>
      </c>
      <c r="G259" s="9">
        <f t="shared" si="18"/>
        <v>2.8353821157292999E-2</v>
      </c>
    </row>
    <row r="260" spans="1:7" x14ac:dyDescent="0.15">
      <c r="A260" s="10">
        <v>41395</v>
      </c>
      <c r="B260" s="4">
        <v>3915</v>
      </c>
      <c r="C260" s="4">
        <f t="shared" si="19"/>
        <v>3681.1704304027294</v>
      </c>
      <c r="D260" s="4">
        <f t="shared" si="20"/>
        <v>8.5086747088330803</v>
      </c>
      <c r="E260" s="4">
        <f t="shared" si="21"/>
        <v>1.051756530744195</v>
      </c>
      <c r="F260" s="63">
        <f t="shared" si="22"/>
        <v>3826.7717115638216</v>
      </c>
      <c r="G260" s="9">
        <f t="shared" si="18"/>
        <v>2.2535961286380191E-2</v>
      </c>
    </row>
    <row r="261" spans="1:7" x14ac:dyDescent="0.15">
      <c r="A261" s="10">
        <v>41426</v>
      </c>
      <c r="B261" s="4">
        <v>3773</v>
      </c>
      <c r="C261" s="4">
        <f t="shared" si="19"/>
        <v>3673.3910009580704</v>
      </c>
      <c r="D261" s="4">
        <f t="shared" si="20"/>
        <v>8.3021774893326601</v>
      </c>
      <c r="E261" s="4">
        <f t="shared" si="21"/>
        <v>1.0370090062649198</v>
      </c>
      <c r="F261" s="63">
        <f t="shared" si="22"/>
        <v>3834.8965179322063</v>
      </c>
      <c r="G261" s="9">
        <f t="shared" si="18"/>
        <v>1.6405120045641739E-2</v>
      </c>
    </row>
    <row r="262" spans="1:7" x14ac:dyDescent="0.15">
      <c r="A262" s="10">
        <v>41456</v>
      </c>
      <c r="B262" s="4">
        <v>3993</v>
      </c>
      <c r="C262" s="4">
        <f t="shared" si="19"/>
        <v>3692.905576219147</v>
      </c>
      <c r="D262" s="4">
        <f t="shared" si="20"/>
        <v>8.4443259519148715</v>
      </c>
      <c r="E262" s="4">
        <f t="shared" si="21"/>
        <v>1.0759011189547898</v>
      </c>
      <c r="F262" s="63">
        <f t="shared" si="22"/>
        <v>3949.0284480986852</v>
      </c>
      <c r="G262" s="9">
        <f t="shared" ref="G262:G325" si="23">ABS(B262-F262)/B262</f>
        <v>1.101215925402324E-2</v>
      </c>
    </row>
    <row r="263" spans="1:7" x14ac:dyDescent="0.15">
      <c r="A263" s="10">
        <v>41487</v>
      </c>
      <c r="B263" s="4">
        <v>4054</v>
      </c>
      <c r="C263" s="4">
        <f t="shared" si="19"/>
        <v>3753.7115582731703</v>
      </c>
      <c r="D263" s="4">
        <f t="shared" si="20"/>
        <v>9.108156210588934</v>
      </c>
      <c r="E263" s="4">
        <f t="shared" si="21"/>
        <v>1.0529007986204377</v>
      </c>
      <c r="F263" s="63">
        <f t="shared" si="22"/>
        <v>3854.627054773599</v>
      </c>
      <c r="G263" s="9">
        <f t="shared" si="23"/>
        <v>4.9179315546719546E-2</v>
      </c>
    </row>
    <row r="264" spans="1:7" x14ac:dyDescent="0.15">
      <c r="A264" s="10">
        <v>41518</v>
      </c>
      <c r="B264" s="4">
        <v>3587</v>
      </c>
      <c r="C264" s="4">
        <f t="shared" si="19"/>
        <v>3723.0009276538285</v>
      </c>
      <c r="D264" s="4">
        <f t="shared" si="20"/>
        <v>8.6033418573176323</v>
      </c>
      <c r="E264" s="4">
        <f t="shared" si="21"/>
        <v>0.98506034864987335</v>
      </c>
      <c r="F264" s="63">
        <f t="shared" si="22"/>
        <v>3731.3688242989333</v>
      </c>
      <c r="G264" s="9">
        <f t="shared" si="23"/>
        <v>4.0247790437394286E-2</v>
      </c>
    </row>
    <row r="265" spans="1:7" x14ac:dyDescent="0.15">
      <c r="A265" s="10">
        <v>41548</v>
      </c>
      <c r="B265" s="4">
        <v>3738</v>
      </c>
      <c r="C265" s="4">
        <f t="shared" si="19"/>
        <v>3716.0653776477207</v>
      </c>
      <c r="D265" s="4">
        <f t="shared" si="20"/>
        <v>8.406342996450995</v>
      </c>
      <c r="E265" s="4">
        <f t="shared" si="21"/>
        <v>1.0150843950394348</v>
      </c>
      <c r="F265" s="63">
        <f t="shared" si="22"/>
        <v>3795.7906180077443</v>
      </c>
      <c r="G265" s="9">
        <f t="shared" si="23"/>
        <v>1.5460304442949262E-2</v>
      </c>
    </row>
    <row r="266" spans="1:7" x14ac:dyDescent="0.15">
      <c r="A266" s="10">
        <v>41579</v>
      </c>
      <c r="B266" s="4">
        <v>4004</v>
      </c>
      <c r="C266" s="4">
        <f t="shared" si="19"/>
        <v>3748.0444052370499</v>
      </c>
      <c r="D266" s="4">
        <f t="shared" si="20"/>
        <v>8.7051926218413271</v>
      </c>
      <c r="E266" s="4">
        <f t="shared" si="21"/>
        <v>1.056432528825086</v>
      </c>
      <c r="F266" s="63">
        <f t="shared" si="22"/>
        <v>3913.4405588888903</v>
      </c>
      <c r="G266" s="9">
        <f t="shared" si="23"/>
        <v>2.2617243034742673E-2</v>
      </c>
    </row>
    <row r="267" spans="1:7" x14ac:dyDescent="0.15">
      <c r="A267" s="10">
        <v>41609</v>
      </c>
      <c r="B267" s="4">
        <v>5143</v>
      </c>
      <c r="C267" s="4">
        <f t="shared" si="19"/>
        <v>3726.679611624405</v>
      </c>
      <c r="D267" s="4">
        <f t="shared" si="20"/>
        <v>8.3239715485154839</v>
      </c>
      <c r="E267" s="4">
        <f t="shared" si="21"/>
        <v>1.4034653514711102</v>
      </c>
      <c r="F267" s="63">
        <f t="shared" si="22"/>
        <v>5298.0484885828728</v>
      </c>
      <c r="G267" s="9">
        <f t="shared" si="23"/>
        <v>3.0147479794453196E-2</v>
      </c>
    </row>
    <row r="268" spans="1:7" x14ac:dyDescent="0.15">
      <c r="A268" s="10">
        <v>41640</v>
      </c>
      <c r="B268" s="4">
        <v>3331</v>
      </c>
      <c r="C268" s="4">
        <f t="shared" si="19"/>
        <v>3763.4971510577361</v>
      </c>
      <c r="D268" s="4">
        <f t="shared" si="20"/>
        <v>8.6852071156762882</v>
      </c>
      <c r="E268" s="4">
        <f t="shared" si="21"/>
        <v>0.87313380649749406</v>
      </c>
      <c r="F268" s="63">
        <f t="shared" si="22"/>
        <v>3240.6114537951075</v>
      </c>
      <c r="G268" s="9">
        <f t="shared" si="23"/>
        <v>2.7135558752594557E-2</v>
      </c>
    </row>
    <row r="269" spans="1:7" x14ac:dyDescent="0.15">
      <c r="A269" s="10">
        <v>41671</v>
      </c>
      <c r="B269" s="4">
        <v>3258</v>
      </c>
      <c r="C269" s="4">
        <f t="shared" si="19"/>
        <v>3747.2198357417301</v>
      </c>
      <c r="D269" s="4">
        <f t="shared" si="20"/>
        <v>8.36873741329204</v>
      </c>
      <c r="E269" s="4">
        <f t="shared" si="21"/>
        <v>0.88170730440746758</v>
      </c>
      <c r="F269" s="63">
        <f t="shared" si="22"/>
        <v>3338.7819768282538</v>
      </c>
      <c r="G269" s="9">
        <f t="shared" si="23"/>
        <v>2.4794959124694243E-2</v>
      </c>
    </row>
    <row r="270" spans="1:7" x14ac:dyDescent="0.15">
      <c r="A270" s="10">
        <v>41699</v>
      </c>
      <c r="B270" s="4">
        <v>3594</v>
      </c>
      <c r="C270" s="4">
        <f t="shared" si="19"/>
        <v>3739.9440830494823</v>
      </c>
      <c r="D270" s="4">
        <f t="shared" si="20"/>
        <v>8.1703997997274058</v>
      </c>
      <c r="E270" s="4">
        <f t="shared" si="21"/>
        <v>0.96972245815842295</v>
      </c>
      <c r="F270" s="63">
        <f t="shared" si="22"/>
        <v>3649.5849875973181</v>
      </c>
      <c r="G270" s="9">
        <f t="shared" si="23"/>
        <v>1.5466051084395688E-2</v>
      </c>
    </row>
    <row r="271" spans="1:7" x14ac:dyDescent="0.15">
      <c r="A271" s="10">
        <v>41730</v>
      </c>
      <c r="B271" s="4">
        <v>3641</v>
      </c>
      <c r="C271" s="4">
        <f t="shared" si="19"/>
        <v>3756.3146923575678</v>
      </c>
      <c r="D271" s="4">
        <f t="shared" si="20"/>
        <v>8.2743603617940362</v>
      </c>
      <c r="E271" s="4">
        <f t="shared" si="21"/>
        <v>0.96604702373716855</v>
      </c>
      <c r="F271" s="63">
        <f t="shared" si="22"/>
        <v>3612.1062939379303</v>
      </c>
      <c r="G271" s="9">
        <f t="shared" si="23"/>
        <v>7.935651211774147E-3</v>
      </c>
    </row>
    <row r="272" spans="1:7" x14ac:dyDescent="0.15">
      <c r="A272" s="10">
        <v>41760</v>
      </c>
      <c r="B272" s="4">
        <v>4093</v>
      </c>
      <c r="C272" s="4">
        <f t="shared" si="19"/>
        <v>3799.3234233067765</v>
      </c>
      <c r="D272" s="4">
        <f t="shared" si="20"/>
        <v>8.7147155363316831</v>
      </c>
      <c r="E272" s="4">
        <f t="shared" si="21"/>
        <v>1.0596160748145169</v>
      </c>
      <c r="F272" s="63">
        <f t="shared" si="22"/>
        <v>3959.4311217656914</v>
      </c>
      <c r="G272" s="9">
        <f t="shared" si="23"/>
        <v>3.2633490895262303E-2</v>
      </c>
    </row>
    <row r="273" spans="1:7" x14ac:dyDescent="0.15">
      <c r="A273" s="10">
        <v>41791</v>
      </c>
      <c r="B273" s="4">
        <v>3962</v>
      </c>
      <c r="C273" s="4">
        <f t="shared" ref="C273:C336" si="24">$L$4*B273/E261+(1-$L$4)*(C272+D272)</f>
        <v>3811.4747974075594</v>
      </c>
      <c r="D273" s="4">
        <f t="shared" ref="D273:D336" si="25">$L$2*(C273-C272)+(1-$L$2)*D272</f>
        <v>8.7582847836329005</v>
      </c>
      <c r="E273" s="4">
        <f t="shared" ref="E273:E336" si="26">$L$3*B273/(C272-D272)+(1-$L$3)*E261</f>
        <v>1.0386100944224348</v>
      </c>
      <c r="F273" s="63">
        <f t="shared" si="22"/>
        <v>3948.9698461806065</v>
      </c>
      <c r="G273" s="9">
        <f t="shared" si="23"/>
        <v>3.2887818827343489E-3</v>
      </c>
    </row>
    <row r="274" spans="1:7" x14ac:dyDescent="0.15">
      <c r="A274" s="10">
        <v>41821</v>
      </c>
      <c r="B274" s="4">
        <v>4161</v>
      </c>
      <c r="C274" s="4">
        <f t="shared" si="24"/>
        <v>3833.1488478440301</v>
      </c>
      <c r="D274" s="4">
        <f t="shared" si="25"/>
        <v>8.9220281923130482</v>
      </c>
      <c r="E274" s="4">
        <f t="shared" si="26"/>
        <v>1.0794750431088316</v>
      </c>
      <c r="F274" s="63">
        <f t="shared" ref="F274:F337" si="27">(C273+1*D273)*E262</f>
        <v>4110.1930477976093</v>
      </c>
      <c r="G274" s="9">
        <f t="shared" si="23"/>
        <v>1.2210274501896341E-2</v>
      </c>
    </row>
    <row r="275" spans="1:7" x14ac:dyDescent="0.15">
      <c r="A275" s="10">
        <v>41852</v>
      </c>
      <c r="B275" s="4">
        <v>4134</v>
      </c>
      <c r="C275" s="4">
        <f t="shared" si="24"/>
        <v>3865.1070357554672</v>
      </c>
      <c r="D275" s="4">
        <f t="shared" si="25"/>
        <v>9.2140758661945341</v>
      </c>
      <c r="E275" s="4">
        <f t="shared" si="26"/>
        <v>1.058384032942528</v>
      </c>
      <c r="F275" s="63">
        <f t="shared" si="27"/>
        <v>4045.3194937349904</v>
      </c>
      <c r="G275" s="9">
        <f t="shared" si="23"/>
        <v>2.1451501273587234E-2</v>
      </c>
    </row>
    <row r="276" spans="1:7" x14ac:dyDescent="0.15">
      <c r="A276" s="10">
        <v>41883</v>
      </c>
      <c r="B276" s="4">
        <v>3733</v>
      </c>
      <c r="C276" s="4">
        <f t="shared" si="24"/>
        <v>3851.1534940139472</v>
      </c>
      <c r="D276" s="4">
        <f t="shared" si="25"/>
        <v>8.9203615963593688</v>
      </c>
      <c r="E276" s="4">
        <f t="shared" si="26"/>
        <v>0.98175663311129691</v>
      </c>
      <c r="F276" s="63">
        <f t="shared" si="27"/>
        <v>3816.4401049955991</v>
      </c>
      <c r="G276" s="9">
        <f t="shared" si="23"/>
        <v>2.2352023840235491E-2</v>
      </c>
    </row>
    <row r="277" spans="1:7" x14ac:dyDescent="0.15">
      <c r="A277" s="10">
        <v>41913</v>
      </c>
      <c r="B277" s="4">
        <v>3999</v>
      </c>
      <c r="C277" s="4">
        <f t="shared" si="24"/>
        <v>3881.8177235987987</v>
      </c>
      <c r="D277" s="4">
        <f t="shared" si="25"/>
        <v>9.1960258626543023</v>
      </c>
      <c r="E277" s="4">
        <f t="shared" si="26"/>
        <v>1.0201021841397837</v>
      </c>
      <c r="F277" s="63">
        <f t="shared" si="27"/>
        <v>3918.3007345297265</v>
      </c>
      <c r="G277" s="9">
        <f t="shared" si="23"/>
        <v>2.0179861332901609E-2</v>
      </c>
    </row>
    <row r="278" spans="1:7" x14ac:dyDescent="0.15">
      <c r="A278" s="10">
        <v>41944</v>
      </c>
      <c r="B278" s="4">
        <v>4006</v>
      </c>
      <c r="C278" s="4">
        <f t="shared" si="24"/>
        <v>3863.9347706446524</v>
      </c>
      <c r="D278" s="4">
        <f t="shared" si="25"/>
        <v>8.8527241634580012</v>
      </c>
      <c r="E278" s="4">
        <f t="shared" si="26"/>
        <v>1.0521416352092259</v>
      </c>
      <c r="F278" s="63">
        <f t="shared" si="27"/>
        <v>4110.5934950367418</v>
      </c>
      <c r="G278" s="9">
        <f t="shared" si="23"/>
        <v>2.6109209944269057E-2</v>
      </c>
    </row>
    <row r="279" spans="1:7" x14ac:dyDescent="0.15">
      <c r="A279" s="10">
        <v>41974</v>
      </c>
      <c r="B279" s="4">
        <v>5437</v>
      </c>
      <c r="C279" s="4">
        <f t="shared" si="24"/>
        <v>3873.1142966792913</v>
      </c>
      <c r="D279" s="4">
        <f t="shared" si="25"/>
        <v>8.8568672900668712</v>
      </c>
      <c r="E279" s="4">
        <f t="shared" si="26"/>
        <v>1.4048079185432512</v>
      </c>
      <c r="F279" s="63">
        <f t="shared" si="27"/>
        <v>5435.3230625737851</v>
      </c>
      <c r="G279" s="9">
        <f t="shared" si="23"/>
        <v>3.084306467196732E-4</v>
      </c>
    </row>
    <row r="280" spans="1:7" x14ac:dyDescent="0.15">
      <c r="A280" s="10">
        <v>42005</v>
      </c>
      <c r="B280" s="4">
        <v>3481</v>
      </c>
      <c r="C280" s="4">
        <f t="shared" si="24"/>
        <v>3910.6395570382992</v>
      </c>
      <c r="D280" s="4">
        <f t="shared" si="25"/>
        <v>9.2203192547949033</v>
      </c>
      <c r="E280" s="4">
        <f t="shared" si="26"/>
        <v>0.87853588470756183</v>
      </c>
      <c r="F280" s="63">
        <f t="shared" si="27"/>
        <v>3389.4802591100733</v>
      </c>
      <c r="G280" s="9">
        <f t="shared" si="23"/>
        <v>2.6291221169183181E-2</v>
      </c>
    </row>
    <row r="281" spans="1:7" x14ac:dyDescent="0.15">
      <c r="A281" s="10">
        <v>42036</v>
      </c>
      <c r="B281" s="4">
        <v>3392</v>
      </c>
      <c r="C281" s="4">
        <f t="shared" si="24"/>
        <v>3899.954482143819</v>
      </c>
      <c r="D281" s="4">
        <f t="shared" si="25"/>
        <v>8.9679627800234645</v>
      </c>
      <c r="E281" s="4">
        <f t="shared" si="26"/>
        <v>0.8793112247883812</v>
      </c>
      <c r="F281" s="63">
        <f t="shared" si="27"/>
        <v>3456.1690851813732</v>
      </c>
      <c r="G281" s="9">
        <f t="shared" si="23"/>
        <v>1.8917772753942585E-2</v>
      </c>
    </row>
    <row r="282" spans="1:7" x14ac:dyDescent="0.15">
      <c r="A282" s="10">
        <v>42064</v>
      </c>
      <c r="B282" s="4">
        <v>3755</v>
      </c>
      <c r="C282" s="4">
        <f t="shared" si="24"/>
        <v>3898.8900563798757</v>
      </c>
      <c r="D282" s="4">
        <f t="shared" si="25"/>
        <v>8.840774230653043</v>
      </c>
      <c r="E282" s="4">
        <f t="shared" si="26"/>
        <v>0.96881094713924776</v>
      </c>
      <c r="F282" s="63">
        <f t="shared" si="27"/>
        <v>3790.5698820421808</v>
      </c>
      <c r="G282" s="9">
        <f t="shared" si="23"/>
        <v>9.4726716490494758E-3</v>
      </c>
    </row>
    <row r="283" spans="1:7" x14ac:dyDescent="0.15">
      <c r="A283" s="10">
        <v>42095</v>
      </c>
      <c r="B283" s="4">
        <v>3761</v>
      </c>
      <c r="C283" s="4">
        <f t="shared" si="24"/>
        <v>3903.7524973209479</v>
      </c>
      <c r="D283" s="4">
        <f t="shared" si="25"/>
        <v>8.7903377430911522</v>
      </c>
      <c r="E283" s="4">
        <f t="shared" si="26"/>
        <v>0.96619897717473879</v>
      </c>
      <c r="F283" s="63">
        <f t="shared" si="27"/>
        <v>3775.0517384772747</v>
      </c>
      <c r="G283" s="9">
        <f t="shared" si="23"/>
        <v>3.7361708261831267E-3</v>
      </c>
    </row>
    <row r="284" spans="1:7" x14ac:dyDescent="0.15">
      <c r="A284" s="10">
        <v>42125</v>
      </c>
      <c r="B284" s="4">
        <v>4214</v>
      </c>
      <c r="C284" s="4">
        <f t="shared" si="24"/>
        <v>3930.1483199294089</v>
      </c>
      <c r="D284" s="4">
        <f t="shared" si="25"/>
        <v>9.0135364430992322</v>
      </c>
      <c r="E284" s="4">
        <f t="shared" si="26"/>
        <v>1.0639661137210616</v>
      </c>
      <c r="F284" s="63">
        <f t="shared" si="27"/>
        <v>4145.7932814342194</v>
      </c>
      <c r="G284" s="9">
        <f t="shared" si="23"/>
        <v>1.6185742421874857E-2</v>
      </c>
    </row>
    <row r="285" spans="1:7" x14ac:dyDescent="0.15">
      <c r="A285" s="10">
        <v>42156</v>
      </c>
      <c r="B285" s="4">
        <v>4097</v>
      </c>
      <c r="C285" s="4">
        <f t="shared" si="24"/>
        <v>3940.6752008911662</v>
      </c>
      <c r="D285" s="4">
        <f t="shared" si="25"/>
        <v>9.0327223122651112</v>
      </c>
      <c r="E285" s="4">
        <f t="shared" si="26"/>
        <v>1.0398277329240693</v>
      </c>
      <c r="F285" s="63">
        <f t="shared" si="27"/>
        <v>4091.2532675923044</v>
      </c>
      <c r="G285" s="9">
        <f t="shared" si="23"/>
        <v>1.4026683933843341E-3</v>
      </c>
    </row>
    <row r="286" spans="1:7" x14ac:dyDescent="0.15">
      <c r="A286" s="10">
        <v>42186</v>
      </c>
      <c r="B286" s="4">
        <v>4401</v>
      </c>
      <c r="C286" s="4">
        <f t="shared" si="24"/>
        <v>3984.5182672502951</v>
      </c>
      <c r="D286" s="4">
        <f t="shared" si="25"/>
        <v>9.4740406626263045</v>
      </c>
      <c r="E286" s="4">
        <f t="shared" si="26"/>
        <v>1.0872611538627848</v>
      </c>
      <c r="F286" s="63">
        <f t="shared" si="27"/>
        <v>4263.6111306673174</v>
      </c>
      <c r="G286" s="9">
        <f t="shared" si="23"/>
        <v>3.1217648110130104E-2</v>
      </c>
    </row>
    <row r="287" spans="1:7" x14ac:dyDescent="0.15">
      <c r="A287" s="10">
        <v>42217</v>
      </c>
      <c r="B287" s="4">
        <v>4133</v>
      </c>
      <c r="C287" s="4">
        <f t="shared" si="24"/>
        <v>3969.6549118304029</v>
      </c>
      <c r="D287" s="4">
        <f t="shared" si="25"/>
        <v>9.165496182951971</v>
      </c>
      <c r="E287" s="4">
        <f t="shared" si="26"/>
        <v>1.0547456185279191</v>
      </c>
      <c r="F287" s="63">
        <f t="shared" si="27"/>
        <v>4227.1776863903133</v>
      </c>
      <c r="G287" s="9">
        <f t="shared" si="23"/>
        <v>2.2786761768766824E-2</v>
      </c>
    </row>
    <row r="288" spans="1:7" x14ac:dyDescent="0.15">
      <c r="A288" s="10">
        <v>42248</v>
      </c>
      <c r="B288" s="4">
        <v>3950</v>
      </c>
      <c r="C288" s="4">
        <f t="shared" si="24"/>
        <v>3991.0133654319811</v>
      </c>
      <c r="D288" s="4">
        <f t="shared" si="25"/>
        <v>9.3200759781636542</v>
      </c>
      <c r="E288" s="4">
        <f t="shared" si="26"/>
        <v>0.98479948213380231</v>
      </c>
      <c r="F288" s="63">
        <f t="shared" si="27"/>
        <v>3906.2333275257079</v>
      </c>
      <c r="G288" s="9">
        <f t="shared" si="23"/>
        <v>1.1080170246656237E-2</v>
      </c>
    </row>
    <row r="289" spans="1:7" x14ac:dyDescent="0.15">
      <c r="A289" s="10">
        <v>42278</v>
      </c>
      <c r="B289" s="4">
        <v>4140</v>
      </c>
      <c r="C289" s="4">
        <f t="shared" si="24"/>
        <v>4016.2197228635478</v>
      </c>
      <c r="D289" s="4">
        <f t="shared" si="25"/>
        <v>9.5214789724848519</v>
      </c>
      <c r="E289" s="4">
        <f t="shared" si="26"/>
        <v>1.023937528540674</v>
      </c>
      <c r="F289" s="63">
        <f t="shared" si="27"/>
        <v>4080.7488808699059</v>
      </c>
      <c r="G289" s="9">
        <f t="shared" si="23"/>
        <v>1.4311864524177329E-2</v>
      </c>
    </row>
    <row r="290" spans="1:7" x14ac:dyDescent="0.15">
      <c r="A290" s="10">
        <v>42309</v>
      </c>
      <c r="B290" s="4">
        <v>4131</v>
      </c>
      <c r="C290" s="4">
        <f t="shared" si="24"/>
        <v>3998.5371175346072</v>
      </c>
      <c r="D290" s="4">
        <f t="shared" si="25"/>
        <v>9.1765912118000053</v>
      </c>
      <c r="E290" s="4">
        <f t="shared" si="26"/>
        <v>1.0480210874061096</v>
      </c>
      <c r="F290" s="63">
        <f t="shared" si="27"/>
        <v>4235.6499310289182</v>
      </c>
      <c r="G290" s="9">
        <f t="shared" si="23"/>
        <v>2.5332832493081148E-2</v>
      </c>
    </row>
    <row r="291" spans="1:7" x14ac:dyDescent="0.15">
      <c r="A291" s="10">
        <v>42339</v>
      </c>
      <c r="B291" s="4">
        <v>5628</v>
      </c>
      <c r="C291" s="4">
        <f t="shared" si="24"/>
        <v>4007.3110907780674</v>
      </c>
      <c r="D291" s="4">
        <f t="shared" si="25"/>
        <v>9.1714869043741931</v>
      </c>
      <c r="E291" s="4">
        <f t="shared" si="26"/>
        <v>1.405967801804558</v>
      </c>
      <c r="F291" s="63">
        <f t="shared" si="27"/>
        <v>5630.0679533012935</v>
      </c>
      <c r="G291" s="9">
        <f t="shared" si="23"/>
        <v>3.6744017435919122E-4</v>
      </c>
    </row>
    <row r="292" spans="1:7" x14ac:dyDescent="0.15">
      <c r="A292" s="10">
        <v>42370</v>
      </c>
      <c r="B292" s="4">
        <v>3487</v>
      </c>
      <c r="C292" s="4">
        <f t="shared" si="24"/>
        <v>4003.5240858233019</v>
      </c>
      <c r="D292" s="4">
        <f t="shared" si="25"/>
        <v>9.0072018216773522</v>
      </c>
      <c r="E292" s="4">
        <f t="shared" si="26"/>
        <v>0.87729097867431227</v>
      </c>
      <c r="F292" s="63">
        <f t="shared" si="27"/>
        <v>3528.6240747967522</v>
      </c>
      <c r="G292" s="9">
        <f t="shared" si="23"/>
        <v>1.1936929967522859E-2</v>
      </c>
    </row>
    <row r="293" spans="1:7" x14ac:dyDescent="0.15">
      <c r="A293" s="10">
        <v>42401</v>
      </c>
      <c r="B293" s="4">
        <v>3642</v>
      </c>
      <c r="C293" s="4">
        <f t="shared" si="24"/>
        <v>4047.9086512544523</v>
      </c>
      <c r="D293" s="4">
        <f t="shared" si="25"/>
        <v>9.4557087289127999</v>
      </c>
      <c r="E293" s="4">
        <f t="shared" si="26"/>
        <v>0.8856406026114495</v>
      </c>
      <c r="F293" s="63">
        <f t="shared" si="27"/>
        <v>3528.2638010408073</v>
      </c>
      <c r="G293" s="9">
        <f t="shared" si="23"/>
        <v>3.1229049686763519E-2</v>
      </c>
    </row>
    <row r="294" spans="1:7" x14ac:dyDescent="0.15">
      <c r="A294" s="10">
        <v>42430</v>
      </c>
      <c r="B294" s="4">
        <v>3909</v>
      </c>
      <c r="C294" s="4">
        <f t="shared" si="24"/>
        <v>4051.2045779320351</v>
      </c>
      <c r="D294" s="4">
        <f t="shared" si="25"/>
        <v>9.3776162846147013</v>
      </c>
      <c r="E294" s="4">
        <f t="shared" si="26"/>
        <v>0.96864196844856287</v>
      </c>
      <c r="F294" s="63">
        <f t="shared" si="27"/>
        <v>3930.8190084845114</v>
      </c>
      <c r="G294" s="9">
        <f t="shared" si="23"/>
        <v>5.5817366294477911E-3</v>
      </c>
    </row>
    <row r="295" spans="1:7" x14ac:dyDescent="0.15">
      <c r="A295" s="10">
        <v>42461</v>
      </c>
      <c r="B295" s="4">
        <v>3967</v>
      </c>
      <c r="C295" s="4">
        <f t="shared" si="24"/>
        <v>4072.944013288673</v>
      </c>
      <c r="D295" s="4">
        <f t="shared" si="25"/>
        <v>9.5343368729830402</v>
      </c>
      <c r="E295" s="4">
        <f t="shared" si="26"/>
        <v>0.96918192818773541</v>
      </c>
      <c r="F295" s="63">
        <f t="shared" si="27"/>
        <v>3923.3303627860837</v>
      </c>
      <c r="G295" s="9">
        <f t="shared" si="23"/>
        <v>1.1008227177695061E-2</v>
      </c>
    </row>
    <row r="296" spans="1:7" x14ac:dyDescent="0.15">
      <c r="A296" s="10">
        <v>42491</v>
      </c>
      <c r="B296" s="4">
        <v>4243</v>
      </c>
      <c r="C296" s="4">
        <f t="shared" si="24"/>
        <v>4056.6129052952656</v>
      </c>
      <c r="D296" s="4">
        <f t="shared" si="25"/>
        <v>9.2064201065062026</v>
      </c>
      <c r="E296" s="4">
        <f t="shared" si="26"/>
        <v>1.0601087783643721</v>
      </c>
      <c r="F296" s="63">
        <f t="shared" si="27"/>
        <v>4343.6186245718691</v>
      </c>
      <c r="G296" s="9">
        <f t="shared" si="23"/>
        <v>2.3714028888020051E-2</v>
      </c>
    </row>
    <row r="297" spans="1:7" x14ac:dyDescent="0.15">
      <c r="A297" s="10">
        <v>42522</v>
      </c>
      <c r="B297" s="4">
        <v>4310</v>
      </c>
      <c r="C297" s="4">
        <f t="shared" si="24"/>
        <v>4087.4532320151984</v>
      </c>
      <c r="D297" s="4">
        <f t="shared" si="25"/>
        <v>9.4806903052049645</v>
      </c>
      <c r="E297" s="4">
        <f t="shared" si="26"/>
        <v>1.0447157946701935</v>
      </c>
      <c r="F297" s="63">
        <f t="shared" si="27"/>
        <v>4227.7516916113937</v>
      </c>
      <c r="G297" s="9">
        <f t="shared" si="23"/>
        <v>1.9083134196892424E-2</v>
      </c>
    </row>
    <row r="298" spans="1:7" x14ac:dyDescent="0.15">
      <c r="A298" s="10">
        <v>42552</v>
      </c>
      <c r="B298" s="4">
        <v>4576</v>
      </c>
      <c r="C298" s="4">
        <f t="shared" si="24"/>
        <v>4127.5138560263031</v>
      </c>
      <c r="D298" s="4">
        <f t="shared" si="25"/>
        <v>9.8683763872233996</v>
      </c>
      <c r="E298" s="4">
        <f t="shared" si="26"/>
        <v>1.0940639883981982</v>
      </c>
      <c r="F298" s="63">
        <f t="shared" si="27"/>
        <v>4454.4371036816665</v>
      </c>
      <c r="G298" s="9">
        <f t="shared" si="23"/>
        <v>2.6565318251384071E-2</v>
      </c>
    </row>
    <row r="299" spans="1:7" x14ac:dyDescent="0.15">
      <c r="A299" s="10">
        <v>42583</v>
      </c>
      <c r="B299" s="4">
        <v>4311</v>
      </c>
      <c r="C299" s="4">
        <f t="shared" si="24"/>
        <v>4123.6683452665002</v>
      </c>
      <c r="D299" s="4">
        <f t="shared" si="25"/>
        <v>9.6945145591237587</v>
      </c>
      <c r="E299" s="4">
        <f t="shared" si="26"/>
        <v>1.0532260187280031</v>
      </c>
      <c r="F299" s="63">
        <f t="shared" si="27"/>
        <v>4363.8857818134275</v>
      </c>
      <c r="G299" s="9">
        <f t="shared" si="23"/>
        <v>1.2267636699936779E-2</v>
      </c>
    </row>
    <row r="300" spans="1:7" x14ac:dyDescent="0.15">
      <c r="A300" s="10">
        <v>42614</v>
      </c>
      <c r="B300" s="4">
        <v>4264</v>
      </c>
      <c r="C300" s="4">
        <f t="shared" si="24"/>
        <v>4187.0941294404229</v>
      </c>
      <c r="D300" s="4">
        <f t="shared" si="25"/>
        <v>10.375708494963414</v>
      </c>
      <c r="E300" s="4">
        <f t="shared" si="26"/>
        <v>0.99488087643500078</v>
      </c>
      <c r="F300" s="63">
        <f t="shared" si="27"/>
        <v>4070.5336038273663</v>
      </c>
      <c r="G300" s="9">
        <f t="shared" si="23"/>
        <v>4.5372044130542619E-2</v>
      </c>
    </row>
    <row r="301" spans="1:7" x14ac:dyDescent="0.15">
      <c r="A301" s="10">
        <v>42644</v>
      </c>
      <c r="B301" s="4">
        <v>4266</v>
      </c>
      <c r="C301" s="4">
        <f t="shared" si="24"/>
        <v>4188.9363903570793</v>
      </c>
      <c r="D301" s="4">
        <f t="shared" si="25"/>
        <v>10.267523209489585</v>
      </c>
      <c r="E301" s="4">
        <f t="shared" si="26"/>
        <v>1.0234377282797935</v>
      </c>
      <c r="F301" s="63">
        <f t="shared" si="27"/>
        <v>4297.9468919795827</v>
      </c>
      <c r="G301" s="9">
        <f t="shared" si="23"/>
        <v>7.488722920671047E-3</v>
      </c>
    </row>
    <row r="302" spans="1:7" x14ac:dyDescent="0.15">
      <c r="A302" s="10">
        <v>42675</v>
      </c>
      <c r="B302" s="4">
        <v>4492</v>
      </c>
      <c r="C302" s="4">
        <f t="shared" si="24"/>
        <v>4222.9906995832589</v>
      </c>
      <c r="D302" s="4">
        <f t="shared" si="25"/>
        <v>10.569087168499813</v>
      </c>
      <c r="E302" s="4">
        <f t="shared" si="26"/>
        <v>1.0532819574769847</v>
      </c>
      <c r="F302" s="63">
        <f t="shared" si="27"/>
        <v>4400.8542517360265</v>
      </c>
      <c r="G302" s="9">
        <f t="shared" si="23"/>
        <v>2.0290683050750997E-2</v>
      </c>
    </row>
    <row r="303" spans="1:7" x14ac:dyDescent="0.15">
      <c r="A303" s="10">
        <v>42705</v>
      </c>
      <c r="B303" s="4">
        <v>5818</v>
      </c>
      <c r="C303" s="4">
        <f t="shared" si="24"/>
        <v>4207.4439323389342</v>
      </c>
      <c r="D303" s="4">
        <f t="shared" si="25"/>
        <v>10.237995761525363</v>
      </c>
      <c r="E303" s="4">
        <f t="shared" si="26"/>
        <v>1.4011260251043614</v>
      </c>
      <c r="F303" s="63">
        <f t="shared" si="27"/>
        <v>5952.2487471875438</v>
      </c>
      <c r="G303" s="9">
        <f t="shared" si="23"/>
        <v>2.3074724507999966E-2</v>
      </c>
    </row>
    <row r="304" spans="1:7" x14ac:dyDescent="0.15">
      <c r="A304" s="10">
        <v>42736</v>
      </c>
      <c r="B304" s="4">
        <v>3580</v>
      </c>
      <c r="C304" s="4">
        <f t="shared" si="24"/>
        <v>4180.2283982687659</v>
      </c>
      <c r="D304" s="4">
        <f t="shared" si="25"/>
        <v>9.7631676478395413</v>
      </c>
      <c r="E304" s="4">
        <f t="shared" si="26"/>
        <v>0.87254127947027416</v>
      </c>
      <c r="F304" s="63">
        <f t="shared" si="27"/>
        <v>3700.1343064402131</v>
      </c>
      <c r="G304" s="9">
        <f t="shared" si="23"/>
        <v>3.3557068838048348E-2</v>
      </c>
    </row>
    <row r="305" spans="1:7" x14ac:dyDescent="0.15">
      <c r="A305" s="10">
        <v>42767</v>
      </c>
      <c r="B305" s="4">
        <v>3609</v>
      </c>
      <c r="C305" s="4">
        <f t="shared" si="24"/>
        <v>4158.5449922638381</v>
      </c>
      <c r="D305" s="4">
        <f t="shared" si="25"/>
        <v>9.3644944836137665</v>
      </c>
      <c r="E305" s="4">
        <f t="shared" si="26"/>
        <v>0.88168563734107064</v>
      </c>
      <c r="F305" s="63">
        <f t="shared" si="27"/>
        <v>3710.8266553752733</v>
      </c>
      <c r="G305" s="9">
        <f t="shared" si="23"/>
        <v>2.8214645435099273E-2</v>
      </c>
    </row>
    <row r="306" spans="1:7" x14ac:dyDescent="0.15">
      <c r="A306" s="10">
        <v>42795</v>
      </c>
      <c r="B306" s="4">
        <v>4077</v>
      </c>
      <c r="C306" s="4">
        <f t="shared" si="24"/>
        <v>4179.1440878995218</v>
      </c>
      <c r="D306" s="4">
        <f t="shared" si="25"/>
        <v>9.5069244360647573</v>
      </c>
      <c r="E306" s="4">
        <f t="shared" si="26"/>
        <v>0.97136615983701935</v>
      </c>
      <c r="F306" s="63">
        <f t="shared" si="27"/>
        <v>4037.2120495584918</v>
      </c>
      <c r="G306" s="9">
        <f t="shared" si="23"/>
        <v>9.7591244644366446E-3</v>
      </c>
    </row>
    <row r="307" spans="1:7" x14ac:dyDescent="0.15">
      <c r="A307" s="10">
        <v>42826</v>
      </c>
      <c r="B307" s="4">
        <v>4079</v>
      </c>
      <c r="C307" s="4">
        <f t="shared" si="24"/>
        <v>4194.1356966358126</v>
      </c>
      <c r="D307" s="4">
        <f t="shared" si="25"/>
        <v>9.5764581305427292</v>
      </c>
      <c r="E307" s="4">
        <f t="shared" si="26"/>
        <v>0.97095373378030259</v>
      </c>
      <c r="F307" s="63">
        <f t="shared" si="27"/>
        <v>4059.5648646409136</v>
      </c>
      <c r="G307" s="9">
        <f t="shared" si="23"/>
        <v>4.7646813824678636E-3</v>
      </c>
    </row>
    <row r="308" spans="1:7" x14ac:dyDescent="0.15">
      <c r="A308" s="10">
        <v>42856</v>
      </c>
      <c r="B308" s="4">
        <v>4457</v>
      </c>
      <c r="C308" s="4">
        <f t="shared" si="24"/>
        <v>4203.8689779882507</v>
      </c>
      <c r="D308" s="4">
        <f t="shared" si="25"/>
        <v>9.5784463029518268</v>
      </c>
      <c r="E308" s="4">
        <f t="shared" si="26"/>
        <v>1.0610838698565543</v>
      </c>
      <c r="F308" s="63">
        <f t="shared" si="27"/>
        <v>4456.3921569848235</v>
      </c>
      <c r="G308" s="9">
        <f t="shared" si="23"/>
        <v>1.3637940659109565E-4</v>
      </c>
    </row>
    <row r="309" spans="1:7" x14ac:dyDescent="0.15">
      <c r="A309" s="10">
        <v>42887</v>
      </c>
      <c r="B309" s="4">
        <v>4482</v>
      </c>
      <c r="C309" s="4">
        <f t="shared" si="24"/>
        <v>4234.4294416967832</v>
      </c>
      <c r="D309" s="4">
        <f t="shared" si="25"/>
        <v>9.8444519849472343</v>
      </c>
      <c r="E309" s="4">
        <f t="shared" si="26"/>
        <v>1.0493751750464413</v>
      </c>
      <c r="F309" s="63">
        <f t="shared" si="27"/>
        <v>4401.8550741694635</v>
      </c>
      <c r="G309" s="9">
        <f t="shared" si="23"/>
        <v>1.7881509556121489E-2</v>
      </c>
    </row>
    <row r="310" spans="1:7" x14ac:dyDescent="0.15">
      <c r="A310" s="10">
        <v>42917</v>
      </c>
      <c r="B310" s="4">
        <v>4598</v>
      </c>
      <c r="C310" s="4">
        <f t="shared" si="24"/>
        <v>4232.8974376517663</v>
      </c>
      <c r="D310" s="4">
        <f t="shared" si="25"/>
        <v>9.7002236256600831</v>
      </c>
      <c r="E310" s="4">
        <f t="shared" si="26"/>
        <v>1.0929570686201096</v>
      </c>
      <c r="F310" s="63">
        <f t="shared" si="27"/>
        <v>4643.5072239757837</v>
      </c>
      <c r="G310" s="9">
        <f t="shared" si="23"/>
        <v>9.8971778981695839E-3</v>
      </c>
    </row>
    <row r="311" spans="1:7" x14ac:dyDescent="0.15">
      <c r="A311" s="10">
        <v>42948</v>
      </c>
      <c r="B311" s="4">
        <v>4451</v>
      </c>
      <c r="C311" s="4">
        <f t="shared" si="24"/>
        <v>4238.0754336943392</v>
      </c>
      <c r="D311" s="4">
        <f t="shared" si="25"/>
        <v>9.6428917586081759</v>
      </c>
      <c r="E311" s="4">
        <f t="shared" si="26"/>
        <v>1.0533654929189185</v>
      </c>
      <c r="F311" s="63">
        <f t="shared" si="27"/>
        <v>4468.4142438519611</v>
      </c>
      <c r="G311" s="9">
        <f t="shared" si="23"/>
        <v>3.912434026502167E-3</v>
      </c>
    </row>
    <row r="312" spans="1:7" x14ac:dyDescent="0.15">
      <c r="A312" s="10">
        <v>42979</v>
      </c>
      <c r="B312" s="4">
        <v>4344</v>
      </c>
      <c r="C312" s="4">
        <f t="shared" si="24"/>
        <v>4280.165506339471</v>
      </c>
      <c r="D312" s="4">
        <f t="shared" si="25"/>
        <v>10.054250414628182</v>
      </c>
      <c r="E312" s="4">
        <f t="shared" si="26"/>
        <v>1.0012125138621542</v>
      </c>
      <c r="F312" s="63">
        <f t="shared" si="27"/>
        <v>4225.9737304756418</v>
      </c>
      <c r="G312" s="9">
        <f t="shared" si="23"/>
        <v>2.7169951547964599E-2</v>
      </c>
    </row>
    <row r="313" spans="1:7" x14ac:dyDescent="0.15">
      <c r="A313" s="10">
        <v>43009</v>
      </c>
      <c r="B313" s="4">
        <v>4341</v>
      </c>
      <c r="C313" s="4">
        <f t="shared" si="24"/>
        <v>4276.918285262941</v>
      </c>
      <c r="D313" s="4">
        <f t="shared" si="25"/>
        <v>9.8856171070127346</v>
      </c>
      <c r="E313" s="4">
        <f t="shared" si="26"/>
        <v>1.0221037826135162</v>
      </c>
      <c r="F313" s="63">
        <f t="shared" si="27"/>
        <v>4390.7727616735028</v>
      </c>
      <c r="G313" s="9">
        <f t="shared" si="23"/>
        <v>1.1465736391039583E-2</v>
      </c>
    </row>
    <row r="314" spans="1:7" x14ac:dyDescent="0.15">
      <c r="A314" s="10">
        <v>43040</v>
      </c>
      <c r="B314" s="4">
        <v>4635</v>
      </c>
      <c r="C314" s="4">
        <f t="shared" si="24"/>
        <v>4317.9091505209435</v>
      </c>
      <c r="D314" s="4">
        <f t="shared" si="25"/>
        <v>10.27996301704137</v>
      </c>
      <c r="E314" s="4">
        <f t="shared" si="26"/>
        <v>1.0597117055603837</v>
      </c>
      <c r="F314" s="63">
        <f t="shared" si="27"/>
        <v>4515.2132056082019</v>
      </c>
      <c r="G314" s="9">
        <f t="shared" si="23"/>
        <v>2.5843968585069717E-2</v>
      </c>
    </row>
    <row r="315" spans="1:7" x14ac:dyDescent="0.15">
      <c r="A315" s="10">
        <v>43070</v>
      </c>
      <c r="B315" s="4">
        <v>5969</v>
      </c>
      <c r="C315" s="4">
        <f t="shared" si="24"/>
        <v>4309.5785265791765</v>
      </c>
      <c r="D315" s="4">
        <f t="shared" si="25"/>
        <v>10.044021840336603</v>
      </c>
      <c r="E315" s="4">
        <f t="shared" si="26"/>
        <v>1.3981124137213854</v>
      </c>
      <c r="F315" s="63">
        <f t="shared" si="27"/>
        <v>6064.3384085514454</v>
      </c>
      <c r="G315" s="9">
        <f t="shared" si="23"/>
        <v>1.5972258092049815E-2</v>
      </c>
    </row>
    <row r="316" spans="1:7" x14ac:dyDescent="0.15">
      <c r="A316" s="10">
        <v>43101</v>
      </c>
      <c r="B316" s="4">
        <v>3786</v>
      </c>
      <c r="C316" s="4">
        <f t="shared" si="24"/>
        <v>4324.9360289348188</v>
      </c>
      <c r="D316" s="4">
        <f t="shared" si="25"/>
        <v>10.111385048598324</v>
      </c>
      <c r="E316" s="4">
        <f t="shared" si="26"/>
        <v>0.8741059687855095</v>
      </c>
      <c r="F316" s="63">
        <f t="shared" si="27"/>
        <v>3769.0489852266082</v>
      </c>
      <c r="G316" s="9">
        <f t="shared" si="23"/>
        <v>4.4772886353385529E-3</v>
      </c>
    </row>
    <row r="317" spans="1:7" x14ac:dyDescent="0.15">
      <c r="A317" s="10">
        <v>43132</v>
      </c>
      <c r="B317" s="4">
        <v>3787</v>
      </c>
      <c r="C317" s="4">
        <f t="shared" si="24"/>
        <v>4324.1438343425762</v>
      </c>
      <c r="D317" s="4">
        <f t="shared" si="25"/>
        <v>9.9731517184809988</v>
      </c>
      <c r="E317" s="4">
        <f t="shared" si="26"/>
        <v>0.88090246613936163</v>
      </c>
      <c r="F317" s="63">
        <f t="shared" si="27"/>
        <v>3822.1490421017288</v>
      </c>
      <c r="G317" s="9">
        <f t="shared" si="23"/>
        <v>9.2815004229545306E-3</v>
      </c>
    </row>
    <row r="318" spans="1:7" x14ac:dyDescent="0.15">
      <c r="A318" s="10">
        <v>43160</v>
      </c>
      <c r="B318" s="4">
        <v>4432</v>
      </c>
      <c r="C318" s="4">
        <f t="shared" si="24"/>
        <v>4396.6214258852679</v>
      </c>
      <c r="D318" s="4">
        <f t="shared" si="25"/>
        <v>10.765570093787357</v>
      </c>
      <c r="E318" s="4">
        <f t="shared" si="26"/>
        <v>0.98228227698711124</v>
      </c>
      <c r="F318" s="63">
        <f t="shared" si="27"/>
        <v>4210.0145730345257</v>
      </c>
      <c r="G318" s="9">
        <f t="shared" si="23"/>
        <v>5.0086964568022176E-2</v>
      </c>
    </row>
    <row r="319" spans="1:7" x14ac:dyDescent="0.15">
      <c r="A319" s="10">
        <v>43191</v>
      </c>
      <c r="B319" s="4">
        <v>4138</v>
      </c>
      <c r="C319" s="4">
        <f t="shared" si="24"/>
        <v>4367.564856247659</v>
      </c>
      <c r="D319" s="4">
        <f t="shared" si="25"/>
        <v>10.260713233123951</v>
      </c>
      <c r="E319" s="4">
        <f t="shared" si="26"/>
        <v>0.96559454692439717</v>
      </c>
      <c r="F319" s="63">
        <f t="shared" si="27"/>
        <v>4279.3688599606157</v>
      </c>
      <c r="G319" s="9">
        <f t="shared" si="23"/>
        <v>3.4163571764286062E-2</v>
      </c>
    </row>
    <row r="320" spans="1:7" x14ac:dyDescent="0.15">
      <c r="A320" s="10">
        <v>43221</v>
      </c>
      <c r="B320" s="4">
        <v>4698</v>
      </c>
      <c r="C320" s="4">
        <f t="shared" si="24"/>
        <v>4391.4250916580258</v>
      </c>
      <c r="D320" s="4">
        <f t="shared" si="25"/>
        <v>10.433125165763325</v>
      </c>
      <c r="E320" s="4">
        <f t="shared" si="26"/>
        <v>1.0644215191609947</v>
      </c>
      <c r="F320" s="63">
        <f t="shared" si="27"/>
        <v>4645.2400968216434</v>
      </c>
      <c r="G320" s="9">
        <f t="shared" si="23"/>
        <v>1.1230290161421155E-2</v>
      </c>
    </row>
    <row r="321" spans="1:7" x14ac:dyDescent="0.15">
      <c r="A321" s="10">
        <v>43252</v>
      </c>
      <c r="B321" s="4">
        <v>4736</v>
      </c>
      <c r="C321" s="4">
        <f t="shared" si="24"/>
        <v>4432.3006029034013</v>
      </c>
      <c r="D321" s="4">
        <f t="shared" si="25"/>
        <v>10.819067447391635</v>
      </c>
      <c r="E321" s="4">
        <f t="shared" si="26"/>
        <v>1.0555523509210776</v>
      </c>
      <c r="F321" s="63">
        <f t="shared" si="27"/>
        <v>4619.2007368090799</v>
      </c>
      <c r="G321" s="9">
        <f t="shared" si="23"/>
        <v>2.4662006585920628E-2</v>
      </c>
    </row>
    <row r="322" spans="1:7" x14ac:dyDescent="0.15">
      <c r="A322" s="10">
        <v>43282</v>
      </c>
      <c r="B322" s="4">
        <v>4757</v>
      </c>
      <c r="C322" s="4">
        <f t="shared" si="24"/>
        <v>4418.3105695306594</v>
      </c>
      <c r="D322" s="4">
        <f t="shared" si="25"/>
        <v>10.504542792503248</v>
      </c>
      <c r="E322" s="4">
        <f t="shared" si="26"/>
        <v>1.0896257369654689</v>
      </c>
      <c r="F322" s="63">
        <f t="shared" si="27"/>
        <v>4856.1390504349501</v>
      </c>
      <c r="G322" s="9">
        <f t="shared" si="23"/>
        <v>2.0840666477811676E-2</v>
      </c>
    </row>
    <row r="323" spans="1:7" x14ac:dyDescent="0.15">
      <c r="A323" s="10">
        <v>43313</v>
      </c>
      <c r="B323" s="4">
        <v>4693</v>
      </c>
      <c r="C323" s="4">
        <f t="shared" si="24"/>
        <v>4436.0435376713058</v>
      </c>
      <c r="D323" s="4">
        <f t="shared" si="25"/>
        <v>10.59618327574745</v>
      </c>
      <c r="E323" s="4">
        <f t="shared" si="26"/>
        <v>1.0555774635173973</v>
      </c>
      <c r="F323" s="63">
        <f t="shared" si="27"/>
        <v>4665.1610138390433</v>
      </c>
      <c r="G323" s="9">
        <f t="shared" si="23"/>
        <v>5.9320234734618936E-3</v>
      </c>
    </row>
    <row r="324" spans="1:7" x14ac:dyDescent="0.15">
      <c r="A324" s="10">
        <v>43344</v>
      </c>
      <c r="B324" s="4">
        <v>4413</v>
      </c>
      <c r="C324" s="4">
        <f t="shared" si="24"/>
        <v>4435.9772836653674</v>
      </c>
      <c r="D324" s="4">
        <f t="shared" si="25"/>
        <v>10.46100709864192</v>
      </c>
      <c r="E324" s="4">
        <f t="shared" si="26"/>
        <v>1.0004271233722559</v>
      </c>
      <c r="F324" s="63">
        <f t="shared" si="27"/>
        <v>4452.0313332487067</v>
      </c>
      <c r="G324" s="9">
        <f t="shared" si="23"/>
        <v>8.8446257078419865E-3</v>
      </c>
    </row>
    <row r="325" spans="1:7" x14ac:dyDescent="0.15">
      <c r="A325" s="10">
        <v>43374</v>
      </c>
      <c r="B325" s="4">
        <v>4553</v>
      </c>
      <c r="C325" s="4">
        <f t="shared" si="24"/>
        <v>4448.6535853088008</v>
      </c>
      <c r="D325" s="4">
        <f t="shared" si="25"/>
        <v>10.489092145223344</v>
      </c>
      <c r="E325" s="4">
        <f t="shared" si="26"/>
        <v>1.0234116128042301</v>
      </c>
      <c r="F325" s="63">
        <f t="shared" si="27"/>
        <v>4544.7213961474718</v>
      </c>
      <c r="G325" s="9">
        <f t="shared" si="23"/>
        <v>1.8182745118665163E-3</v>
      </c>
    </row>
    <row r="326" spans="1:7" x14ac:dyDescent="0.15">
      <c r="A326" s="10">
        <v>43405</v>
      </c>
      <c r="B326" s="4">
        <v>4924</v>
      </c>
      <c r="C326" s="4">
        <f t="shared" si="24"/>
        <v>4510.3991172583856</v>
      </c>
      <c r="D326" s="4">
        <f t="shared" si="25"/>
        <v>11.138910700001075</v>
      </c>
      <c r="E326" s="4">
        <f t="shared" si="26"/>
        <v>1.0694200295417975</v>
      </c>
      <c r="F326" s="63">
        <f t="shared" si="27"/>
        <v>4725.4056920619005</v>
      </c>
      <c r="G326" s="9">
        <f t="shared" ref="G326:G371" si="28">ABS(B326-F326)/B326</f>
        <v>4.0331906567445071E-2</v>
      </c>
    </row>
    <row r="327" spans="1:7" x14ac:dyDescent="0.15">
      <c r="A327" s="10">
        <v>43435</v>
      </c>
      <c r="B327" s="4">
        <v>6126</v>
      </c>
      <c r="C327" s="4">
        <f t="shared" si="24"/>
        <v>4483.2699116651793</v>
      </c>
      <c r="D327" s="4">
        <f t="shared" si="25"/>
        <v>10.653755427441506</v>
      </c>
      <c r="E327" s="4">
        <f t="shared" si="26"/>
        <v>1.3909797981404028</v>
      </c>
      <c r="F327" s="63">
        <f t="shared" si="27"/>
        <v>6321.6184460019331</v>
      </c>
      <c r="G327" s="9">
        <f t="shared" si="28"/>
        <v>3.193249200162146E-2</v>
      </c>
    </row>
    <row r="328" spans="1:7" x14ac:dyDescent="0.15">
      <c r="A328" s="10">
        <v>43466</v>
      </c>
      <c r="B328" s="4">
        <v>3932</v>
      </c>
      <c r="C328" s="4">
        <f t="shared" si="24"/>
        <v>4495.1234811681015</v>
      </c>
      <c r="D328" s="4">
        <f t="shared" si="25"/>
        <v>10.668966422421001</v>
      </c>
      <c r="E328" s="4">
        <f t="shared" si="26"/>
        <v>0.87508577011873512</v>
      </c>
      <c r="F328" s="63">
        <f t="shared" si="27"/>
        <v>3928.1655006721253</v>
      </c>
      <c r="G328" s="9">
        <f t="shared" si="28"/>
        <v>9.7520328786233716E-4</v>
      </c>
    </row>
    <row r="329" spans="1:7" x14ac:dyDescent="0.15">
      <c r="A329" s="10">
        <v>43497</v>
      </c>
      <c r="B329" s="4">
        <v>3915</v>
      </c>
      <c r="C329" s="4">
        <f t="shared" si="24"/>
        <v>4488.9754019803268</v>
      </c>
      <c r="D329" s="4">
        <f t="shared" si="25"/>
        <v>10.455763392406443</v>
      </c>
      <c r="E329" s="4">
        <f t="shared" si="26"/>
        <v>0.87936364459967575</v>
      </c>
      <c r="F329" s="63">
        <f t="shared" si="27"/>
        <v>3969.1636789946019</v>
      </c>
      <c r="G329" s="9">
        <f t="shared" si="28"/>
        <v>1.3834911620587975E-2</v>
      </c>
    </row>
    <row r="330" spans="1:7" x14ac:dyDescent="0.15">
      <c r="A330" s="10">
        <v>43525</v>
      </c>
      <c r="B330" s="4">
        <v>4445</v>
      </c>
      <c r="C330" s="4">
        <f t="shared" si="24"/>
        <v>4506.4725213525271</v>
      </c>
      <c r="D330" s="4">
        <f t="shared" si="25"/>
        <v>10.545032248845354</v>
      </c>
      <c r="E330" s="4">
        <f t="shared" si="26"/>
        <v>0.98427896443791463</v>
      </c>
      <c r="F330" s="63">
        <f t="shared" si="27"/>
        <v>4419.7114902691001</v>
      </c>
      <c r="G330" s="9">
        <f t="shared" si="28"/>
        <v>5.6892035390101086E-3</v>
      </c>
    </row>
    <row r="331" spans="1:7" x14ac:dyDescent="0.15">
      <c r="A331" s="10">
        <v>43556</v>
      </c>
      <c r="B331" s="4">
        <v>4358</v>
      </c>
      <c r="C331" s="4">
        <f t="shared" si="24"/>
        <v>4515.9957131548781</v>
      </c>
      <c r="D331" s="4">
        <f t="shared" si="25"/>
        <v>10.532077566766597</v>
      </c>
      <c r="E331" s="4">
        <f t="shared" si="26"/>
        <v>0.96632178128286739</v>
      </c>
      <c r="F331" s="63">
        <f t="shared" si="27"/>
        <v>4361.6075181192655</v>
      </c>
      <c r="G331" s="9">
        <f t="shared" si="28"/>
        <v>8.277921338378793E-4</v>
      </c>
    </row>
    <row r="332" spans="1:7" x14ac:dyDescent="0.15">
      <c r="A332" s="10">
        <v>43586</v>
      </c>
      <c r="B332" s="4">
        <v>4863</v>
      </c>
      <c r="C332" s="4">
        <f t="shared" si="24"/>
        <v>4538.0564039939582</v>
      </c>
      <c r="D332" s="4">
        <f t="shared" si="25"/>
        <v>10.678234944138106</v>
      </c>
      <c r="E332" s="4">
        <f t="shared" si="26"/>
        <v>1.0673355516734144</v>
      </c>
      <c r="F332" s="63">
        <f t="shared" si="27"/>
        <v>4818.1335875243949</v>
      </c>
      <c r="G332" s="9">
        <f t="shared" si="28"/>
        <v>9.226077005059655E-3</v>
      </c>
    </row>
    <row r="333" spans="1:7" x14ac:dyDescent="0.15">
      <c r="A333" s="10">
        <v>43617</v>
      </c>
      <c r="B333" s="4">
        <v>4770</v>
      </c>
      <c r="C333" s="4">
        <f t="shared" si="24"/>
        <v>4540.5913469297784</v>
      </c>
      <c r="D333" s="4">
        <f t="shared" si="25"/>
        <v>10.574995970378406</v>
      </c>
      <c r="E333" s="4">
        <f t="shared" si="26"/>
        <v>1.0551694435981984</v>
      </c>
      <c r="F333" s="63">
        <f t="shared" si="27"/>
        <v>4801.4275418472462</v>
      </c>
      <c r="G333" s="9">
        <f t="shared" si="28"/>
        <v>6.5885831964876676E-3</v>
      </c>
    </row>
    <row r="334" spans="1:7" x14ac:dyDescent="0.15">
      <c r="A334" s="10">
        <v>43647</v>
      </c>
      <c r="B334" s="4">
        <v>4994</v>
      </c>
      <c r="C334" s="4">
        <f t="shared" si="24"/>
        <v>4559.9346492380428</v>
      </c>
      <c r="D334" s="4">
        <f t="shared" si="25"/>
        <v>10.686158746686734</v>
      </c>
      <c r="E334" s="4">
        <f t="shared" si="26"/>
        <v>1.0921229729114668</v>
      </c>
      <c r="F334" s="63">
        <f t="shared" si="27"/>
        <v>4959.0679804350211</v>
      </c>
      <c r="G334" s="9">
        <f t="shared" si="28"/>
        <v>6.9947976702000149E-3</v>
      </c>
    </row>
    <row r="335" spans="1:7" x14ac:dyDescent="0.15">
      <c r="A335" s="10">
        <v>43678</v>
      </c>
      <c r="B335" s="4">
        <v>5020</v>
      </c>
      <c r="C335" s="4">
        <f t="shared" si="24"/>
        <v>4621.2388459901304</v>
      </c>
      <c r="D335" s="4">
        <f t="shared" si="25"/>
        <v>11.327883775344597</v>
      </c>
      <c r="E335" s="4">
        <f t="shared" si="26"/>
        <v>1.0649239470543073</v>
      </c>
      <c r="F335" s="63">
        <f t="shared" si="27"/>
        <v>4824.6443191923581</v>
      </c>
      <c r="G335" s="9">
        <f t="shared" si="28"/>
        <v>3.8915474264470493E-2</v>
      </c>
    </row>
    <row r="336" spans="1:7" x14ac:dyDescent="0.15">
      <c r="A336" s="10">
        <v>43709</v>
      </c>
      <c r="B336" s="4">
        <v>4457</v>
      </c>
      <c r="C336" s="4">
        <f t="shared" si="24"/>
        <v>4584.0274467318977</v>
      </c>
      <c r="D336" s="4">
        <f t="shared" si="25"/>
        <v>10.712512772769765</v>
      </c>
      <c r="E336" s="4">
        <f t="shared" si="26"/>
        <v>0.99387168334059017</v>
      </c>
      <c r="F336" s="63">
        <f t="shared" si="27"/>
        <v>4634.5454072892926</v>
      </c>
      <c r="G336" s="9">
        <f t="shared" si="28"/>
        <v>3.9835182250233921E-2</v>
      </c>
    </row>
    <row r="337" spans="1:7" x14ac:dyDescent="0.15">
      <c r="A337" s="10">
        <v>43739</v>
      </c>
      <c r="B337" s="4">
        <v>4683</v>
      </c>
      <c r="C337" s="4">
        <f t="shared" ref="C337:C383" si="29">$L$4*B337/E325+(1-$L$4)*(C336+D336)</f>
        <v>4589.5792842440478</v>
      </c>
      <c r="D337" s="4">
        <f>$L$2*(C337-C336)+(1-$L$2)*D336</f>
        <v>10.647086797958933</v>
      </c>
      <c r="E337" s="4">
        <f t="shared" ref="E337:E383" si="30">$L$3*B337/(C336-D336)+(1-$L$3)*E325</f>
        <v>1.0235232400267444</v>
      </c>
      <c r="F337" s="63">
        <f t="shared" si="27"/>
        <v>4702.3102323727144</v>
      </c>
      <c r="G337" s="9">
        <f t="shared" si="28"/>
        <v>4.1234747752966865E-3</v>
      </c>
    </row>
    <row r="338" spans="1:7" x14ac:dyDescent="0.15">
      <c r="A338" s="10">
        <v>43770</v>
      </c>
      <c r="B338" s="4">
        <v>5060</v>
      </c>
      <c r="C338" s="4">
        <f t="shared" si="29"/>
        <v>4636.140711745019</v>
      </c>
      <c r="D338" s="4">
        <f>$L$2*(C338-C337)+(1-$L$2)*D337</f>
        <v>11.102401389852234</v>
      </c>
      <c r="E338" s="4">
        <f t="shared" si="30"/>
        <v>1.07637427933379</v>
      </c>
      <c r="F338" s="63">
        <f t="shared" ref="F338:F371" si="31">(C337+1*D337)*E326</f>
        <v>4919.5742216186982</v>
      </c>
      <c r="G338" s="9">
        <f t="shared" si="28"/>
        <v>2.7752130114881784E-2</v>
      </c>
    </row>
    <row r="339" spans="1:7" x14ac:dyDescent="0.15">
      <c r="A339" s="10">
        <v>43800</v>
      </c>
      <c r="B339" s="4">
        <v>6325</v>
      </c>
      <c r="C339" s="4">
        <f t="shared" si="29"/>
        <v>4619.8681088869371</v>
      </c>
      <c r="D339" s="4">
        <f>$L$2*(C339-C338)+(1-$L$2)*D338</f>
        <v>10.755346741395883</v>
      </c>
      <c r="E339" s="4">
        <f t="shared" si="30"/>
        <v>1.3864094211624189</v>
      </c>
      <c r="F339" s="63">
        <f t="shared" si="31"/>
        <v>6464.2212874177203</v>
      </c>
      <c r="G339" s="9">
        <f t="shared" si="28"/>
        <v>2.2011270737979496E-2</v>
      </c>
    </row>
    <row r="340" spans="1:7" x14ac:dyDescent="0.15">
      <c r="A340" s="10">
        <v>43831</v>
      </c>
      <c r="B340" s="4">
        <v>4178</v>
      </c>
      <c r="C340" s="4">
        <f t="shared" si="29"/>
        <v>4669.9444613455198</v>
      </c>
      <c r="D340" s="4">
        <f>$L$2*(C340-C339)+(1-$L$2)*D339</f>
        <v>11.253850328556361</v>
      </c>
      <c r="E340" s="4">
        <f t="shared" si="30"/>
        <v>0.88120847367739796</v>
      </c>
      <c r="F340" s="63">
        <f t="shared" si="31"/>
        <v>4052.1926927983977</v>
      </c>
      <c r="G340" s="9">
        <f t="shared" si="28"/>
        <v>3.0111849497750663E-2</v>
      </c>
    </row>
    <row r="341" spans="1:7" x14ac:dyDescent="0.15">
      <c r="A341" s="10">
        <v>43862</v>
      </c>
      <c r="B341" s="4">
        <v>4301</v>
      </c>
      <c r="C341" s="4">
        <f t="shared" si="29"/>
        <v>4738.5907462218775</v>
      </c>
      <c r="D341" s="4">
        <f>$L$2*(C341-C340)+(1-$L$2)*D340</f>
        <v>11.98145975705698</v>
      </c>
      <c r="E341" s="4">
        <f t="shared" si="30"/>
        <v>0.88792099774771038</v>
      </c>
      <c r="F341" s="63">
        <f t="shared" si="31"/>
        <v>4116.4756084475639</v>
      </c>
      <c r="G341" s="9">
        <f t="shared" si="28"/>
        <v>4.2902671832698462E-2</v>
      </c>
    </row>
    <row r="342" spans="1:7" x14ac:dyDescent="0.15">
      <c r="A342" s="10">
        <v>43891</v>
      </c>
      <c r="B342" s="4">
        <v>5223</v>
      </c>
      <c r="C342" s="4">
        <f t="shared" si="29"/>
        <v>4902.6014646465719</v>
      </c>
      <c r="D342" s="4">
        <f>$L$2*(C342-C341)+(1-$L$2)*D341</f>
        <v>13.908855290738346</v>
      </c>
      <c r="E342" s="4">
        <f t="shared" si="30"/>
        <v>1.007837903318809</v>
      </c>
      <c r="F342" s="63">
        <f t="shared" si="31"/>
        <v>4675.8882913884845</v>
      </c>
      <c r="G342" s="9">
        <f t="shared" si="28"/>
        <v>0.10475047072784137</v>
      </c>
    </row>
    <row r="343" spans="1:7" x14ac:dyDescent="0.15">
      <c r="A343" s="10">
        <v>43922</v>
      </c>
      <c r="B343" s="4">
        <v>4888</v>
      </c>
      <c r="C343" s="4">
        <f t="shared" si="29"/>
        <v>4955.3063079071526</v>
      </c>
      <c r="D343" s="4">
        <f>$L$2*(C343-C342)+(1-$L$2)*D342</f>
        <v>14.400702811361345</v>
      </c>
      <c r="E343" s="4">
        <f t="shared" si="30"/>
        <v>0.97286539180572751</v>
      </c>
      <c r="F343" s="63">
        <f t="shared" si="31"/>
        <v>4750.9310100574221</v>
      </c>
      <c r="G343" s="9">
        <f t="shared" si="28"/>
        <v>2.804193738596111E-2</v>
      </c>
    </row>
    <row r="344" spans="1:7" x14ac:dyDescent="0.15">
      <c r="A344" s="10">
        <v>43952</v>
      </c>
      <c r="B344" s="4">
        <v>5893</v>
      </c>
      <c r="C344" s="4">
        <f t="shared" si="29"/>
        <v>5120.551432040249</v>
      </c>
      <c r="D344" s="4">
        <f>$L$2*(C344-C343)+(1-$L$2)*D343</f>
        <v>16.31307722194677</v>
      </c>
      <c r="E344" s="4">
        <f t="shared" si="30"/>
        <v>1.0917957989200135</v>
      </c>
      <c r="F344" s="63">
        <f t="shared" si="31"/>
        <v>5304.3449739404805</v>
      </c>
      <c r="G344" s="9">
        <f t="shared" si="28"/>
        <v>9.9890552530038951E-2</v>
      </c>
    </row>
    <row r="345" spans="1:7" x14ac:dyDescent="0.15">
      <c r="A345" s="10">
        <v>43983</v>
      </c>
      <c r="B345" s="4">
        <v>5719</v>
      </c>
      <c r="C345" s="4">
        <f t="shared" si="29"/>
        <v>5214.2994477709708</v>
      </c>
      <c r="D345" s="4">
        <f>$L$2*(C345-C344)+(1-$L$2)*D344</f>
        <v>17.294781375086039</v>
      </c>
      <c r="E345" s="4">
        <f t="shared" si="30"/>
        <v>1.0679052316119892</v>
      </c>
      <c r="F345" s="63">
        <f t="shared" si="31"/>
        <v>5420.2624660775236</v>
      </c>
      <c r="G345" s="9">
        <f t="shared" si="28"/>
        <v>5.2235973758082942E-2</v>
      </c>
    </row>
    <row r="346" spans="1:7" x14ac:dyDescent="0.15">
      <c r="A346" s="10">
        <v>44013</v>
      </c>
      <c r="B346" s="4">
        <v>6056</v>
      </c>
      <c r="C346" s="4">
        <f t="shared" si="29"/>
        <v>5317.3576907333736</v>
      </c>
      <c r="D346" s="4">
        <f>$L$2*(C346-C345)+(1-$L$2)*D345</f>
        <v>18.382072823226444</v>
      </c>
      <c r="E346" s="4">
        <f t="shared" si="30"/>
        <v>1.1063985769778901</v>
      </c>
      <c r="F346" s="63">
        <f t="shared" si="31"/>
        <v>5713.5442426014652</v>
      </c>
      <c r="G346" s="9">
        <f t="shared" si="28"/>
        <v>5.654817658496282E-2</v>
      </c>
    </row>
    <row r="347" spans="1:7" x14ac:dyDescent="0.15">
      <c r="A347" s="10">
        <v>44044</v>
      </c>
      <c r="B347" s="4">
        <v>5773</v>
      </c>
      <c r="C347" s="4">
        <f t="shared" si="29"/>
        <v>5359.0712286266889</v>
      </c>
      <c r="D347" s="4">
        <f>$L$2*(C347-C346)+(1-$L$2)*D346</f>
        <v>18.677864317340365</v>
      </c>
      <c r="E347" s="4">
        <f t="shared" si="30"/>
        <v>1.0697105834092222</v>
      </c>
      <c r="F347" s="63">
        <f t="shared" si="31"/>
        <v>5682.1570494613106</v>
      </c>
      <c r="G347" s="9">
        <f t="shared" si="28"/>
        <v>1.5735830683992615E-2</v>
      </c>
    </row>
    <row r="348" spans="1:7" x14ac:dyDescent="0.15">
      <c r="A348" s="10">
        <v>44075</v>
      </c>
      <c r="B348" s="4">
        <v>5539</v>
      </c>
      <c r="C348" s="4">
        <f t="shared" si="29"/>
        <v>5431.1938313109131</v>
      </c>
      <c r="D348" s="4">
        <f>$L$2*(C348-C347)+(1-$L$2)*D347</f>
        <v>19.355425669213407</v>
      </c>
      <c r="E348" s="4">
        <f t="shared" si="30"/>
        <v>1.0023238072051006</v>
      </c>
      <c r="F348" s="63">
        <f t="shared" si="31"/>
        <v>5344.7925435876141</v>
      </c>
      <c r="G348" s="9">
        <f t="shared" si="28"/>
        <v>3.5061826396892204E-2</v>
      </c>
    </row>
    <row r="349" spans="1:7" x14ac:dyDescent="0.15">
      <c r="A349" s="10">
        <v>44105</v>
      </c>
      <c r="B349" s="4">
        <v>5719</v>
      </c>
      <c r="C349" s="4">
        <f t="shared" si="29"/>
        <v>5488.0233982408245</v>
      </c>
      <c r="D349" s="4">
        <f>$L$2*(C349-C348)+(1-$L$2)*D348</f>
        <v>19.830515090338036</v>
      </c>
      <c r="E349" s="4">
        <f t="shared" si="30"/>
        <v>1.0300078397497774</v>
      </c>
      <c r="F349" s="63">
        <f t="shared" si="31"/>
        <v>5578.7638354296632</v>
      </c>
      <c r="G349" s="9">
        <f t="shared" si="28"/>
        <v>2.4521098893222026E-2</v>
      </c>
    </row>
    <row r="350" spans="1:7" x14ac:dyDescent="0.15">
      <c r="A350" s="10">
        <v>44136</v>
      </c>
      <c r="B350" s="4">
        <v>5759</v>
      </c>
      <c r="C350" s="4">
        <f t="shared" si="29"/>
        <v>5464.7807028604202</v>
      </c>
      <c r="D350" s="4">
        <f>$L$2*(C350-C349)+(1-$L$2)*D349</f>
        <v>19.284441826479526</v>
      </c>
      <c r="E350" s="4">
        <f t="shared" si="30"/>
        <v>1.0718489465899848</v>
      </c>
      <c r="F350" s="63">
        <f t="shared" si="31"/>
        <v>5928.512286637625</v>
      </c>
      <c r="G350" s="9">
        <f t="shared" si="28"/>
        <v>2.9434326556281479E-2</v>
      </c>
    </row>
    <row r="351" spans="1:7" x14ac:dyDescent="0.15">
      <c r="A351" s="10">
        <v>44166</v>
      </c>
      <c r="B351" s="4">
        <v>7297</v>
      </c>
      <c r="C351" s="4">
        <f t="shared" si="29"/>
        <v>5423.6667036688314</v>
      </c>
      <c r="D351" s="4">
        <f>$L$2*(C351-C350)+(1-$L$2)*D350</f>
        <v>18.51872286895939</v>
      </c>
      <c r="E351" s="4">
        <f t="shared" si="30"/>
        <v>1.3773553243503958</v>
      </c>
      <c r="F351" s="63">
        <f t="shared" si="31"/>
        <v>7603.1595828623622</v>
      </c>
      <c r="G351" s="9">
        <f t="shared" si="28"/>
        <v>4.1956911451605065E-2</v>
      </c>
    </row>
    <row r="352" spans="1:7" x14ac:dyDescent="0.15">
      <c r="A352" s="10">
        <v>44197</v>
      </c>
      <c r="B352" s="4">
        <v>5052</v>
      </c>
      <c r="C352" s="4">
        <f t="shared" si="29"/>
        <v>5521.7352940994679</v>
      </c>
      <c r="D352" s="4">
        <f>$L$2*(C352-C351)+(1-$L$2)*D351</f>
        <v>19.527239655708406</v>
      </c>
      <c r="E352" s="4">
        <f t="shared" si="30"/>
        <v>0.89163875254837965</v>
      </c>
      <c r="F352" s="63">
        <f t="shared" si="31"/>
        <v>4795.6999131887451</v>
      </c>
      <c r="G352" s="9">
        <f t="shared" si="28"/>
        <v>5.0732400398110632E-2</v>
      </c>
    </row>
    <row r="353" spans="1:8" x14ac:dyDescent="0.15">
      <c r="A353" s="10">
        <v>44228</v>
      </c>
      <c r="B353" s="4">
        <v>4916</v>
      </c>
      <c r="C353" s="4">
        <f t="shared" si="29"/>
        <v>5539.9677674139648</v>
      </c>
      <c r="D353" s="4">
        <f>$L$2*(C353-C352)+(1-$L$2)*D352</f>
        <v>19.510824875520157</v>
      </c>
      <c r="E353" s="4">
        <f t="shared" si="30"/>
        <v>0.88900166171601291</v>
      </c>
      <c r="F353" s="63">
        <f t="shared" si="31"/>
        <v>4920.2033577539014</v>
      </c>
      <c r="G353" s="9">
        <f t="shared" si="28"/>
        <v>8.5503615823869005E-4</v>
      </c>
    </row>
    <row r="354" spans="1:8" x14ac:dyDescent="0.15">
      <c r="A354" s="10">
        <v>44256</v>
      </c>
      <c r="B354" s="4">
        <v>5659</v>
      </c>
      <c r="C354" s="4">
        <f t="shared" si="29"/>
        <v>5574.661451447595</v>
      </c>
      <c r="D354" s="4">
        <f>$L$2*(C354-C353)+(1-$L$2)*D353</f>
        <v>19.703310027301562</v>
      </c>
      <c r="E354" s="4">
        <f t="shared" si="30"/>
        <v>1.0112053417224638</v>
      </c>
      <c r="F354" s="63">
        <f t="shared" si="31"/>
        <v>5603.0532479988387</v>
      </c>
      <c r="G354" s="9">
        <f t="shared" si="28"/>
        <v>9.8863318609579889E-3</v>
      </c>
    </row>
    <row r="355" spans="1:8" x14ac:dyDescent="0.15">
      <c r="A355" s="10">
        <v>44287</v>
      </c>
      <c r="B355" s="4">
        <v>5647</v>
      </c>
      <c r="C355" s="4">
        <f t="shared" si="29"/>
        <v>5651.8391392889507</v>
      </c>
      <c r="D355" s="4">
        <f>$L$2*(C355-C354)+(1-$L$2)*D354</f>
        <v>20.431958315603083</v>
      </c>
      <c r="E355" s="4">
        <f t="shared" si="30"/>
        <v>0.98139284977587127</v>
      </c>
      <c r="F355" s="63">
        <f t="shared" si="31"/>
        <v>5442.5638655764315</v>
      </c>
      <c r="G355" s="9">
        <f t="shared" si="28"/>
        <v>3.6202609248019928E-2</v>
      </c>
    </row>
    <row r="356" spans="1:8" x14ac:dyDescent="0.15">
      <c r="A356" s="10">
        <v>44317</v>
      </c>
      <c r="B356" s="4">
        <v>6030</v>
      </c>
      <c r="C356" s="4">
        <f t="shared" si="29"/>
        <v>5631.4472771037435</v>
      </c>
      <c r="D356" s="4">
        <f>$L$2*(C356-C355)+(1-$L$2)*D355</f>
        <v>19.91440235308216</v>
      </c>
      <c r="E356" s="4">
        <f t="shared" si="30"/>
        <v>1.0876952841513081</v>
      </c>
      <c r="F356" s="63">
        <f t="shared" si="31"/>
        <v>6192.9617547000662</v>
      </c>
      <c r="G356" s="9">
        <f t="shared" si="28"/>
        <v>2.7025166616926402E-2</v>
      </c>
    </row>
    <row r="357" spans="1:8" x14ac:dyDescent="0.15">
      <c r="A357" s="10">
        <v>44348</v>
      </c>
      <c r="B357" s="4">
        <v>5962</v>
      </c>
      <c r="C357" s="4">
        <f t="shared" si="29"/>
        <v>5632.634811912968</v>
      </c>
      <c r="D357" s="4">
        <f>$L$2*(C357-C356)+(1-$L$2)*D356</f>
        <v>19.676986995142528</v>
      </c>
      <c r="E357" s="4">
        <f t="shared" si="30"/>
        <v>1.0668417485275195</v>
      </c>
      <c r="F357" s="63">
        <f t="shared" si="31"/>
        <v>6035.118703223462</v>
      </c>
      <c r="G357" s="9">
        <f t="shared" si="28"/>
        <v>1.2264123318259315E-2</v>
      </c>
    </row>
    <row r="358" spans="1:8" x14ac:dyDescent="0.15">
      <c r="A358" s="10">
        <v>44378</v>
      </c>
      <c r="B358" s="4">
        <v>6129</v>
      </c>
      <c r="C358" s="4">
        <f t="shared" si="29"/>
        <v>5621.4828934388979</v>
      </c>
      <c r="D358" s="4">
        <f>$L$2*(C358-C357)+(1-$L$2)*D357</f>
        <v>19.286144500543863</v>
      </c>
      <c r="E358" s="4">
        <f t="shared" si="30"/>
        <v>1.103576978842737</v>
      </c>
      <c r="F358" s="63">
        <f t="shared" si="31"/>
        <v>6253.7097309472711</v>
      </c>
      <c r="G358" s="9">
        <f t="shared" si="28"/>
        <v>2.0347484246577102E-2</v>
      </c>
    </row>
    <row r="359" spans="1:8" ht="14" thickBot="1" x14ac:dyDescent="0.2">
      <c r="A359" s="10">
        <v>44409</v>
      </c>
      <c r="B359" s="4">
        <v>5677</v>
      </c>
      <c r="C359" s="4">
        <f t="shared" si="29"/>
        <v>5549.4924194877003</v>
      </c>
      <c r="D359" s="4">
        <f>$L$2*(C359-C358)+(1-$L$2)*D358</f>
        <v>18.128958388638722</v>
      </c>
      <c r="E359" s="4">
        <f t="shared" si="30"/>
        <v>1.0587140581257497</v>
      </c>
      <c r="F359" s="63">
        <f t="shared" si="31"/>
        <v>6033.9903384508771</v>
      </c>
      <c r="G359" s="9">
        <f t="shared" si="28"/>
        <v>6.2883624881253666E-2</v>
      </c>
    </row>
    <row r="360" spans="1:8" x14ac:dyDescent="0.15">
      <c r="A360" s="67">
        <v>1</v>
      </c>
      <c r="B360" s="39">
        <v>5543</v>
      </c>
      <c r="C360" s="39">
        <f t="shared" si="29"/>
        <v>5557.3723983332457</v>
      </c>
      <c r="D360" s="39">
        <f>$L$2*(C360-C359)+(1-$L$2)*D359</f>
        <v>17.999023943326883</v>
      </c>
      <c r="E360" s="39">
        <f t="shared" si="30"/>
        <v>1.0022808675412354</v>
      </c>
      <c r="F360" s="64">
        <f t="shared" si="31"/>
        <v>5580.5594565495203</v>
      </c>
      <c r="G360" s="57">
        <f t="shared" si="28"/>
        <v>6.7760159750171909E-3</v>
      </c>
      <c r="H360" s="44">
        <v>1</v>
      </c>
    </row>
    <row r="361" spans="1:8" x14ac:dyDescent="0.15">
      <c r="A361" s="68">
        <v>2</v>
      </c>
      <c r="B361" s="29">
        <v>5724</v>
      </c>
      <c r="C361" s="29">
        <f t="shared" si="29"/>
        <v>5570.4121370184675</v>
      </c>
      <c r="D361" s="29">
        <f>$L$2*(C361-C360)+(1-$L$2)*D360</f>
        <v>17.936151149362797</v>
      </c>
      <c r="E361" s="29">
        <f t="shared" si="30"/>
        <v>1.0306560314538213</v>
      </c>
      <c r="F361" s="65">
        <f t="shared" si="31"/>
        <v>5742.6762744617372</v>
      </c>
      <c r="G361" s="36">
        <f t="shared" si="28"/>
        <v>3.2628012686473085E-3</v>
      </c>
      <c r="H361" s="46">
        <v>2</v>
      </c>
    </row>
    <row r="362" spans="1:8" x14ac:dyDescent="0.15">
      <c r="A362" s="68">
        <v>3</v>
      </c>
      <c r="B362" s="29">
        <v>5980</v>
      </c>
      <c r="C362" s="29">
        <f t="shared" si="29"/>
        <v>5585.83094270518</v>
      </c>
      <c r="D362" s="29">
        <f>$L$2*(C362-C361)+(1-$L$2)*D361</f>
        <v>17.904236763645425</v>
      </c>
      <c r="E362" s="29">
        <f t="shared" si="30"/>
        <v>1.0728534293974459</v>
      </c>
      <c r="F362" s="65">
        <f t="shared" si="31"/>
        <v>5989.8652258506336</v>
      </c>
      <c r="G362" s="36">
        <f t="shared" si="28"/>
        <v>1.6497033195039428E-3</v>
      </c>
      <c r="H362" s="46">
        <v>3</v>
      </c>
    </row>
    <row r="363" spans="1:8" x14ac:dyDescent="0.15">
      <c r="A363" s="68">
        <v>4</v>
      </c>
      <c r="B363" s="29">
        <v>7582</v>
      </c>
      <c r="C363" s="29">
        <f t="shared" si="29"/>
        <v>5576.6626332205497</v>
      </c>
      <c r="D363" s="29">
        <f>$L$2*(C363-C362)+(1-$L$2)*D362</f>
        <v>17.561016615223977</v>
      </c>
      <c r="E363" s="29">
        <f t="shared" si="30"/>
        <v>1.3743060798549376</v>
      </c>
      <c r="F363" s="65">
        <f t="shared" si="31"/>
        <v>7718.334485691008</v>
      </c>
      <c r="G363" s="36">
        <f t="shared" si="28"/>
        <v>1.7981335490768663E-2</v>
      </c>
      <c r="H363" s="46">
        <v>4</v>
      </c>
    </row>
    <row r="364" spans="1:8" x14ac:dyDescent="0.15">
      <c r="A364" s="68">
        <v>5</v>
      </c>
      <c r="B364" s="29">
        <v>4889</v>
      </c>
      <c r="C364" s="29">
        <f t="shared" si="29"/>
        <v>5563.8475305185566</v>
      </c>
      <c r="D364" s="29">
        <f>$L$2*(C364-C363)+(1-$L$2)*D363</f>
        <v>17.175914449919272</v>
      </c>
      <c r="E364" s="29">
        <f t="shared" si="30"/>
        <v>0.88926218526658496</v>
      </c>
      <c r="F364" s="65">
        <f t="shared" si="31"/>
        <v>4988.0265966162124</v>
      </c>
      <c r="G364" s="36">
        <f t="shared" si="28"/>
        <v>2.0254979876500791E-2</v>
      </c>
      <c r="H364" s="46">
        <v>5</v>
      </c>
    </row>
    <row r="365" spans="1:8" x14ac:dyDescent="0.15">
      <c r="A365" s="68">
        <v>6</v>
      </c>
      <c r="B365" s="29">
        <v>5000</v>
      </c>
      <c r="C365" s="29">
        <f t="shared" si="29"/>
        <v>5592.8562049211487</v>
      </c>
      <c r="D365" s="29">
        <f>$L$2*(C365-C364)+(1-$L$2)*D364</f>
        <v>17.325927736070753</v>
      </c>
      <c r="E365" s="29">
        <f t="shared" si="30"/>
        <v>0.89142890887056891</v>
      </c>
      <c r="F365" s="65">
        <f t="shared" si="31"/>
        <v>4961.5391166530017</v>
      </c>
      <c r="G365" s="36">
        <f t="shared" si="28"/>
        <v>7.6921766693996687E-3</v>
      </c>
      <c r="H365" s="46">
        <v>6</v>
      </c>
    </row>
    <row r="366" spans="1:8" x14ac:dyDescent="0.15">
      <c r="A366" s="68">
        <v>7</v>
      </c>
      <c r="B366" s="29">
        <v>5531</v>
      </c>
      <c r="C366" s="29">
        <f t="shared" si="29"/>
        <v>5571.7619473184513</v>
      </c>
      <c r="D366" s="29">
        <f>$L$2*(C366-C365)+(1-$L$2)*D365</f>
        <v>16.838844563567491</v>
      </c>
      <c r="E366" s="29">
        <f t="shared" si="30"/>
        <v>1.0074606066480818</v>
      </c>
      <c r="F366" s="65">
        <f t="shared" si="31"/>
        <v>5673.0461405789038</v>
      </c>
      <c r="G366" s="36">
        <f t="shared" si="28"/>
        <v>2.568181894393487E-2</v>
      </c>
      <c r="H366" s="46">
        <v>7</v>
      </c>
    </row>
    <row r="367" spans="1:8" x14ac:dyDescent="0.15">
      <c r="A367" s="68">
        <v>8</v>
      </c>
      <c r="B367" s="29">
        <v>5639</v>
      </c>
      <c r="C367" s="29">
        <f t="shared" si="29"/>
        <v>5631.6274496497945</v>
      </c>
      <c r="D367" s="29">
        <f>$L$2*(C367-C366)+(1-$L$2)*D366</f>
        <v>17.384327641875103</v>
      </c>
      <c r="E367" s="29">
        <f t="shared" si="30"/>
        <v>0.98797668830584406</v>
      </c>
      <c r="F367" s="65">
        <f t="shared" si="31"/>
        <v>5484.6128574047852</v>
      </c>
      <c r="G367" s="36">
        <f t="shared" si="28"/>
        <v>2.7378461180211873E-2</v>
      </c>
      <c r="H367" s="46">
        <v>8</v>
      </c>
    </row>
    <row r="368" spans="1:8" x14ac:dyDescent="0.15">
      <c r="A368" s="68">
        <v>9</v>
      </c>
      <c r="B368" s="29">
        <v>5830</v>
      </c>
      <c r="C368" s="29">
        <f t="shared" si="29"/>
        <v>5569.9531157085039</v>
      </c>
      <c r="D368" s="29">
        <f>$L$2*(C368-C367)+(1-$L$2)*D367</f>
        <v>16.382038263043469</v>
      </c>
      <c r="E368" s="29">
        <f t="shared" si="30"/>
        <v>1.0780827529237829</v>
      </c>
      <c r="F368" s="65">
        <f t="shared" si="31"/>
        <v>6144.4034702753479</v>
      </c>
      <c r="G368" s="36">
        <f t="shared" si="28"/>
        <v>5.392855407810427E-2</v>
      </c>
      <c r="H368" s="46">
        <v>9</v>
      </c>
    </row>
    <row r="369" spans="1:8" x14ac:dyDescent="0.15">
      <c r="A369" s="68">
        <v>10</v>
      </c>
      <c r="B369" s="29">
        <v>5940</v>
      </c>
      <c r="C369" s="29">
        <f t="shared" si="29"/>
        <v>5581.2755223116928</v>
      </c>
      <c r="D369" s="29">
        <f>$L$2*(C369-C368)+(1-$L$2)*D368</f>
        <v>16.317893298128553</v>
      </c>
      <c r="E369" s="29">
        <f t="shared" si="30"/>
        <v>1.0673764350882076</v>
      </c>
      <c r="F369" s="65">
        <f t="shared" si="31"/>
        <v>5959.7355635237554</v>
      </c>
      <c r="G369" s="36">
        <f t="shared" si="28"/>
        <v>3.322485441709671E-3</v>
      </c>
      <c r="H369" s="46">
        <v>10</v>
      </c>
    </row>
    <row r="370" spans="1:8" x14ac:dyDescent="0.15">
      <c r="A370" s="68">
        <v>11</v>
      </c>
      <c r="B370" s="29">
        <v>6118</v>
      </c>
      <c r="C370" s="29">
        <f t="shared" si="29"/>
        <v>5582.8780164213404</v>
      </c>
      <c r="D370" s="29">
        <f>$L$2*(C370-C369)+(1-$L$2)*D369</f>
        <v>16.131334507269603</v>
      </c>
      <c r="E370" s="29">
        <f t="shared" si="30"/>
        <v>1.1027579599736022</v>
      </c>
      <c r="F370" s="65">
        <f t="shared" si="31"/>
        <v>6177.3752303886831</v>
      </c>
      <c r="G370" s="36">
        <f t="shared" si="28"/>
        <v>9.7050066016154176E-3</v>
      </c>
      <c r="H370" s="46">
        <v>11</v>
      </c>
    </row>
    <row r="371" spans="1:8" ht="14" thickBot="1" x14ac:dyDescent="0.2">
      <c r="A371" s="69">
        <v>12</v>
      </c>
      <c r="B371" s="49">
        <v>5864</v>
      </c>
      <c r="C371" s="49">
        <f t="shared" si="29"/>
        <v>5582.5402353272184</v>
      </c>
      <c r="D371" s="49">
        <f>$L$2*(C371-C370)+(1-$L$2)*D370</f>
        <v>15.922542462027845</v>
      </c>
      <c r="E371" s="49">
        <f t="shared" si="30"/>
        <v>1.0576768014286142</v>
      </c>
      <c r="F371" s="66">
        <f t="shared" si="31"/>
        <v>5927.7499114056482</v>
      </c>
      <c r="G371" s="60">
        <f t="shared" si="28"/>
        <v>1.0871403718562102E-2</v>
      </c>
      <c r="H371" s="54">
        <v>12</v>
      </c>
    </row>
    <row r="372" spans="1:8" x14ac:dyDescent="0.15">
      <c r="A372" s="67">
        <v>13</v>
      </c>
      <c r="B372" s="39">
        <v>5728</v>
      </c>
      <c r="C372" s="39">
        <f t="shared" si="29"/>
        <v>5630.3269977188747</v>
      </c>
      <c r="D372" s="39">
        <f>$L$2*(C372-C371)+(1-$L$2)*D371</f>
        <v>16.326510459470171</v>
      </c>
      <c r="E372" s="39">
        <f t="shared" si="30"/>
        <v>1.0074925342417251</v>
      </c>
      <c r="F372" s="64">
        <f>(C371+1*D371)*_xlfn.XLOOKUP(H372,$H$360:$H$371,$E$360:$E$371)</f>
        <v>5611.2321298199204</v>
      </c>
      <c r="G372" s="57">
        <f>ABS((B372-F372))/B372</f>
        <v>2.0385452196242951E-2</v>
      </c>
      <c r="H372" s="44">
        <v>1</v>
      </c>
    </row>
    <row r="373" spans="1:8" x14ac:dyDescent="0.15">
      <c r="A373" s="68">
        <v>14</v>
      </c>
      <c r="B373" s="29">
        <v>5854</v>
      </c>
      <c r="C373" s="29">
        <f t="shared" si="29"/>
        <v>5655.7405210191082</v>
      </c>
      <c r="D373" s="29">
        <f>$L$2*(C373-C372)+(1-$L$2)*D372</f>
        <v>16.441713730980435</v>
      </c>
      <c r="E373" s="29">
        <f t="shared" si="30"/>
        <v>1.0330158267421157</v>
      </c>
      <c r="F373" s="65">
        <f>(C372+1*D372)*_xlfn.XLOOKUP(H373,$H$360:$H$371,$E$360:$E$371)</f>
        <v>5819.7574957338911</v>
      </c>
      <c r="G373" s="36">
        <f t="shared" ref="G373:G383" si="32">ABS((B373-F373))/B373</f>
        <v>5.8494199292977245E-3</v>
      </c>
      <c r="H373" s="46">
        <v>2</v>
      </c>
    </row>
    <row r="374" spans="1:8" x14ac:dyDescent="0.15">
      <c r="A374" s="68">
        <v>15</v>
      </c>
      <c r="B374" s="29">
        <v>6138</v>
      </c>
      <c r="C374" s="29">
        <f t="shared" si="29"/>
        <v>5685.5866605901492</v>
      </c>
      <c r="D374" s="29">
        <f>$L$2*(C374-C373)+(1-$L$2)*D373</f>
        <v>16.61165227256194</v>
      </c>
      <c r="E374" s="29">
        <f t="shared" si="30"/>
        <v>1.0758933341669767</v>
      </c>
      <c r="F374" s="65">
        <f>(C373+1*D373)*_xlfn.XLOOKUP(H374,$H$360:$H$371,$E$360:$E$371)</f>
        <v>6085.4201627189004</v>
      </c>
      <c r="G374" s="36">
        <f t="shared" si="32"/>
        <v>8.5662817336428099E-3</v>
      </c>
      <c r="H374" s="46">
        <v>3</v>
      </c>
    </row>
    <row r="375" spans="1:8" x14ac:dyDescent="0.15">
      <c r="A375" s="68">
        <v>16</v>
      </c>
      <c r="B375" s="29">
        <v>7801</v>
      </c>
      <c r="C375" s="29">
        <f t="shared" si="29"/>
        <v>5695.1201816789362</v>
      </c>
      <c r="D375" s="29">
        <f>$L$2*(C375-C374)+(1-$L$2)*D374</f>
        <v>16.521917187684345</v>
      </c>
      <c r="E375" s="29">
        <f t="shared" si="30"/>
        <v>1.3746534740888599</v>
      </c>
      <c r="F375" s="65">
        <f>(C374+1*D374)*_xlfn.XLOOKUP(H375,$H$360:$H$371,$E$360:$E$371)</f>
        <v>7836.565809905791</v>
      </c>
      <c r="G375" s="36">
        <f t="shared" si="32"/>
        <v>4.5591347142406044E-3</v>
      </c>
      <c r="H375" s="46">
        <v>4</v>
      </c>
    </row>
    <row r="376" spans="1:8" x14ac:dyDescent="0.15">
      <c r="A376" s="68">
        <v>17</v>
      </c>
      <c r="B376" s="29">
        <v>5093</v>
      </c>
      <c r="C376" s="29">
        <f t="shared" si="29"/>
        <v>5715.9027198428739</v>
      </c>
      <c r="D376" s="29">
        <f>$L$2*(C376-C375)+(1-$L$2)*D375</f>
        <v>16.575932460220091</v>
      </c>
      <c r="E376" s="29">
        <f t="shared" si="30"/>
        <v>0.89074783541792701</v>
      </c>
      <c r="F376" s="65">
        <f>(C375+1*D375)*_xlfn.XLOOKUP(H376,$H$360:$H$371,$E$360:$E$371)</f>
        <v>5079.1473342987547</v>
      </c>
      <c r="G376" s="36">
        <f t="shared" si="32"/>
        <v>2.7199422150491486E-3</v>
      </c>
      <c r="H376" s="46">
        <v>5</v>
      </c>
    </row>
    <row r="377" spans="1:8" x14ac:dyDescent="0.15">
      <c r="A377" s="68">
        <v>18</v>
      </c>
      <c r="B377" s="29">
        <v>5071</v>
      </c>
      <c r="C377" s="29">
        <f t="shared" si="29"/>
        <v>5720.4828802463226</v>
      </c>
      <c r="D377" s="29">
        <f>$L$2*(C377-C376)+(1-$L$2)*D376</f>
        <v>16.423852540289502</v>
      </c>
      <c r="E377" s="29">
        <f t="shared" si="30"/>
        <v>0.89110214350023387</v>
      </c>
      <c r="F377" s="65">
        <f>(C376+1*D376)*_xlfn.XLOOKUP(H377,$H$360:$H$371,$E$360:$E$371)</f>
        <v>5110.0971901463772</v>
      </c>
      <c r="G377" s="36">
        <f t="shared" si="32"/>
        <v>7.7099566449176128E-3</v>
      </c>
      <c r="H377" s="46">
        <v>6</v>
      </c>
    </row>
    <row r="378" spans="1:8" x14ac:dyDescent="0.15">
      <c r="A378" s="68">
        <v>19</v>
      </c>
      <c r="B378" s="29">
        <v>5645</v>
      </c>
      <c r="C378" s="29">
        <f t="shared" si="29"/>
        <v>5700.336039350098</v>
      </c>
      <c r="D378" s="29">
        <f>$L$2*(C378-C377)+(1-$L$2)*D377</f>
        <v>15.960216844036697</v>
      </c>
      <c r="E378" s="29">
        <f t="shared" si="30"/>
        <v>1.0039846690531582</v>
      </c>
      <c r="F378" s="65">
        <f>(C377+1*D377)*_xlfn.XLOOKUP(H378,$H$360:$H$371,$E$360:$E$371)</f>
        <v>5779.7075372966656</v>
      </c>
      <c r="G378" s="36">
        <f t="shared" si="32"/>
        <v>2.3863159839976188E-2</v>
      </c>
      <c r="H378" s="46">
        <v>7</v>
      </c>
    </row>
    <row r="379" spans="1:8" x14ac:dyDescent="0.15">
      <c r="A379" s="68">
        <v>20</v>
      </c>
      <c r="B379" s="29">
        <v>5641</v>
      </c>
      <c r="C379" s="29">
        <f t="shared" si="29"/>
        <v>5714.4781506509416</v>
      </c>
      <c r="D379" s="29">
        <f>$L$2*(C379-C378)+(1-$L$2)*D378</f>
        <v>15.93716727756231</v>
      </c>
      <c r="E379" s="29">
        <f t="shared" si="30"/>
        <v>0.98883376757582286</v>
      </c>
      <c r="F379" s="65">
        <f>(C378+1*D378)*_xlfn.XLOOKUP(H379,$H$360:$H$371,$E$360:$E$371)</f>
        <v>5647.5674445697759</v>
      </c>
      <c r="G379" s="36">
        <f t="shared" si="32"/>
        <v>1.1642341020698358E-3</v>
      </c>
      <c r="H379" s="46">
        <v>8</v>
      </c>
    </row>
    <row r="380" spans="1:8" x14ac:dyDescent="0.15">
      <c r="A380" s="68">
        <v>21</v>
      </c>
      <c r="B380" s="29">
        <v>6185</v>
      </c>
      <c r="C380" s="29">
        <f t="shared" si="29"/>
        <v>5732.2262351673162</v>
      </c>
      <c r="D380" s="29">
        <f>$L$2*(C380-C379)+(1-$L$2)*D379</f>
        <v>15.96012571219879</v>
      </c>
      <c r="E380" s="29">
        <f t="shared" si="30"/>
        <v>1.0795037613111407</v>
      </c>
      <c r="F380" s="65">
        <f>(C379+1*D379)*_xlfn.XLOOKUP(H380,$H$360:$H$371,$E$360:$E$371)</f>
        <v>6177.8619213489756</v>
      </c>
      <c r="G380" s="36">
        <f t="shared" si="32"/>
        <v>1.1540951739732325E-3</v>
      </c>
      <c r="H380" s="46">
        <v>9</v>
      </c>
    </row>
    <row r="381" spans="1:8" x14ac:dyDescent="0.15">
      <c r="A381" s="68">
        <v>22</v>
      </c>
      <c r="B381" s="29">
        <v>6157</v>
      </c>
      <c r="C381" s="29">
        <f t="shared" si="29"/>
        <v>5753.7010488883989</v>
      </c>
      <c r="D381" s="29">
        <f>$L$2*(C381-C380)+(1-$L$2)*D380</f>
        <v>16.030039787496666</v>
      </c>
      <c r="E381" s="29">
        <f t="shared" si="30"/>
        <v>1.0692740191617318</v>
      </c>
      <c r="F381" s="65">
        <f>(C380+1*D380)*_xlfn.XLOOKUP(H381,$H$360:$H$371,$E$360:$E$371)</f>
        <v>6135.4786660982336</v>
      </c>
      <c r="G381" s="36">
        <f t="shared" si="32"/>
        <v>3.4954253535433508E-3</v>
      </c>
      <c r="H381" s="46">
        <v>10</v>
      </c>
    </row>
    <row r="382" spans="1:8" x14ac:dyDescent="0.15">
      <c r="A382" s="68">
        <v>23</v>
      </c>
      <c r="B382" s="29">
        <v>6209</v>
      </c>
      <c r="C382" s="29">
        <f t="shared" si="29"/>
        <v>5731.6308123692143</v>
      </c>
      <c r="D382" s="29">
        <f>$L$2*(C382-C381)+(1-$L$2)*D381</f>
        <v>15.547012355612232</v>
      </c>
      <c r="E382" s="29">
        <f t="shared" si="30"/>
        <v>1.0987362558980858</v>
      </c>
      <c r="F382" s="65">
        <f>(C381+1*D381)*_xlfn.XLOOKUP(H382,$H$360:$H$371,$E$360:$E$371)</f>
        <v>6362.6168849445021</v>
      </c>
      <c r="G382" s="36">
        <f t="shared" si="32"/>
        <v>2.4741002567966193E-2</v>
      </c>
      <c r="H382" s="46">
        <v>11</v>
      </c>
    </row>
    <row r="383" spans="1:8" ht="14" thickBot="1" x14ac:dyDescent="0.2">
      <c r="A383" s="69">
        <v>24</v>
      </c>
      <c r="B383" s="49">
        <v>5957</v>
      </c>
      <c r="C383" s="49">
        <f t="shared" si="29"/>
        <v>5715.7182912101207</v>
      </c>
      <c r="D383" s="49">
        <f>$L$2*(C383-C382)+(1-$L$2)*D382</f>
        <v>15.148174888934179</v>
      </c>
      <c r="E383" s="49">
        <f t="shared" si="30"/>
        <v>1.0546466591761634</v>
      </c>
      <c r="F383" s="66">
        <f>(C382+1*D382)*_xlfn.XLOOKUP(H383,$H$360:$H$371,$E$360:$E$371)</f>
        <v>6078.6566588964151</v>
      </c>
      <c r="G383" s="60">
        <f t="shared" si="32"/>
        <v>2.0422470857212546E-2</v>
      </c>
      <c r="H383" s="54">
        <v>12</v>
      </c>
    </row>
    <row r="384" spans="1:8" x14ac:dyDescent="0.15">
      <c r="A384" s="68">
        <v>1</v>
      </c>
      <c r="B384" s="71"/>
      <c r="C384" s="71"/>
      <c r="D384" s="71"/>
      <c r="E384" s="31"/>
      <c r="F384" s="73">
        <f>($C$383+A384*$D$383)*_xlfn.XLOOKUP(H384,$H$372:$H$383,$E$372:$E$383)</f>
        <v>5773.8051793310569</v>
      </c>
      <c r="G384" s="71"/>
      <c r="H384" s="46">
        <v>1</v>
      </c>
    </row>
    <row r="385" spans="1:8" x14ac:dyDescent="0.15">
      <c r="A385" s="68">
        <v>2</v>
      </c>
      <c r="B385" s="71"/>
      <c r="C385" s="71"/>
      <c r="D385" s="71"/>
      <c r="E385" s="71"/>
      <c r="F385" s="73">
        <f t="shared" ref="F385:F443" si="33">($C$383+A385*$D$383)*_xlfn.XLOOKUP(H385,$H$372:$H$383,$E$372:$E$383)</f>
        <v>5935.7240648325087</v>
      </c>
      <c r="G385" s="71"/>
      <c r="H385" s="46">
        <v>2</v>
      </c>
    </row>
    <row r="386" spans="1:8" x14ac:dyDescent="0.15">
      <c r="A386" s="68">
        <v>3</v>
      </c>
      <c r="B386" s="71"/>
      <c r="C386" s="71"/>
      <c r="D386" s="71"/>
      <c r="E386" s="71"/>
      <c r="F386" s="73">
        <f t="shared" si="33"/>
        <v>6198.3966706526317</v>
      </c>
      <c r="G386" s="71"/>
      <c r="H386" s="46">
        <v>3</v>
      </c>
    </row>
    <row r="387" spans="1:8" x14ac:dyDescent="0.15">
      <c r="A387" s="68">
        <v>4</v>
      </c>
      <c r="B387" s="71"/>
      <c r="C387" s="71"/>
      <c r="D387" s="71"/>
      <c r="E387" s="71"/>
      <c r="F387" s="73">
        <f t="shared" si="33"/>
        <v>7940.4259708739501</v>
      </c>
      <c r="G387" s="71"/>
      <c r="H387" s="46">
        <v>4</v>
      </c>
    </row>
    <row r="388" spans="1:8" x14ac:dyDescent="0.15">
      <c r="A388" s="68">
        <v>5</v>
      </c>
      <c r="B388" s="71"/>
      <c r="C388" s="71"/>
      <c r="D388" s="71"/>
      <c r="E388" s="71"/>
      <c r="F388" s="73">
        <f t="shared" si="33"/>
        <v>5158.7297157183193</v>
      </c>
      <c r="G388" s="71"/>
      <c r="H388" s="46">
        <v>5</v>
      </c>
    </row>
    <row r="389" spans="1:8" x14ac:dyDescent="0.15">
      <c r="A389" s="68">
        <v>6</v>
      </c>
      <c r="B389" s="71"/>
      <c r="C389" s="71"/>
      <c r="D389" s="71"/>
      <c r="E389" s="71"/>
      <c r="F389" s="73">
        <f t="shared" si="33"/>
        <v>5174.2802476227062</v>
      </c>
      <c r="G389" s="71"/>
      <c r="H389" s="46">
        <v>6</v>
      </c>
    </row>
    <row r="390" spans="1:8" x14ac:dyDescent="0.15">
      <c r="A390" s="68">
        <v>7</v>
      </c>
      <c r="B390" s="71"/>
      <c r="C390" s="71"/>
      <c r="D390" s="71"/>
      <c r="E390" s="71"/>
      <c r="F390" s="73">
        <f t="shared" si="33"/>
        <v>5844.953284470058</v>
      </c>
      <c r="G390" s="71"/>
      <c r="H390" s="46">
        <v>7</v>
      </c>
    </row>
    <row r="391" spans="1:8" x14ac:dyDescent="0.15">
      <c r="A391" s="68">
        <v>8</v>
      </c>
      <c r="B391" s="71"/>
      <c r="C391" s="71"/>
      <c r="D391" s="71"/>
      <c r="E391" s="71"/>
      <c r="F391" s="73">
        <f t="shared" si="33"/>
        <v>5771.7274670779252</v>
      </c>
      <c r="G391" s="71"/>
      <c r="H391" s="46">
        <v>8</v>
      </c>
    </row>
    <row r="392" spans="1:8" x14ac:dyDescent="0.15">
      <c r="A392" s="68">
        <v>9</v>
      </c>
      <c r="B392" s="71"/>
      <c r="C392" s="71"/>
      <c r="D392" s="71"/>
      <c r="E392" s="71"/>
      <c r="F392" s="73">
        <f t="shared" si="33"/>
        <v>6317.3119998826414</v>
      </c>
      <c r="G392" s="71"/>
      <c r="H392" s="46">
        <v>9</v>
      </c>
    </row>
    <row r="393" spans="1:8" x14ac:dyDescent="0.15">
      <c r="A393" s="68">
        <v>10</v>
      </c>
      <c r="B393" s="71"/>
      <c r="C393" s="71"/>
      <c r="D393" s="71"/>
      <c r="E393" s="71"/>
      <c r="F393" s="73">
        <f t="shared" si="33"/>
        <v>6273.6445681030254</v>
      </c>
      <c r="G393" s="71"/>
      <c r="H393" s="46">
        <v>10</v>
      </c>
    </row>
    <row r="394" spans="1:8" x14ac:dyDescent="0.15">
      <c r="A394" s="68">
        <v>11</v>
      </c>
      <c r="B394" s="71"/>
      <c r="C394" s="71"/>
      <c r="D394" s="71"/>
      <c r="E394" s="71"/>
      <c r="F394" s="73">
        <f t="shared" si="33"/>
        <v>6463.149253625139</v>
      </c>
      <c r="G394" s="71"/>
      <c r="H394" s="46">
        <v>11</v>
      </c>
    </row>
    <row r="395" spans="1:8" ht="14" thickBot="1" x14ac:dyDescent="0.2">
      <c r="A395" s="69">
        <v>12</v>
      </c>
      <c r="B395" s="72"/>
      <c r="C395" s="72"/>
      <c r="D395" s="72"/>
      <c r="E395" s="72"/>
      <c r="F395" s="74">
        <f t="shared" si="33"/>
        <v>6219.7748650876119</v>
      </c>
      <c r="G395" s="72"/>
      <c r="H395" s="54">
        <v>12</v>
      </c>
    </row>
    <row r="396" spans="1:8" x14ac:dyDescent="0.15">
      <c r="A396" s="68">
        <v>13</v>
      </c>
      <c r="B396" s="70"/>
      <c r="C396" s="70"/>
      <c r="D396" s="70"/>
      <c r="E396" s="70"/>
      <c r="F396" s="73">
        <f t="shared" si="33"/>
        <v>5956.9452566269265</v>
      </c>
      <c r="G396" s="70"/>
      <c r="H396" s="44">
        <v>1</v>
      </c>
    </row>
    <row r="397" spans="1:8" x14ac:dyDescent="0.15">
      <c r="A397" s="68">
        <v>14</v>
      </c>
      <c r="B397" s="71"/>
      <c r="C397" s="71"/>
      <c r="D397" s="71"/>
      <c r="E397" s="71"/>
      <c r="F397" s="73">
        <f t="shared" si="33"/>
        <v>6123.503717710827</v>
      </c>
      <c r="G397" s="71"/>
      <c r="H397" s="46">
        <v>2</v>
      </c>
    </row>
    <row r="398" spans="1:8" x14ac:dyDescent="0.15">
      <c r="A398" s="68">
        <v>15</v>
      </c>
      <c r="B398" s="71"/>
      <c r="C398" s="71"/>
      <c r="D398" s="71"/>
      <c r="E398" s="71"/>
      <c r="F398" s="73">
        <f t="shared" si="33"/>
        <v>6393.9705153062296</v>
      </c>
      <c r="G398" s="71"/>
      <c r="H398" s="46">
        <v>3</v>
      </c>
    </row>
    <row r="399" spans="1:8" x14ac:dyDescent="0.15">
      <c r="A399" s="68">
        <v>16</v>
      </c>
      <c r="B399" s="71"/>
      <c r="C399" s="71"/>
      <c r="D399" s="71"/>
      <c r="E399" s="71"/>
      <c r="F399" s="73">
        <f t="shared" si="33"/>
        <v>8190.3078657200986</v>
      </c>
      <c r="G399" s="71"/>
      <c r="H399" s="46">
        <v>4</v>
      </c>
    </row>
    <row r="400" spans="1:8" x14ac:dyDescent="0.15">
      <c r="A400" s="68">
        <v>17</v>
      </c>
      <c r="B400" s="71"/>
      <c r="C400" s="71"/>
      <c r="D400" s="71"/>
      <c r="E400" s="71"/>
      <c r="F400" s="73">
        <f t="shared" si="33"/>
        <v>5320.6481636325225</v>
      </c>
      <c r="G400" s="71"/>
      <c r="H400" s="46">
        <v>5</v>
      </c>
    </row>
    <row r="401" spans="1:8" x14ac:dyDescent="0.15">
      <c r="A401" s="68">
        <v>18</v>
      </c>
      <c r="B401" s="71"/>
      <c r="C401" s="71"/>
      <c r="D401" s="71"/>
      <c r="E401" s="71"/>
      <c r="F401" s="73">
        <f t="shared" si="33"/>
        <v>5336.2631009864544</v>
      </c>
      <c r="G401" s="71"/>
      <c r="H401" s="46">
        <v>6</v>
      </c>
    </row>
    <row r="402" spans="1:8" x14ac:dyDescent="0.15">
      <c r="A402" s="68">
        <v>19</v>
      </c>
      <c r="B402" s="71"/>
      <c r="C402" s="71"/>
      <c r="D402" s="71"/>
      <c r="E402" s="71"/>
      <c r="F402" s="73">
        <f t="shared" si="33"/>
        <v>6027.4557087015683</v>
      </c>
      <c r="G402" s="71"/>
      <c r="H402" s="46">
        <v>7</v>
      </c>
    </row>
    <row r="403" spans="1:8" x14ac:dyDescent="0.15">
      <c r="A403" s="68">
        <v>20</v>
      </c>
      <c r="B403" s="71"/>
      <c r="C403" s="71"/>
      <c r="D403" s="71"/>
      <c r="E403" s="71"/>
      <c r="F403" s="73">
        <f t="shared" si="33"/>
        <v>5951.4757892457928</v>
      </c>
      <c r="G403" s="71"/>
      <c r="H403" s="46">
        <v>8</v>
      </c>
    </row>
    <row r="404" spans="1:8" x14ac:dyDescent="0.15">
      <c r="A404" s="68">
        <v>21</v>
      </c>
      <c r="B404" s="71"/>
      <c r="C404" s="71"/>
      <c r="D404" s="71"/>
      <c r="E404" s="71"/>
      <c r="F404" s="73">
        <f t="shared" si="33"/>
        <v>6513.5421411178831</v>
      </c>
      <c r="G404" s="71"/>
      <c r="H404" s="46">
        <v>9</v>
      </c>
    </row>
    <row r="405" spans="1:8" x14ac:dyDescent="0.15">
      <c r="A405" s="68">
        <v>22</v>
      </c>
      <c r="B405" s="71"/>
      <c r="C405" s="71"/>
      <c r="D405" s="71"/>
      <c r="E405" s="71"/>
      <c r="F405" s="73">
        <f t="shared" si="33"/>
        <v>6468.0151662604922</v>
      </c>
      <c r="G405" s="71"/>
      <c r="H405" s="46">
        <v>10</v>
      </c>
    </row>
    <row r="406" spans="1:8" x14ac:dyDescent="0.15">
      <c r="A406" s="68">
        <v>23</v>
      </c>
      <c r="B406" s="71"/>
      <c r="C406" s="71"/>
      <c r="D406" s="71"/>
      <c r="E406" s="71"/>
      <c r="F406" s="73">
        <f t="shared" si="33"/>
        <v>6662.8754411590226</v>
      </c>
      <c r="G406" s="71"/>
      <c r="H406" s="46">
        <v>11</v>
      </c>
    </row>
    <row r="407" spans="1:8" ht="14" thickBot="1" x14ac:dyDescent="0.2">
      <c r="A407" s="69">
        <v>24</v>
      </c>
      <c r="B407" s="72"/>
      <c r="C407" s="72"/>
      <c r="D407" s="72"/>
      <c r="E407" s="72"/>
      <c r="F407" s="74">
        <f t="shared" si="33"/>
        <v>6411.4865295583795</v>
      </c>
      <c r="G407" s="72"/>
      <c r="H407" s="54">
        <v>12</v>
      </c>
    </row>
    <row r="408" spans="1:8" x14ac:dyDescent="0.15">
      <c r="A408" s="68">
        <v>25</v>
      </c>
      <c r="B408" s="70"/>
      <c r="C408" s="70"/>
      <c r="D408" s="70"/>
      <c r="E408" s="70"/>
      <c r="F408" s="73">
        <f t="shared" si="33"/>
        <v>6140.0853339227961</v>
      </c>
      <c r="G408" s="70"/>
      <c r="H408" s="44">
        <v>1</v>
      </c>
    </row>
    <row r="409" spans="1:8" x14ac:dyDescent="0.15">
      <c r="A409" s="68">
        <v>26</v>
      </c>
      <c r="B409" s="71"/>
      <c r="C409" s="71"/>
      <c r="D409" s="71"/>
      <c r="E409" s="71"/>
      <c r="F409" s="73">
        <f t="shared" si="33"/>
        <v>6311.2833705891444</v>
      </c>
      <c r="G409" s="71"/>
      <c r="H409" s="46">
        <v>2</v>
      </c>
    </row>
    <row r="410" spans="1:8" x14ac:dyDescent="0.15">
      <c r="A410" s="68">
        <v>27</v>
      </c>
      <c r="B410" s="71"/>
      <c r="C410" s="71"/>
      <c r="D410" s="71"/>
      <c r="E410" s="71"/>
      <c r="F410" s="73">
        <f t="shared" si="33"/>
        <v>6589.5443599598284</v>
      </c>
      <c r="G410" s="71"/>
      <c r="H410" s="46">
        <v>3</v>
      </c>
    </row>
    <row r="411" spans="1:8" x14ac:dyDescent="0.15">
      <c r="A411" s="68">
        <v>28</v>
      </c>
      <c r="B411" s="71"/>
      <c r="C411" s="71"/>
      <c r="D411" s="71"/>
      <c r="E411" s="71"/>
      <c r="F411" s="73">
        <f t="shared" si="33"/>
        <v>8440.1897605662452</v>
      </c>
      <c r="G411" s="71"/>
      <c r="H411" s="46">
        <v>4</v>
      </c>
    </row>
    <row r="412" spans="1:8" x14ac:dyDescent="0.15">
      <c r="A412" s="68">
        <v>29</v>
      </c>
      <c r="B412" s="71"/>
      <c r="C412" s="71"/>
      <c r="D412" s="71"/>
      <c r="E412" s="71"/>
      <c r="F412" s="73">
        <f t="shared" si="33"/>
        <v>5482.5666115467266</v>
      </c>
      <c r="G412" s="71"/>
      <c r="H412" s="46">
        <v>5</v>
      </c>
    </row>
    <row r="413" spans="1:8" x14ac:dyDescent="0.15">
      <c r="A413" s="68">
        <v>30</v>
      </c>
      <c r="B413" s="71"/>
      <c r="C413" s="71"/>
      <c r="D413" s="71"/>
      <c r="E413" s="71"/>
      <c r="F413" s="73">
        <f t="shared" si="33"/>
        <v>5498.2459543502018</v>
      </c>
      <c r="G413" s="71"/>
      <c r="H413" s="46">
        <v>6</v>
      </c>
    </row>
    <row r="414" spans="1:8" x14ac:dyDescent="0.15">
      <c r="A414" s="68">
        <v>31</v>
      </c>
      <c r="B414" s="71"/>
      <c r="C414" s="71"/>
      <c r="D414" s="71"/>
      <c r="E414" s="71"/>
      <c r="F414" s="73">
        <f t="shared" si="33"/>
        <v>6209.9581329330804</v>
      </c>
      <c r="G414" s="71"/>
      <c r="H414" s="46">
        <v>7</v>
      </c>
    </row>
    <row r="415" spans="1:8" x14ac:dyDescent="0.15">
      <c r="A415" s="68">
        <v>32</v>
      </c>
      <c r="B415" s="71"/>
      <c r="C415" s="71"/>
      <c r="D415" s="71"/>
      <c r="E415" s="71"/>
      <c r="F415" s="73">
        <f t="shared" si="33"/>
        <v>6131.2241114136596</v>
      </c>
      <c r="G415" s="71"/>
      <c r="H415" s="46">
        <v>8</v>
      </c>
    </row>
    <row r="416" spans="1:8" x14ac:dyDescent="0.15">
      <c r="A416" s="68">
        <v>33</v>
      </c>
      <c r="B416" s="71"/>
      <c r="C416" s="71"/>
      <c r="D416" s="71"/>
      <c r="E416" s="71"/>
      <c r="F416" s="73">
        <f t="shared" si="33"/>
        <v>6709.772282353124</v>
      </c>
      <c r="G416" s="71"/>
      <c r="H416" s="46">
        <v>9</v>
      </c>
    </row>
    <row r="417" spans="1:8" x14ac:dyDescent="0.15">
      <c r="A417" s="68">
        <v>34</v>
      </c>
      <c r="B417" s="71"/>
      <c r="C417" s="71"/>
      <c r="D417" s="71"/>
      <c r="E417" s="71"/>
      <c r="F417" s="73">
        <f t="shared" si="33"/>
        <v>6662.3857644179579</v>
      </c>
      <c r="G417" s="71"/>
      <c r="H417" s="46">
        <v>10</v>
      </c>
    </row>
    <row r="418" spans="1:8" x14ac:dyDescent="0.15">
      <c r="A418" s="68">
        <v>35</v>
      </c>
      <c r="B418" s="71"/>
      <c r="C418" s="71"/>
      <c r="D418" s="71"/>
      <c r="E418" s="71"/>
      <c r="F418" s="73">
        <f t="shared" si="33"/>
        <v>6862.6016286929053</v>
      </c>
      <c r="G418" s="71"/>
      <c r="H418" s="46">
        <v>11</v>
      </c>
    </row>
    <row r="419" spans="1:8" ht="14" thickBot="1" x14ac:dyDescent="0.2">
      <c r="A419" s="68">
        <v>36</v>
      </c>
      <c r="B419" s="71"/>
      <c r="C419" s="71"/>
      <c r="D419" s="71"/>
      <c r="E419" s="71"/>
      <c r="F419" s="74">
        <f t="shared" si="33"/>
        <v>6603.198194029148</v>
      </c>
      <c r="G419" s="71"/>
      <c r="H419" s="46">
        <v>12</v>
      </c>
    </row>
    <row r="420" spans="1:8" x14ac:dyDescent="0.15">
      <c r="A420" s="67">
        <v>37</v>
      </c>
      <c r="B420" s="70"/>
      <c r="C420" s="70"/>
      <c r="D420" s="70"/>
      <c r="E420" s="70"/>
      <c r="F420" s="73">
        <f t="shared" si="33"/>
        <v>6323.2254112186656</v>
      </c>
      <c r="G420" s="70"/>
      <c r="H420" s="44">
        <v>1</v>
      </c>
    </row>
    <row r="421" spans="1:8" x14ac:dyDescent="0.15">
      <c r="A421" s="68">
        <v>38</v>
      </c>
      <c r="B421" s="71"/>
      <c r="C421" s="71"/>
      <c r="D421" s="71"/>
      <c r="E421" s="71"/>
      <c r="F421" s="73">
        <f t="shared" si="33"/>
        <v>6499.0630234674627</v>
      </c>
      <c r="G421" s="71"/>
      <c r="H421" s="46">
        <v>2</v>
      </c>
    </row>
    <row r="422" spans="1:8" x14ac:dyDescent="0.15">
      <c r="A422" s="68">
        <v>39</v>
      </c>
      <c r="B422" s="71"/>
      <c r="C422" s="71"/>
      <c r="D422" s="71"/>
      <c r="E422" s="71"/>
      <c r="F422" s="73">
        <f t="shared" si="33"/>
        <v>6785.1182046134263</v>
      </c>
      <c r="G422" s="71"/>
      <c r="H422" s="46">
        <v>3</v>
      </c>
    </row>
    <row r="423" spans="1:8" x14ac:dyDescent="0.15">
      <c r="A423" s="68">
        <v>40</v>
      </c>
      <c r="B423" s="71"/>
      <c r="C423" s="71"/>
      <c r="D423" s="71"/>
      <c r="E423" s="71"/>
      <c r="F423" s="73">
        <f t="shared" si="33"/>
        <v>8690.0716554123937</v>
      </c>
      <c r="G423" s="71"/>
      <c r="H423" s="46">
        <v>4</v>
      </c>
    </row>
    <row r="424" spans="1:8" x14ac:dyDescent="0.15">
      <c r="A424" s="68">
        <v>41</v>
      </c>
      <c r="B424" s="71"/>
      <c r="C424" s="71"/>
      <c r="D424" s="71"/>
      <c r="E424" s="71"/>
      <c r="F424" s="73">
        <f t="shared" si="33"/>
        <v>5644.4850594609306</v>
      </c>
      <c r="G424" s="71"/>
      <c r="H424" s="46">
        <v>5</v>
      </c>
    </row>
    <row r="425" spans="1:8" x14ac:dyDescent="0.15">
      <c r="A425" s="68">
        <v>42</v>
      </c>
      <c r="B425" s="71"/>
      <c r="C425" s="71"/>
      <c r="D425" s="71"/>
      <c r="E425" s="71"/>
      <c r="F425" s="73">
        <f t="shared" si="33"/>
        <v>5660.2288077139501</v>
      </c>
      <c r="G425" s="71"/>
      <c r="H425" s="46">
        <v>6</v>
      </c>
    </row>
    <row r="426" spans="1:8" x14ac:dyDescent="0.15">
      <c r="A426" s="68">
        <v>43</v>
      </c>
      <c r="B426" s="71"/>
      <c r="C426" s="71"/>
      <c r="D426" s="71"/>
      <c r="E426" s="71"/>
      <c r="F426" s="73">
        <f t="shared" si="33"/>
        <v>6392.4605571645916</v>
      </c>
      <c r="G426" s="71"/>
      <c r="H426" s="46">
        <v>7</v>
      </c>
    </row>
    <row r="427" spans="1:8" x14ac:dyDescent="0.15">
      <c r="A427" s="68">
        <v>44</v>
      </c>
      <c r="B427" s="71"/>
      <c r="C427" s="71"/>
      <c r="D427" s="71"/>
      <c r="E427" s="71"/>
      <c r="F427" s="73">
        <f t="shared" si="33"/>
        <v>6310.9724335815272</v>
      </c>
      <c r="G427" s="71"/>
      <c r="H427" s="46">
        <v>8</v>
      </c>
    </row>
    <row r="428" spans="1:8" x14ac:dyDescent="0.15">
      <c r="A428" s="68">
        <v>45</v>
      </c>
      <c r="B428" s="71"/>
      <c r="C428" s="71"/>
      <c r="D428" s="71"/>
      <c r="E428" s="71"/>
      <c r="F428" s="73">
        <f t="shared" si="33"/>
        <v>6906.0024235883648</v>
      </c>
      <c r="G428" s="71"/>
      <c r="H428" s="46">
        <v>9</v>
      </c>
    </row>
    <row r="429" spans="1:8" x14ac:dyDescent="0.15">
      <c r="A429" s="68">
        <v>46</v>
      </c>
      <c r="B429" s="71"/>
      <c r="C429" s="71"/>
      <c r="D429" s="71"/>
      <c r="E429" s="71"/>
      <c r="F429" s="73">
        <f t="shared" si="33"/>
        <v>6856.7563625754228</v>
      </c>
      <c r="G429" s="71"/>
      <c r="H429" s="46">
        <v>10</v>
      </c>
    </row>
    <row r="430" spans="1:8" x14ac:dyDescent="0.15">
      <c r="A430" s="68">
        <v>47</v>
      </c>
      <c r="B430" s="71"/>
      <c r="C430" s="71"/>
      <c r="D430" s="71"/>
      <c r="E430" s="71"/>
      <c r="F430" s="73">
        <f t="shared" si="33"/>
        <v>7062.3278162267889</v>
      </c>
      <c r="G430" s="71"/>
      <c r="H430" s="46">
        <v>11</v>
      </c>
    </row>
    <row r="431" spans="1:8" ht="14" thickBot="1" x14ac:dyDescent="0.2">
      <c r="A431" s="69">
        <v>48</v>
      </c>
      <c r="B431" s="72"/>
      <c r="C431" s="72"/>
      <c r="D431" s="72"/>
      <c r="E431" s="72"/>
      <c r="F431" s="74">
        <f t="shared" si="33"/>
        <v>6794.9098584999156</v>
      </c>
      <c r="G431" s="72"/>
      <c r="H431" s="54">
        <v>12</v>
      </c>
    </row>
    <row r="432" spans="1:8" x14ac:dyDescent="0.15">
      <c r="A432" s="67">
        <v>49</v>
      </c>
      <c r="B432" s="70"/>
      <c r="C432" s="70"/>
      <c r="D432" s="70"/>
      <c r="E432" s="70"/>
      <c r="F432" s="73">
        <f t="shared" si="33"/>
        <v>6506.3654885145361</v>
      </c>
      <c r="G432" s="70"/>
      <c r="H432" s="44">
        <v>1</v>
      </c>
    </row>
    <row r="433" spans="1:8" x14ac:dyDescent="0.15">
      <c r="A433" s="68">
        <v>50</v>
      </c>
      <c r="B433" s="71"/>
      <c r="C433" s="71"/>
      <c r="D433" s="71"/>
      <c r="E433" s="71"/>
      <c r="F433" s="73">
        <f t="shared" si="33"/>
        <v>6686.8426763457801</v>
      </c>
      <c r="G433" s="71"/>
      <c r="H433" s="46">
        <v>2</v>
      </c>
    </row>
    <row r="434" spans="1:8" x14ac:dyDescent="0.15">
      <c r="A434" s="68">
        <v>51</v>
      </c>
      <c r="B434" s="71"/>
      <c r="C434" s="71"/>
      <c r="D434" s="71"/>
      <c r="E434" s="71"/>
      <c r="F434" s="73">
        <f t="shared" si="33"/>
        <v>6980.6920492670251</v>
      </c>
      <c r="G434" s="71"/>
      <c r="H434" s="46">
        <v>3</v>
      </c>
    </row>
    <row r="435" spans="1:8" x14ac:dyDescent="0.15">
      <c r="A435" s="68">
        <v>52</v>
      </c>
      <c r="B435" s="71"/>
      <c r="C435" s="71"/>
      <c r="D435" s="71"/>
      <c r="E435" s="71"/>
      <c r="F435" s="73">
        <f t="shared" si="33"/>
        <v>8939.9535502585422</v>
      </c>
      <c r="G435" s="71"/>
      <c r="H435" s="46">
        <v>4</v>
      </c>
    </row>
    <row r="436" spans="1:8" x14ac:dyDescent="0.15">
      <c r="A436" s="68">
        <v>53</v>
      </c>
      <c r="B436" s="71"/>
      <c r="C436" s="71"/>
      <c r="D436" s="71"/>
      <c r="E436" s="71"/>
      <c r="F436" s="73">
        <f t="shared" si="33"/>
        <v>5806.4035073751347</v>
      </c>
      <c r="G436" s="71"/>
      <c r="H436" s="46">
        <v>5</v>
      </c>
    </row>
    <row r="437" spans="1:8" x14ac:dyDescent="0.15">
      <c r="A437" s="68">
        <v>54</v>
      </c>
      <c r="B437" s="71"/>
      <c r="C437" s="71"/>
      <c r="D437" s="71"/>
      <c r="E437" s="71"/>
      <c r="F437" s="73">
        <f t="shared" si="33"/>
        <v>5822.2116610776975</v>
      </c>
      <c r="G437" s="71"/>
      <c r="H437" s="46">
        <v>6</v>
      </c>
    </row>
    <row r="438" spans="1:8" x14ac:dyDescent="0.15">
      <c r="A438" s="68">
        <v>55</v>
      </c>
      <c r="B438" s="71"/>
      <c r="C438" s="71"/>
      <c r="D438" s="71"/>
      <c r="E438" s="71"/>
      <c r="F438" s="73">
        <f t="shared" si="33"/>
        <v>6574.9629813961028</v>
      </c>
      <c r="G438" s="71"/>
      <c r="H438" s="46">
        <v>7</v>
      </c>
    </row>
    <row r="439" spans="1:8" x14ac:dyDescent="0.15">
      <c r="A439" s="68">
        <v>56</v>
      </c>
      <c r="B439" s="71"/>
      <c r="C439" s="71"/>
      <c r="D439" s="71"/>
      <c r="E439" s="71"/>
      <c r="F439" s="73">
        <f t="shared" si="33"/>
        <v>6490.7207557493948</v>
      </c>
      <c r="G439" s="71"/>
      <c r="H439" s="46">
        <v>8</v>
      </c>
    </row>
    <row r="440" spans="1:8" x14ac:dyDescent="0.15">
      <c r="A440" s="68">
        <v>57</v>
      </c>
      <c r="B440" s="71"/>
      <c r="C440" s="71"/>
      <c r="D440" s="71"/>
      <c r="E440" s="71"/>
      <c r="F440" s="73">
        <f t="shared" si="33"/>
        <v>7102.2325648236056</v>
      </c>
      <c r="G440" s="71"/>
      <c r="H440" s="46">
        <v>9</v>
      </c>
    </row>
    <row r="441" spans="1:8" x14ac:dyDescent="0.15">
      <c r="A441" s="68">
        <v>58</v>
      </c>
      <c r="B441" s="71"/>
      <c r="C441" s="71"/>
      <c r="D441" s="71"/>
      <c r="E441" s="71"/>
      <c r="F441" s="73">
        <f t="shared" si="33"/>
        <v>7051.1269607328895</v>
      </c>
      <c r="G441" s="71"/>
      <c r="H441" s="46">
        <v>10</v>
      </c>
    </row>
    <row r="442" spans="1:8" x14ac:dyDescent="0.15">
      <c r="A442" s="68">
        <v>59</v>
      </c>
      <c r="B442" s="71"/>
      <c r="C442" s="71"/>
      <c r="D442" s="71"/>
      <c r="E442" s="71"/>
      <c r="F442" s="73">
        <f t="shared" si="33"/>
        <v>7262.0540037606715</v>
      </c>
      <c r="G442" s="71"/>
      <c r="H442" s="46">
        <v>11</v>
      </c>
    </row>
    <row r="443" spans="1:8" ht="14" thickBot="1" x14ac:dyDescent="0.2">
      <c r="A443" s="69">
        <v>60</v>
      </c>
      <c r="B443" s="72"/>
      <c r="C443" s="72"/>
      <c r="D443" s="72"/>
      <c r="E443" s="72"/>
      <c r="F443" s="74">
        <f t="shared" si="33"/>
        <v>6986.6215229706841</v>
      </c>
      <c r="G443" s="72"/>
      <c r="H443" s="54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Addititive Model with Log</vt:lpstr>
      <vt:lpstr>Multiplicative Model</vt:lpstr>
      <vt:lpstr>Question 2 - Percentage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Tudhjot Jandu</cp:lastModifiedBy>
  <dcterms:created xsi:type="dcterms:W3CDTF">2023-11-13T08:36:23Z</dcterms:created>
  <dcterms:modified xsi:type="dcterms:W3CDTF">2023-11-13T22:43:45Z</dcterms:modified>
</cp:coreProperties>
</file>